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E:\Lae Lae Aung\Cash Book NOV'2024 to 2025 Update\AUG'25\"/>
    </mc:Choice>
  </mc:AlternateContent>
  <bookViews>
    <workbookView xWindow="0" yWindow="0" windowWidth="20490" windowHeight="7155" tabRatio="716" activeTab="1"/>
  </bookViews>
  <sheets>
    <sheet name="Budget &amp; Actual" sheetId="12" r:id="rId1"/>
    <sheet name="Budget Request" sheetId="16" r:id="rId2"/>
    <sheet name="cash book" sheetId="29" r:id="rId3"/>
    <sheet name="CORP PAY" sheetId="24" r:id="rId4"/>
    <sheet name=" Bank -KBZ-MMK" sheetId="25" r:id="rId5"/>
    <sheet name="Kpay Account" sheetId="26" r:id="rId6"/>
    <sheet name=" Bank -AYA-MMK" sheetId="27" r:id="rId7"/>
    <sheet name="summary" sheetId="28" r:id="rId8"/>
    <sheet name="Cashier SB" sheetId="23" state="hidden" r:id="rId9"/>
  </sheets>
  <externalReferences>
    <externalReference r:id="rId10"/>
  </externalReferences>
  <definedNames>
    <definedName name="_xlnm._FilterDatabase" localSheetId="6" hidden="1">' Bank -AYA-MMK'!$A$6:$O$47</definedName>
    <definedName name="_xlnm._FilterDatabase" localSheetId="4" hidden="1">' Bank -KBZ-MMK'!$A$6:$O$95</definedName>
    <definedName name="_xlnm._FilterDatabase" localSheetId="0" hidden="1">'Budget &amp; Actual'!$C$1:$C$107</definedName>
    <definedName name="_xlnm._FilterDatabase" localSheetId="1" hidden="1">'Budget Request'!$A$3:$O$61</definedName>
    <definedName name="_xlnm._FilterDatabase" localSheetId="2" hidden="1">'cash book'!$A$3:$AW$125</definedName>
    <definedName name="_xlnm._FilterDatabase" localSheetId="8" hidden="1">'Cashier SB'!$J$2:$J$196</definedName>
    <definedName name="_xlnm._FilterDatabase" localSheetId="3" hidden="1">'CORP PAY'!$A$5:$M$1601</definedName>
    <definedName name="_xlnm._FilterDatabase" localSheetId="5" hidden="1">'Kpay Account'!$A$6:$O$20</definedName>
    <definedName name="CategoryFixedAssetsInformation">OFFSET(UCategoryFixedAssets, 1, 0, COUNTA('[1]FA Reference'!$A:$A)-1, 3)</definedName>
    <definedName name="CategoryFixedAssetsShow">OFFSET(UCategoryFixedAssets, 1, 0, COUNTA('[1]FA Reference'!$A:$A)-1, 2)</definedName>
    <definedName name="Class">OFFSET(UClass, 1, 0, COUNTA('[1]FA Reference'!$E:$E)-1, 1)</definedName>
    <definedName name="DepreCurrentEnd">[1]UMGDepreciationDatabase!$M$2</definedName>
    <definedName name="DepreCurrentStart">[1]UMGDepreciationDatabase!$M$1</definedName>
    <definedName name="DepreEnd">[1]UMGDepreciationDatabase!$K$2</definedName>
    <definedName name="DepreStart">[1]UMGDepreciationDatabase!$K$1</definedName>
    <definedName name="DisposalDate">OFFSET(UDisposalDate, 0, 0, COUNTA([1]UMGDepreciationDatabase!$A:$A)-2)</definedName>
    <definedName name="InitialDepre">OFFSET(UInitialDepre, 0, 0, COUNTA([1]UMGDepreciationDatabase!$A:$A)-2)</definedName>
    <definedName name="koko">#REF!</definedName>
    <definedName name="NumYear">OFFSET(UNumYear, 1, 0, COUNTA('[1]FA Reference'!$A:$A)-1, 1)</definedName>
    <definedName name="OriginalPurchasingPrice">OFFSET(UOriginalPurchasingPrice, 0, 0, COUNTA([1]UMGDepreciationDatabase!$A:$A)-2)</definedName>
    <definedName name="PurchasingDate">OFFSET(UPurchasingDate, 0, 0, COUNTA([1]UMGDepreciationDatabase!$A:$A)-2)</definedName>
    <definedName name="Salvage">OFFSET(USalvage, 0, 0, COUNTA([1]UMGDepreciationDatabase!$A:$A)-2)</definedName>
    <definedName name="SuffixedYear">OFFSET(USuffixedYear, 1, 0, COUNTA('[1]FA Reference'!$A:$A)-1, 1)</definedName>
    <definedName name="UCategoryFixedAssets">'[1]FA Reference'!$A$1</definedName>
    <definedName name="UClass">'[1]FA Reference'!$E$1</definedName>
    <definedName name="UDisposalDate">[1]UMGDepreciationDatabase!$K$4</definedName>
    <definedName name="UInitialDepre">[1]UMGDepreciationDatabase!$G$4</definedName>
    <definedName name="UMGDepreciationDatabase">OFFSET(UMGDepreciationDatabaseStartPoint,0,0,COUNTA([1]UMGDepreciationDatabase!$A:$A)-1,COUNTA([1]UMGDepreciationDatabase!$3:$3))</definedName>
    <definedName name="UMGDepreciationDatabaseStartPoint">[1]UMGDepreciationDatabase!$A$3</definedName>
    <definedName name="UNumYear">'[1]FA Reference'!$D$1</definedName>
    <definedName name="UOriginalPurchasingPrice">[1]UMGDepreciationDatabase!$F$4</definedName>
    <definedName name="UPurchasingDate">[1]UMGDepreciationDatabase!$E$4</definedName>
    <definedName name="USalvage">[1]UMGDepreciationDatabase!$H$4</definedName>
    <definedName name="USuffixedYear">'[1]FA Reference'!$B$1</definedName>
    <definedName name="UYear">[1]UMGDepreciationDatabase!$J$4</definedName>
    <definedName name="Year">OFFSET(UYear, 0, 0, COUNTA([1]UMGDepreciationDatabase!$A:$A)-2)</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70" i="12" l="1"/>
  <c r="E70" i="12"/>
  <c r="C70" i="12"/>
  <c r="G6" i="12"/>
  <c r="G53" i="12"/>
  <c r="E53" i="12"/>
  <c r="C53" i="12"/>
  <c r="C78" i="12" s="1"/>
  <c r="G78" i="12"/>
  <c r="P2" i="29"/>
  <c r="O2" i="29"/>
  <c r="N2" i="29"/>
  <c r="M2" i="29"/>
  <c r="L2" i="29"/>
  <c r="K2" i="29"/>
  <c r="J2" i="29"/>
  <c r="L1" i="29"/>
  <c r="E9" i="12"/>
  <c r="E78" i="12" l="1"/>
  <c r="F5" i="28" l="1"/>
  <c r="K5" i="27"/>
  <c r="J5" i="27"/>
  <c r="I5" i="27"/>
  <c r="H5" i="27"/>
  <c r="H4" i="27"/>
  <c r="K5" i="26" l="1"/>
  <c r="J5" i="26"/>
  <c r="I5" i="26"/>
  <c r="H5" i="26"/>
  <c r="H3" i="26"/>
  <c r="K5" i="25"/>
  <c r="J5" i="25"/>
  <c r="I5" i="25"/>
  <c r="H5" i="25"/>
  <c r="H3" i="25"/>
  <c r="L1603" i="24"/>
  <c r="K1603" i="24"/>
  <c r="J1603" i="24"/>
  <c r="L1602" i="24"/>
  <c r="K1602" i="24"/>
  <c r="J1602" i="24"/>
  <c r="L1582" i="24"/>
  <c r="K1582" i="24"/>
  <c r="J1582" i="24"/>
  <c r="L1548" i="24"/>
  <c r="K1548" i="24"/>
  <c r="J1548" i="24"/>
  <c r="L1481" i="24"/>
  <c r="K1481" i="24"/>
  <c r="J1481" i="24"/>
  <c r="L1465" i="24"/>
  <c r="K1465" i="24"/>
  <c r="J1465" i="24"/>
  <c r="L1447" i="24"/>
  <c r="K1447" i="24"/>
  <c r="J1447" i="24"/>
  <c r="L1377" i="24"/>
  <c r="K1377" i="24"/>
  <c r="J1377" i="24"/>
  <c r="L1375" i="24"/>
  <c r="K1375" i="24"/>
  <c r="J1375" i="24"/>
  <c r="L1359" i="24"/>
  <c r="K1359" i="24"/>
  <c r="J1359" i="24"/>
  <c r="L1344" i="24"/>
  <c r="K1344" i="24"/>
  <c r="J1344" i="24"/>
  <c r="L1274" i="24"/>
  <c r="K1274" i="24"/>
  <c r="J1274" i="24"/>
  <c r="L1269" i="24"/>
  <c r="K1269" i="24"/>
  <c r="J1269" i="24"/>
  <c r="L1236" i="24"/>
  <c r="K1236" i="24"/>
  <c r="J1236" i="24"/>
  <c r="L1224" i="24"/>
  <c r="K1224" i="24"/>
  <c r="J1224" i="24"/>
  <c r="L1203" i="24"/>
  <c r="K1203" i="24"/>
  <c r="J1203" i="24"/>
  <c r="L1200" i="24"/>
  <c r="K1200" i="24"/>
  <c r="J1200" i="24"/>
  <c r="L1188" i="24"/>
  <c r="K1188" i="24"/>
  <c r="J1188" i="24"/>
  <c r="L1174" i="24"/>
  <c r="K1174" i="24"/>
  <c r="J1174" i="24"/>
  <c r="L1166" i="24"/>
  <c r="K1166" i="24"/>
  <c r="J1166" i="24"/>
  <c r="L1156" i="24"/>
  <c r="K1156" i="24"/>
  <c r="J1156" i="24"/>
  <c r="L1147" i="24"/>
  <c r="K1147" i="24"/>
  <c r="J1147" i="24"/>
  <c r="L1141" i="24"/>
  <c r="K1141" i="24"/>
  <c r="J1141" i="24"/>
  <c r="L1130" i="24"/>
  <c r="K1130" i="24"/>
  <c r="J1130" i="24"/>
  <c r="L1125" i="24"/>
  <c r="K1125" i="24"/>
  <c r="J1125" i="24"/>
  <c r="L1121" i="24"/>
  <c r="K1121" i="24"/>
  <c r="J1121" i="24"/>
  <c r="L1108" i="24"/>
  <c r="K1108" i="24"/>
  <c r="J1108" i="24"/>
  <c r="L1106" i="24"/>
  <c r="K1106" i="24"/>
  <c r="J1106" i="24"/>
  <c r="L1096" i="24"/>
  <c r="K1096" i="24"/>
  <c r="J1096" i="24"/>
  <c r="L1085" i="24"/>
  <c r="K1085" i="24"/>
  <c r="J1085" i="24"/>
  <c r="L1069" i="24"/>
  <c r="K1069" i="24"/>
  <c r="J1069" i="24"/>
  <c r="L1056" i="24"/>
  <c r="K1056" i="24"/>
  <c r="J1056" i="24"/>
  <c r="L1049" i="24"/>
  <c r="K1049" i="24"/>
  <c r="J1049" i="24"/>
  <c r="L1038" i="24"/>
  <c r="K1038" i="24"/>
  <c r="J1038" i="24"/>
  <c r="L1024" i="24"/>
  <c r="K1024" i="24"/>
  <c r="J1024" i="24"/>
  <c r="L1022" i="24"/>
  <c r="K1022" i="24"/>
  <c r="J1022" i="24"/>
  <c r="L1014" i="24"/>
  <c r="K1014" i="24"/>
  <c r="J1014" i="24"/>
  <c r="L1008" i="24"/>
  <c r="K1008" i="24"/>
  <c r="J1008" i="24"/>
  <c r="L997" i="24"/>
  <c r="K997" i="24"/>
  <c r="J997" i="24"/>
  <c r="L993" i="24"/>
  <c r="K993" i="24"/>
  <c r="J993" i="24"/>
  <c r="L783" i="24"/>
  <c r="K783" i="24"/>
  <c r="J783" i="24"/>
  <c r="L720" i="24"/>
  <c r="K720" i="24"/>
  <c r="J720" i="24"/>
  <c r="L698" i="24"/>
  <c r="K698" i="24"/>
  <c r="J698" i="24"/>
  <c r="L664" i="24"/>
  <c r="K664" i="24"/>
  <c r="J664" i="24"/>
  <c r="L598" i="24"/>
  <c r="K598" i="24"/>
  <c r="J598" i="24"/>
  <c r="L595" i="24"/>
  <c r="K595" i="24"/>
  <c r="J595" i="24"/>
  <c r="L531" i="24"/>
  <c r="K531" i="24"/>
  <c r="J531" i="24"/>
  <c r="L529" i="24"/>
  <c r="K529" i="24"/>
  <c r="J529" i="24"/>
  <c r="L511" i="24"/>
  <c r="K511" i="24"/>
  <c r="J511" i="24"/>
  <c r="L480" i="24"/>
  <c r="K480" i="24"/>
  <c r="J480" i="24"/>
  <c r="L278" i="24"/>
  <c r="K278" i="24"/>
  <c r="J278" i="24"/>
  <c r="L276" i="24"/>
  <c r="K276" i="24"/>
  <c r="J276" i="24"/>
  <c r="L267" i="24"/>
  <c r="K267" i="24"/>
  <c r="J267" i="24"/>
  <c r="L265" i="24"/>
  <c r="K265" i="24"/>
  <c r="J265" i="24"/>
  <c r="L256" i="24"/>
  <c r="K256" i="24"/>
  <c r="J256" i="24"/>
  <c r="L221" i="24"/>
  <c r="K221" i="24"/>
  <c r="J221" i="24"/>
  <c r="L153" i="24"/>
  <c r="K153" i="24"/>
  <c r="J153" i="24"/>
  <c r="L85" i="24"/>
  <c r="K85" i="24"/>
  <c r="J85" i="24"/>
  <c r="H4" i="24"/>
  <c r="D60" i="16" l="1"/>
  <c r="D8" i="16"/>
  <c r="C53" i="16" l="1"/>
  <c r="J53" i="16"/>
  <c r="I53" i="16"/>
  <c r="H12" i="16"/>
  <c r="F53" i="16"/>
  <c r="C56" i="16"/>
  <c r="C60" i="16" l="1"/>
  <c r="G22" i="12" l="1"/>
  <c r="G5" i="12"/>
  <c r="D53" i="12" l="1"/>
  <c r="E60" i="16" l="1"/>
  <c r="H60" i="16" l="1"/>
  <c r="G7" i="12" l="1"/>
  <c r="G8" i="12"/>
  <c r="G9" i="12"/>
  <c r="G10" i="12"/>
  <c r="G11" i="12"/>
  <c r="G12" i="12"/>
  <c r="G13" i="12"/>
  <c r="G14" i="12"/>
  <c r="G15" i="12"/>
  <c r="G16" i="12"/>
  <c r="G17" i="12"/>
  <c r="G18" i="12"/>
  <c r="G19" i="12"/>
  <c r="G20" i="12"/>
  <c r="G21" i="12"/>
  <c r="G23" i="12"/>
  <c r="G24" i="12"/>
  <c r="G25" i="12"/>
  <c r="G26" i="12"/>
  <c r="G27" i="12"/>
  <c r="G28" i="12"/>
  <c r="G29" i="12"/>
  <c r="G30" i="12"/>
  <c r="G31" i="12"/>
  <c r="G32" i="12"/>
  <c r="G33" i="12"/>
  <c r="G34" i="12"/>
  <c r="G35" i="12"/>
  <c r="G36" i="12"/>
  <c r="G37" i="12"/>
  <c r="G38" i="12"/>
  <c r="G39" i="12"/>
  <c r="G40" i="12"/>
  <c r="G41" i="12"/>
  <c r="G42" i="12"/>
  <c r="G43" i="12"/>
  <c r="G44" i="12"/>
  <c r="G45" i="12"/>
  <c r="G46" i="12"/>
  <c r="G47" i="12"/>
  <c r="G48" i="12"/>
  <c r="G49" i="12"/>
  <c r="G50" i="12"/>
  <c r="G51" i="12"/>
  <c r="G52" i="12"/>
  <c r="G55" i="12" l="1"/>
  <c r="G58" i="12"/>
  <c r="G59" i="12"/>
  <c r="L60" i="16" l="1"/>
  <c r="K4" i="16"/>
  <c r="K5" i="16"/>
  <c r="K6" i="16"/>
  <c r="K7" i="16"/>
  <c r="K8" i="16"/>
  <c r="K9" i="16"/>
  <c r="K10" i="16"/>
  <c r="K11" i="16"/>
  <c r="K12" i="16"/>
  <c r="K13" i="16"/>
  <c r="K14" i="16"/>
  <c r="K15" i="16"/>
  <c r="K16" i="16"/>
  <c r="K17" i="16"/>
  <c r="K18" i="16"/>
  <c r="K19" i="16"/>
  <c r="K20" i="16"/>
  <c r="K21" i="16"/>
  <c r="K22" i="16"/>
  <c r="K23" i="16"/>
  <c r="K24" i="16"/>
  <c r="K25" i="16"/>
  <c r="K26" i="16"/>
  <c r="K27" i="16"/>
  <c r="K28" i="16"/>
  <c r="K29" i="16"/>
  <c r="K30" i="16"/>
  <c r="K31" i="16"/>
  <c r="K32" i="16"/>
  <c r="K33" i="16"/>
  <c r="K34" i="16"/>
  <c r="K35" i="16"/>
  <c r="K36" i="16"/>
  <c r="K37" i="16"/>
  <c r="K38" i="16"/>
  <c r="K39" i="16"/>
  <c r="K40" i="16"/>
  <c r="K41" i="16"/>
  <c r="K42" i="16"/>
  <c r="K43" i="16"/>
  <c r="K44" i="16"/>
  <c r="K45" i="16"/>
  <c r="K46" i="16"/>
  <c r="K47" i="16"/>
  <c r="K48" i="16"/>
  <c r="K49" i="16"/>
  <c r="K50" i="16"/>
  <c r="K51" i="16"/>
  <c r="K52" i="16"/>
  <c r="K53" i="16"/>
  <c r="K54" i="16"/>
  <c r="K55" i="16"/>
  <c r="K56" i="16"/>
  <c r="K57" i="16"/>
  <c r="F50" i="12" l="1"/>
  <c r="G60" i="12" l="1"/>
  <c r="G61" i="12" l="1"/>
  <c r="G62" i="12"/>
  <c r="G64" i="12"/>
  <c r="G65" i="12"/>
  <c r="G66" i="12"/>
  <c r="G63" i="12" l="1"/>
  <c r="K58" i="16" l="1"/>
  <c r="K59" i="16"/>
  <c r="K60" i="16" l="1"/>
  <c r="F65" i="12"/>
  <c r="F62" i="12"/>
  <c r="J60" i="16" l="1"/>
  <c r="F60" i="16"/>
  <c r="G60" i="16" l="1"/>
  <c r="I60" i="16"/>
  <c r="G67" i="12" l="1"/>
  <c r="G68" i="12"/>
  <c r="G69" i="12"/>
  <c r="G54" i="12" l="1"/>
  <c r="F69" i="12"/>
  <c r="F5" i="12" l="1"/>
  <c r="B76" i="12" l="1"/>
  <c r="G75" i="12"/>
  <c r="F75" i="12"/>
  <c r="G74" i="12"/>
  <c r="F74" i="12"/>
  <c r="G73" i="12"/>
  <c r="F73" i="12"/>
  <c r="F68" i="12"/>
  <c r="F67" i="12"/>
  <c r="F66" i="12"/>
  <c r="D78" i="12"/>
  <c r="B53" i="12"/>
  <c r="F52" i="12"/>
  <c r="F51" i="12"/>
  <c r="F49" i="12"/>
  <c r="F48" i="12"/>
  <c r="F47" i="12"/>
  <c r="F46" i="12"/>
  <c r="F45" i="12"/>
  <c r="F44" i="12"/>
  <c r="F43" i="12"/>
  <c r="F42" i="12"/>
  <c r="F41" i="12"/>
  <c r="F40" i="12"/>
  <c r="F39" i="12"/>
  <c r="F38" i="12"/>
  <c r="F37" i="12"/>
  <c r="F36" i="12"/>
  <c r="F35" i="12"/>
  <c r="F34" i="12"/>
  <c r="F33" i="12"/>
  <c r="F32" i="12"/>
  <c r="F31" i="12"/>
  <c r="F30" i="12"/>
  <c r="F29" i="12"/>
  <c r="F28" i="12"/>
  <c r="F27" i="12"/>
  <c r="F26" i="12"/>
  <c r="F25" i="12"/>
  <c r="F24" i="12"/>
  <c r="F23" i="12"/>
  <c r="F22" i="12"/>
  <c r="F21" i="12"/>
  <c r="F20" i="12"/>
  <c r="F19" i="12"/>
  <c r="F18" i="12"/>
  <c r="F17" i="12"/>
  <c r="F16" i="12"/>
  <c r="F15" i="12"/>
  <c r="F14" i="12"/>
  <c r="F13" i="12"/>
  <c r="F12" i="12"/>
  <c r="F11" i="12"/>
  <c r="F10" i="12"/>
  <c r="F9" i="12"/>
  <c r="F7" i="12"/>
  <c r="F6" i="12"/>
  <c r="F53" i="12" l="1"/>
  <c r="F76" i="12"/>
  <c r="B78" i="12"/>
  <c r="G76" i="12"/>
  <c r="F59" i="12" l="1"/>
  <c r="F70" i="12" s="1"/>
  <c r="F78" i="12" s="1"/>
</calcChain>
</file>

<file path=xl/comments1.xml><?xml version="1.0" encoding="utf-8"?>
<comments xmlns="http://schemas.openxmlformats.org/spreadsheetml/2006/main">
  <authors>
    <author>user</author>
  </authors>
  <commentList>
    <comment ref="B51" authorId="0" shapeId="0">
      <text>
        <r>
          <rPr>
            <b/>
            <sz val="9"/>
            <color indexed="81"/>
            <rFont val="Tahoma"/>
            <family val="2"/>
          </rPr>
          <t>user:</t>
        </r>
        <r>
          <rPr>
            <sz val="9"/>
            <color indexed="81"/>
            <rFont val="Tahoma"/>
            <family val="2"/>
          </rPr>
          <t xml:space="preserve">
for Workshop</t>
        </r>
      </text>
    </comment>
  </commentList>
</comments>
</file>

<file path=xl/sharedStrings.xml><?xml version="1.0" encoding="utf-8"?>
<sst xmlns="http://schemas.openxmlformats.org/spreadsheetml/2006/main" count="18556" uniqueCount="4848">
  <si>
    <t>COA</t>
  </si>
  <si>
    <t>Budget
(MMK)</t>
  </si>
  <si>
    <t>Actual
(MMK)</t>
  </si>
  <si>
    <t>Variance
(MMK)</t>
  </si>
  <si>
    <t>61010009 Tools and Equipment</t>
  </si>
  <si>
    <t>61010011 Travelling cost of sale team</t>
  </si>
  <si>
    <t>61010027 Employee Social Insurance</t>
  </si>
  <si>
    <t>61001032 Admin - Commission and Incentive</t>
  </si>
  <si>
    <t>62010001 Admin - Advertising Expenses</t>
  </si>
  <si>
    <t>62010002 Admin - Audit Fees</t>
  </si>
  <si>
    <t>62010003 Admin - Bank Charges</t>
  </si>
  <si>
    <t>62010005 Admin - Car Fuel Expenses</t>
  </si>
  <si>
    <t>62010006 Admin - Car Licence Charges</t>
  </si>
  <si>
    <t>62010007 Admin - Car Repair &amp; Maintenance Charges</t>
  </si>
  <si>
    <t xml:space="preserve">62010008 Admin - Communication &amp; Telephone Expenses </t>
  </si>
  <si>
    <t>62010009 Admin - Computer &amp; Copier Repair Charges</t>
  </si>
  <si>
    <t>62010010 Admin - Copy and Binding Charges</t>
  </si>
  <si>
    <t>62010012 Admin - Dhl Charges</t>
  </si>
  <si>
    <t>62010013 Admin - Donation Expenses</t>
  </si>
  <si>
    <t>62010014 Admin - Electricity Expenses</t>
  </si>
  <si>
    <t>62010015 Admin - Employee Bonus</t>
  </si>
  <si>
    <t>62010016 Admin - Employee Overtime Charges</t>
  </si>
  <si>
    <t>62010017 Admin - Employee Salary Expenses</t>
  </si>
  <si>
    <t xml:space="preserve">62010019 Admin - Employee Training Expenses - Local </t>
  </si>
  <si>
    <t xml:space="preserve">62010021 Admin - Employee Travelling Expenses - Local Trip </t>
  </si>
  <si>
    <t>62010023 Admin - Employee Uniform Expenses</t>
  </si>
  <si>
    <t>62010024 Admin - Employee Welfare Expenses</t>
  </si>
  <si>
    <t xml:space="preserve">62010025 Admin - Entertainment Expenses </t>
  </si>
  <si>
    <t>62010026 Admin - Gift &amp; Present Expenses</t>
  </si>
  <si>
    <t>62010027 Admin - Miscellaneous Expenses</t>
  </si>
  <si>
    <t>62010028 Admin - Office Rental Expenses</t>
  </si>
  <si>
    <t>62010029 Admin - Office Repair &amp; Maintenance Charges</t>
  </si>
  <si>
    <t>62010030 Admin - Office Supplies Expenses</t>
  </si>
  <si>
    <t xml:space="preserve">62010031 Admin - Printing and Stationery </t>
  </si>
  <si>
    <t>62010032 Admin - Business License Expenses</t>
  </si>
  <si>
    <t xml:space="preserve">62010035 Admin - Employee Party Expenses </t>
  </si>
  <si>
    <t>62010036 Admin - Legal Fees</t>
  </si>
  <si>
    <t>62010037 Admin - R &amp; D Expenses</t>
  </si>
  <si>
    <t>62010038 Admin- Labour Cost</t>
  </si>
  <si>
    <t>62010040 Admin- Taxes, fees and charges</t>
  </si>
  <si>
    <t>62010041 Admin- External service cost</t>
  </si>
  <si>
    <t>62010046 Admin - Stock Maintenance (units,parts)</t>
  </si>
  <si>
    <t xml:space="preserve">62010049 Admin - Car Bridge Charges Expenses </t>
  </si>
  <si>
    <t>62010050 Admin - Generator &amp; Other Machine repair and Maintain</t>
  </si>
  <si>
    <t>62010051 Admin - Employee Transportation &amp; Ferry Charges</t>
  </si>
  <si>
    <t xml:space="preserve">62010052 Admin - Employee Meal Allowance </t>
  </si>
  <si>
    <t xml:space="preserve">62010053 Admin - Employee Medical Expenses </t>
  </si>
  <si>
    <t>62010054 Admin - Employee SSB Expenses</t>
  </si>
  <si>
    <t>62010056 Admin - Operation Expenses</t>
  </si>
  <si>
    <t xml:space="preserve">62010057 Admin - Machine Rental Chgs </t>
  </si>
  <si>
    <t xml:space="preserve">62010058 Admin - Software Expenses </t>
  </si>
  <si>
    <t>62010059 Admin - Machine Repair &amp; Maintenance</t>
  </si>
  <si>
    <t>51010061 COGS - Units Licence And Duty Cost</t>
  </si>
  <si>
    <t>COGS</t>
  </si>
  <si>
    <t>OPEX</t>
  </si>
  <si>
    <t>[15025000] FA - Furniture and Fixture</t>
  </si>
  <si>
    <t>Approved By</t>
  </si>
  <si>
    <t>Budget
(USD)</t>
  </si>
  <si>
    <t>Actual
(USD)</t>
  </si>
  <si>
    <t>Variance
(USD)</t>
  </si>
  <si>
    <t>Conbined Amount(MMK)</t>
  </si>
  <si>
    <t>[15024000] FA - Motor Vehicle</t>
  </si>
  <si>
    <t>[15020001] FA - Computer and Electrical Equipment</t>
  </si>
  <si>
    <t>51010054 COGS - Commission Units</t>
  </si>
  <si>
    <t>OPEX Variance %</t>
  </si>
  <si>
    <t>TOTAL Monthly Cash Budget Vs Actual Comparison</t>
  </si>
  <si>
    <t>Fixed Assets(CAPEX)</t>
  </si>
  <si>
    <t>TOTAL OPEX</t>
  </si>
  <si>
    <t>TOTAL COGS</t>
  </si>
  <si>
    <t>TOTAL CAPEX</t>
  </si>
  <si>
    <t>YOMA Bank</t>
  </si>
  <si>
    <t>BU:AT&amp;T</t>
  </si>
  <si>
    <t>Transportation Charges Unit</t>
  </si>
  <si>
    <t>Transportation Charges S'part</t>
  </si>
  <si>
    <t>Remark</t>
  </si>
  <si>
    <t>Description</t>
  </si>
  <si>
    <t>COGS - Machine Repair &amp; Maintenance</t>
  </si>
  <si>
    <t xml:space="preserve">51040004 Cost of other service </t>
  </si>
  <si>
    <t xml:space="preserve">      Measurement for Salary</t>
  </si>
  <si>
    <t xml:space="preserve">   </t>
  </si>
  <si>
    <t>62010022 Admin - Employee Travelling Expenses - Oversea Trip - ATT</t>
  </si>
  <si>
    <t>Sale</t>
  </si>
  <si>
    <t xml:space="preserve">  </t>
  </si>
  <si>
    <t>Branch Income</t>
  </si>
  <si>
    <t>ATT BU Income</t>
  </si>
  <si>
    <t xml:space="preserve">51010164 COGS -Units </t>
  </si>
  <si>
    <t>Prepared By                              Checked by</t>
  </si>
  <si>
    <t>BU: AT&amp;T</t>
  </si>
  <si>
    <t>Odoo COA</t>
  </si>
  <si>
    <t>Marketing</t>
  </si>
  <si>
    <t>Spare Part</t>
  </si>
  <si>
    <t xml:space="preserve"> Services</t>
  </si>
  <si>
    <t>F&amp;A</t>
  </si>
  <si>
    <t>Admin &amp; HR</t>
  </si>
  <si>
    <t xml:space="preserve">Rental </t>
  </si>
  <si>
    <t>Production</t>
  </si>
  <si>
    <t>50010000-009 COGS - Units</t>
  </si>
  <si>
    <t>50010006-009 COGS #Deutz Fahr-Farm Tractor-Units-ATT(ATT)</t>
  </si>
  <si>
    <t>Local Implement</t>
  </si>
  <si>
    <t xml:space="preserve">50020009-009 COGS # Local Parts </t>
  </si>
  <si>
    <t>50010000-009 COGS - Other</t>
  </si>
  <si>
    <t>Total Amount</t>
  </si>
  <si>
    <t>Prepared By</t>
  </si>
  <si>
    <t>Checked By</t>
  </si>
  <si>
    <t>Approve By</t>
  </si>
  <si>
    <t>ATT F&amp;A Dept:Dept Head</t>
  </si>
  <si>
    <t>50190001-009 COGS # Commission (Unit)</t>
  </si>
  <si>
    <t>ATT  BU : GM</t>
  </si>
  <si>
    <t>For Saleman Incentive</t>
  </si>
  <si>
    <t>-</t>
  </si>
  <si>
    <t>ATT BU : GM</t>
  </si>
  <si>
    <t>51020046 COGS -Spare Parts</t>
  </si>
  <si>
    <t>Lae Lae Aung</t>
  </si>
  <si>
    <t>ATT F&amp;A Dept: F&amp;A</t>
  </si>
  <si>
    <t>ATT  BU :  VCM</t>
  </si>
  <si>
    <t>Workshop used</t>
  </si>
  <si>
    <t>U Maung Maung</t>
  </si>
  <si>
    <t>Date</t>
  </si>
  <si>
    <t>HQ</t>
  </si>
  <si>
    <t>EX-ATT-2025-02-00015</t>
  </si>
  <si>
    <t>CS_MMK_ATT-2025-02-00176</t>
  </si>
  <si>
    <t>ATT_BudgetRequestor</t>
  </si>
  <si>
    <t>CS_MMK_ATT-2025-02-00175</t>
  </si>
  <si>
    <t>EX-ATT-2025-02-00014</t>
  </si>
  <si>
    <t>CS_MMK_ATT-2025-02-00174</t>
  </si>
  <si>
    <t>CS_MMK_ATT-2025-02-00173</t>
  </si>
  <si>
    <t>EX-ATT-2025-02-00012</t>
  </si>
  <si>
    <t>CS_MMK_ATT-2025-02-00172</t>
  </si>
  <si>
    <t>CS_MMK_ATT-2025-02-00171</t>
  </si>
  <si>
    <t>UBG-ATT-2025-02-00003</t>
  </si>
  <si>
    <t>CS_MMK_ATT-2025-02-00170</t>
  </si>
  <si>
    <t>CS_MMK_ATT-2025-02-00169</t>
  </si>
  <si>
    <t>UBG-ATT-2025-02-00008</t>
  </si>
  <si>
    <t>CS_MMK_ATT-2025-02-00168</t>
  </si>
  <si>
    <t>AGRICULTURE TRACTOR AND TRUCK BUSINESS UNIT (ATT)</t>
  </si>
  <si>
    <t>Machine repair charges, PIC_Thinzar Moe Htet, Customer Deal Machine,DF75-43027, Solid shaft 19mm 10',DEUTZ-FAHR Logo New sticker, Bonnect cover liner 6',Water separator1set,Battery 12V(short) (Booster).</t>
  </si>
  <si>
    <t>CS_MMK_ATT-2025-02-00167</t>
  </si>
  <si>
    <t>ADV-ATT-2025-02-00053</t>
  </si>
  <si>
    <t>CS_MMK_ATT-2025-02-00166</t>
  </si>
  <si>
    <t>Transportation charges for customer U Win Naing DF-75 (ATT to MGW office)</t>
  </si>
  <si>
    <t>CS_MMK_ATT-2025-02-00165</t>
  </si>
  <si>
    <t>ADV-ATT-2025-02-00052</t>
  </si>
  <si>
    <t>CS_MMK_ATT-2025-02-00164</t>
  </si>
  <si>
    <t>Transportation charges for customer U Khin Soe MT354+5 Poly (ATT to Taunggyi)</t>
  </si>
  <si>
    <t>CS_MMK_ATT-2025-02-00163</t>
  </si>
  <si>
    <t>ADV-ATT-2025-02-00040</t>
  </si>
  <si>
    <t>CS_MMK_ATT-2025-02-00162</t>
  </si>
  <si>
    <t>Branch support,ATT BU To Taungyi,Aung Pan Yard,DF95-17565/DF75-43032 ,Machine inspection,PIC-Nay Htun Win</t>
  </si>
  <si>
    <t>CS_MMK_ATT-2025-02-00161</t>
  </si>
  <si>
    <t>AC-ATT-2025-02-00039</t>
  </si>
  <si>
    <t>Advance Clear from  Nyein Nyein, ADV-ATT-2025-02-00033,  for Machine Repair Charges DF60-1906 Operator Seat Repair Cushion ,Liner repair, Cleaning ,Painting from Service Dept (ADV KS-140,000/-, EXP KS-130,000/-, REF KS- 10,000/-)</t>
  </si>
  <si>
    <t>CS_MMK_ATT-2025-02-00160</t>
  </si>
  <si>
    <t>AC-ATT-2025-02-00038</t>
  </si>
  <si>
    <t>Advance Clear from Thinzar Moe Htet, ADV-ATT-2025-02-00016, for Machine Repair Charges Model -MTR7C0.8,S/N-CDF201607001T Tyre ,Samson (China brand )6.50-16=2pcs, Axle ball bearing 30207=2pcs,Axle ball bearing 30206=2pcs, U-bolts3'' =4pcs,Lay bush=4pcs,Bolt ,Nuts ,Washer, Disc wheel bolts (L/R), New Tyre repair charges, For painting  Green color=1gl,Gray color=1gl,Tina (raw)=5gl from Production Dept (ADV KS-1,450,000/-, EXP KS- 1,274,000/-, REF KS- 176,000/-)</t>
  </si>
  <si>
    <t>CS_MMK_ATT-2025-02-00159</t>
  </si>
  <si>
    <t>AC-ATT-2025-02-00036</t>
  </si>
  <si>
    <t>Advance Clear from Thinzar Moe Htet, ADV-ATT-2025-02-00005, for Machine Repair charges, Customer Deal Machine DF95-17761,Rediator repair,Clutch plate &amp; repair ,Operator Seal repaired from Production Dept (ADV KS- 520,000/-, EXP KS- 465,000/-, REF KS- 55,000/-)</t>
  </si>
  <si>
    <t>CS_MMK_ATT-2025-02-00158</t>
  </si>
  <si>
    <t>AC-ATT-2025-02-00035</t>
  </si>
  <si>
    <t>Advance Clear from Thinzar Moe Htet, ADV-ATT-2025-02-00002, for Machine repair charges  Chairwoman Machine ST445-10281, For Painting Black color, Gray color, Cerise Color, Tina (smooth), Tina (raw),Lighter from Production Dept (ADV KS-760,000/-, EXP KS- 765,000/-, ADD KS- 5,000/-)</t>
  </si>
  <si>
    <t>CS_MMK_ATT-2025-02-00156</t>
  </si>
  <si>
    <t>AC-ATT-2025-02-00027</t>
  </si>
  <si>
    <t>Advance Clear form Thinzar Moe Htet, ADV-ATT-2025-01-00046,  for Machine Repair Charges, DF75-43027, Making Side Signal Light Cover ,Expansion tank cup,Fuel Tank Cup  from Production Dept (ADV KS-100,000/-, EXP KS- 43,000/-, REF KS- 57,000/-)</t>
  </si>
  <si>
    <t>CS_MMK_ATT-2025-02-00152</t>
  </si>
  <si>
    <t>AC-ATT-2025-02-00020</t>
  </si>
  <si>
    <t>Advance Clear from Swe Lae Hnin, UBG-ATT-2025-01-00008,  for Trip Charges for Naypyitaw ( Machine Delivery Case &amp; Event Case) PIC-Than Zaw Lin from Marketing Dept (ADV KS-300,000/-,  EXP KS- 176,000/-, REF KS- 124,000/-)</t>
  </si>
  <si>
    <t>CS_MMK_ATT-2025-02-00151</t>
  </si>
  <si>
    <t>EX-ATT-2025-02-00008</t>
  </si>
  <si>
    <t>CS_MMK_ATT-2025-02-00150</t>
  </si>
  <si>
    <t>CS_MMK_ATT-2025-02-00149</t>
  </si>
  <si>
    <t>AC-ATT-2025-02-00030</t>
  </si>
  <si>
    <t>CS_MMK_ATT-2025-02-00147</t>
  </si>
  <si>
    <t>Advance Clear from Zin Mar Win for miscellaneous expense (to buy water and other expense)(ADV KS-100,000/-, EXP KS- 117,500/-, ADD KS-175,00/-)</t>
  </si>
  <si>
    <t>AC-ATT-2025-02-00028</t>
  </si>
  <si>
    <t>Advance Clear from Swe Lae Hnin for Advertising Expenses for Napyidaw Event (PIC-Than Zaw Lin) from Marketing Dept (ADV KS-300,000/-, EXP KS- 392,300/-, ADD KS-92,300/-)</t>
  </si>
  <si>
    <t>CS_MMK_ATT-2025-02-00146</t>
  </si>
  <si>
    <t>UBG-ATT-2025-02-00007</t>
  </si>
  <si>
    <t>CS_MMK_ATT-2025-02-00145</t>
  </si>
  <si>
    <t>Machine Repair charges PIC_Thin zar Moe Htet, Customer Deal Machine,DF95-17761, Making Drawbar ,Solid shaft 19mm 10'</t>
  </si>
  <si>
    <t>CS_MMK_ATT-2025-02-00144</t>
  </si>
  <si>
    <t>UBG-ATT-2025-02-00002</t>
  </si>
  <si>
    <t>CS_MMK_ATT-2025-02-00143</t>
  </si>
  <si>
    <t>Advertising Expenses for Taung Yoe National Day Event  (PIC -Than Zaw Lin )</t>
  </si>
  <si>
    <t>CS_MMK_ATT-2025-02-00142</t>
  </si>
  <si>
    <t>UBG-ATT-2025-02-00006</t>
  </si>
  <si>
    <t>CS_MMK_ATT-2025-02-00141</t>
  </si>
  <si>
    <t>Machine Repair charges PIC_Thin zar Moe Htet, Customer Deal Machine  ,DF95-17761To repair the Front blade Mounted in the Machine. 4'8'mm Iron plate ,Iron plate repair, Dozer blade 8'10 hole, Blade bolt and Nuts 10pcs .</t>
  </si>
  <si>
    <t>CS_MMK_ATT-2025-02-00140</t>
  </si>
  <si>
    <t>UBG-ATT-2025-02-00005</t>
  </si>
  <si>
    <t>CS_MMK_ATT-2025-02-00139</t>
  </si>
  <si>
    <t>Machine Repair charges, Customer Deal Machine , CD604S-14555, Fo Machine Repair, Operator Seat Repair, Front Headlight Socket repair, LED Light Circle, Making Side indicator lamp, PTO seal &amp; 4 wheel shaft seal,Wheel Nuts L,R ,Front Axle Seal &amp; Oring ,Battery 12V(short)(Booster),For Painting Charges,</t>
  </si>
  <si>
    <t>CS_MMK_ATT-2025-02-00138</t>
  </si>
  <si>
    <t>UBG-ATT-2025-02-00001</t>
  </si>
  <si>
    <t>CS_MMK_ATT-2025-02-00137</t>
  </si>
  <si>
    <t xml:space="preserve">Advertising Expenses for Lawksawk Event (PIC-Than Zaw Lin ) </t>
  </si>
  <si>
    <t>CS_MMK_ATT-2025-02-00136</t>
  </si>
  <si>
    <t>ADV-ATT-2025-02-00051</t>
  </si>
  <si>
    <t>CS_MMK_ATT-2025-02-00135</t>
  </si>
  <si>
    <t xml:space="preserve">Transportation from ATT BU to Phyu Township၊ customer U Rajar Bar Bu CDF-604, Sr-14555 with 6 Poly 24'' ၊2K/3698၊ PIC-Aung Min Htun
</t>
  </si>
  <si>
    <t>CS_MMK_ATT-2025-02-00134</t>
  </si>
  <si>
    <t>ADV-ATT-2025-02-00049</t>
  </si>
  <si>
    <t>CS_MMK_ATT-2025-02-00133</t>
  </si>
  <si>
    <t xml:space="preserve">Machine Repair Workshop used Charges PIC_Nyein Nyein </t>
  </si>
  <si>
    <t>CS_MMK_ATT-2025-02-00132</t>
  </si>
  <si>
    <t>ADV-ATT-2025-02-00045</t>
  </si>
  <si>
    <t>CS_MMK_ATT-2025-02-00131</t>
  </si>
  <si>
    <t>Machine repaired charges,DF60-1873,rotavator rear cover repair charges,PIC-Nyein Nyein</t>
  </si>
  <si>
    <t>CS_MMK_ATT-2025-02-00130</t>
  </si>
  <si>
    <t>ADV-ATT-2025-02-00044</t>
  </si>
  <si>
    <t>CS_MMK_ATT-2025-02-00129</t>
  </si>
  <si>
    <t xml:space="preserve">Trip Charges For South Shan State 
PIC-Than Zaw Lin </t>
  </si>
  <si>
    <t>CS_MMK_ATT-2025-02-00128</t>
  </si>
  <si>
    <t>ADV-ATT-2025-02-00043</t>
  </si>
  <si>
    <t>CS_MMK_ATT-2025-02-00127</t>
  </si>
  <si>
    <t xml:space="preserve">Adv request for Miscellaneous expense(To buy water and other ) </t>
  </si>
  <si>
    <t>CS_MMK_ATT-2025-02-00126</t>
  </si>
  <si>
    <t>ADV-ATT-2025-02-00042</t>
  </si>
  <si>
    <t>CS_MMK_ATT-2025-02-00125</t>
  </si>
  <si>
    <t>Adv for Employee welfare (BD cake ) MMK-25000/-</t>
  </si>
  <si>
    <t>CS_MMK_ATT-2025-02-00124</t>
  </si>
  <si>
    <t>EX-ATT-2025-02-00011</t>
  </si>
  <si>
    <t>CS_MMK_ATT-2025-02-00122</t>
  </si>
  <si>
    <t>CS_MMK_ATT-2025-02-00121</t>
  </si>
  <si>
    <t>ADV-ATT-2025-02-00041</t>
  </si>
  <si>
    <t>CS_MMK_ATT-2025-02-00120</t>
  </si>
  <si>
    <t>Transportation charges for customer U Htay Win DF-95(ATT to Latpadan)</t>
  </si>
  <si>
    <t>CS_MMK_ATT-2025-02-00119</t>
  </si>
  <si>
    <t>ADV-ATT-2025-02-00012</t>
  </si>
  <si>
    <t>CS_MMK_ATT-2025-02-00118</t>
  </si>
  <si>
    <t>Computer repair to buy the laptop adapter (PIC-Zin Nyein Oo)</t>
  </si>
  <si>
    <t>CS_MMK_ATT-2025-02-00117</t>
  </si>
  <si>
    <t>AC-ATT-2025-02-00026</t>
  </si>
  <si>
    <t>Advance Clear from Nyein Nyein for Branch support,ATT To NPT BR,Customer -U Thet Naing,MH88T-299,Problem-D&amp;C and demonstration for bean harvesting from Service Dept (ADV KS-45,000/-, EXP KS- 115,000/-, ADD KS-70,000)</t>
  </si>
  <si>
    <t>CS_MMK_ATT-2025-02-00116</t>
  </si>
  <si>
    <t>AC-ATT-2025-02-00019</t>
  </si>
  <si>
    <t>Advance Clear from Nyein Nyein for  Branch support ATT To MeikHtila,Customer Daw Tin Tin Sint,DF75-44123,Problem-Blow by gas from breather Assign PIC; Ko Nay Htun Win from Service Dept (ADV KS- 310,000/-, EXP KS-250,500/-, REF KS-59,500/-)</t>
  </si>
  <si>
    <t>CS_MMK_ATT-2025-02-00115</t>
  </si>
  <si>
    <t>EX-ATT-2025-02-00010</t>
  </si>
  <si>
    <t>CS_MMK_ATT-2025-02-00093</t>
  </si>
  <si>
    <t>CS_MMK_ATT-2025-02-00092</t>
  </si>
  <si>
    <t>EX-ATT-2025-02-00007</t>
  </si>
  <si>
    <t>CS_MMK_ATT-2025-02-00091</t>
  </si>
  <si>
    <t>CS_MMK_ATT-2025-02-00090</t>
  </si>
  <si>
    <t>AC-ATT-2025-02-00013</t>
  </si>
  <si>
    <t>Advance Clear from Ei Phoo Ngone fro traveling charges for PIC Wai Yan Phyo , Hein Min Htet (MTL, MGW,NUO) from Sale Support Dept (ADV KS-800,000/-, EXP KS- 870,3000/-, ADD KS- 70,300/-)</t>
  </si>
  <si>
    <t>CS_MMK_ATT-2025-02-00089</t>
  </si>
  <si>
    <t>AC-ATT-2025-01-00060</t>
  </si>
  <si>
    <t>Advance Clear from Saw Thazin Yu for Car liscece charges for 9M/9199(PIC-AMH) (ADV KS-500,000/-, EXP KS- 423,000/-, REF KS- 77,000/-)</t>
  </si>
  <si>
    <t>CS_MMK_ATT-2025-02-00088</t>
  </si>
  <si>
    <t>ADV-ATT-2025-02-00034</t>
  </si>
  <si>
    <t>CS_MMK_ATT-2025-02-00087</t>
  </si>
  <si>
    <t>CS_MMK_ATT-2025-02-00086</t>
  </si>
  <si>
    <t>ADV-ATT-2025-02-00033</t>
  </si>
  <si>
    <t>CS_MMK_ATT-2025-02-00085</t>
  </si>
  <si>
    <t>CS_MMK_ATT-2025-02-00084</t>
  </si>
  <si>
    <t>ADV-ATT-2025-02-00032</t>
  </si>
  <si>
    <t>CS_MMK_ATT-2025-02-00083</t>
  </si>
  <si>
    <t>CS_MMK_ATT-2025-02-00082</t>
  </si>
  <si>
    <t>ADV-ATT-2025-02-00031</t>
  </si>
  <si>
    <t>CS_MMK_ATT-2025-02-00081</t>
  </si>
  <si>
    <t>CS_MMK_ATT-2025-02-00080</t>
  </si>
  <si>
    <t>ADV-ATT-2025-02-00026</t>
  </si>
  <si>
    <t>CS_MMK_ATT-2025-02-00079</t>
  </si>
  <si>
    <t>CS_MMK_ATT-2025-02-00078</t>
  </si>
  <si>
    <t>ADV-ATT-2025-02-00024</t>
  </si>
  <si>
    <t>CS_MMK_ATT-2025-02-00077</t>
  </si>
  <si>
    <t>CS_MMK_ATT-2025-02-00076</t>
  </si>
  <si>
    <t>ADV-ATT-2025-02-00019</t>
  </si>
  <si>
    <t>CS_MMK_ATT-2025-02-00075</t>
  </si>
  <si>
    <t>CS_MMK_ATT-2025-02-00074</t>
  </si>
  <si>
    <t>ADV-ATT-2025-02-00018</t>
  </si>
  <si>
    <t>CS_MMK_ATT-2025-02-00073</t>
  </si>
  <si>
    <t>CS_MMK_ATT-2025-02-00072</t>
  </si>
  <si>
    <t>ADV-ATT-2025-02-00015</t>
  </si>
  <si>
    <t>CS_MMK_ATT-2025-02-00071</t>
  </si>
  <si>
    <t>CS_MMK_ATT-2025-02-00070</t>
  </si>
  <si>
    <t>AC-ATT-2025-02-00011</t>
  </si>
  <si>
    <t>Advance Clear from Ei Phoo Ngone for Traveling charges for PIC Wai Yan Phyo (GBK , Pyay , MTL) from Sale Support Dept (ADV KS- 500,000/-,  EXP KS- 581,900/-, ADD KS- 81,900/-)</t>
  </si>
  <si>
    <t>CS_MMK_ATT-2025-02-00069</t>
  </si>
  <si>
    <t>AC-ATT-2025-02-00009</t>
  </si>
  <si>
    <t>Advance Clear from Thin Zar Moe Htet [ATT-EM-0108] for Car Fuel Charges For Jan'25 1F/6974 Service Used Vehicle  from Production Dept (ADV KS- 190,000/-, EXP KS- 220,000/-, ADD KS- 30,000/-)</t>
  </si>
  <si>
    <t>CS_MMK_ATT-2025-02-00067</t>
  </si>
  <si>
    <t>AC-ATT-2025-02-00007</t>
  </si>
  <si>
    <t>Advance Clear from Thinzar Moe Htet for Production  Workshop used Charges.For Jan'25 from Production Dept (ADV KS-500,000/-, EXP KS- 631,100/-, ADD KS- 131,100/-)</t>
  </si>
  <si>
    <t>CS_MMK_ATT-2025-02-00066</t>
  </si>
  <si>
    <t>AC-ATT-2025-02-00005</t>
  </si>
  <si>
    <t>Advance Clear fromThinzar Moe Htet for Machine Repair Charges , MT804-4070, Front/Rear, Tyre 4Pcs Repair from Production Dept (ADV KS-110,000/-, EXP KS- 0/-, REF KS-110,000/-)</t>
  </si>
  <si>
    <t>CS_MMK_ATT-2025-02-00065</t>
  </si>
  <si>
    <t>AC-ATT-2025-02-00004</t>
  </si>
  <si>
    <t>Advance Clear from Thinzar Moe Htet for Machine Repair Charges, MT354E-18822, Front Light  Repair, Cover Repair, Rear Light Repair/ Polish, Side Signal Lamp Cover from Production Dept (ADV KS-70,000/-, EXP KS- 20,000/-, REF KS- 50,000/-)</t>
  </si>
  <si>
    <t>CS_MMK_ATT-2025-02-00064</t>
  </si>
  <si>
    <t>AC-ATT-2025-02-00003</t>
  </si>
  <si>
    <t>Advance Clear from Thinzar Moe Htet for Machine repair charges, Already Deliver Machine Customer -U San Win MH88LD(Used)-7402 Grain tank  side Sticker, Matador Sticker from Production Dept (ADV KS - 20,000/-, EXP KS- 20,100/-, ADD KS- 100/-)</t>
  </si>
  <si>
    <t>CS_MMK_ATT-2025-02-00063</t>
  </si>
  <si>
    <t>AC-ATT-2025-02-00002</t>
  </si>
  <si>
    <t>Advance Clear from Thinzar Moe Htet for Machine Repair Charges,PIC_Thinzar Moe Htet,MT354E-18822, Drawbar Tie rod=4pcs,Top Link ,LED 6 point, Steering Cylinder Seal, Steering Tie rod, Battery 12V ,Long (KP),rear Wheel repair, Iron Plate(2'1') from Production Dept (ADV KS-893,000/-, EXP KS- 499,000/-, REF KS- 394,000/-)</t>
  </si>
  <si>
    <t>CS_MMK_ATT-2025-02-00062</t>
  </si>
  <si>
    <t>ADV-ATT-2025-02-00014</t>
  </si>
  <si>
    <t>CS_MMK_ATT-2025-02-00061</t>
  </si>
  <si>
    <t>CS_MMK_ATT-2025-02-00060</t>
  </si>
  <si>
    <t>EX-ATT-2025-02-00009</t>
  </si>
  <si>
    <t>CS_MMK_ATT-2025-02-00059</t>
  </si>
  <si>
    <t>ATT_FinanceDataEntry</t>
  </si>
  <si>
    <t>CS_MMK_ATT-2025-02-00058</t>
  </si>
  <si>
    <t>EX-ATT-2025-02-00004</t>
  </si>
  <si>
    <t>CS_MMK_ATT-2025-02-00057</t>
  </si>
  <si>
    <t>CS_MMK_ATT-2025-02-00056</t>
  </si>
  <si>
    <t>EX-ATT-2025-02-00002</t>
  </si>
  <si>
    <t>CS_MMK_ATT-2025-02-00055</t>
  </si>
  <si>
    <t>CS_MMK_ATT-2025-02-00054</t>
  </si>
  <si>
    <t>AC-ATT-2025-01-00063</t>
  </si>
  <si>
    <t>Advance Clear from Nyein Nyein for Machine repaired charges,workshop used,fuel pipe (section,retrun),WD40,relay,socket,liner,bolts,nuts,washer,sparko from Service Dept (ADV KS-300,000/-, EXP KS- 280,799/-, REF KS- 19,201/-)</t>
  </si>
  <si>
    <t>CS_MMK_ATT-2025-02-00050</t>
  </si>
  <si>
    <t>AC-ATT-2025-01-00061</t>
  </si>
  <si>
    <t>Advance Clear from Nyein Nyein for Machine repaired charges,MT354E-18826 ,battery 1pc,back mirror 2pc,bonnet cylinder from Service Dept (ADV KS-600,000/-, EXP KS- 500,000/-, REF KS- 100,000/-)</t>
  </si>
  <si>
    <t>CS_MMK_ATT-2025-02-00048</t>
  </si>
  <si>
    <t>EX-ATT-2025-02-00006</t>
  </si>
  <si>
    <t>CS_MMK_ATT-2025-02-00046</t>
  </si>
  <si>
    <t>CS_MMK_ATT-2025-02-00045</t>
  </si>
  <si>
    <t>EX-ATT-2025-02-00005</t>
  </si>
  <si>
    <t>CS_MMK_ATT-2025-02-00044</t>
  </si>
  <si>
    <t>CS_MMK_ATT-2025-02-00043</t>
  </si>
  <si>
    <t>EX-ATT-2025-01-00029</t>
  </si>
  <si>
    <t>CS_MMK_ATT-2025-02-00042</t>
  </si>
  <si>
    <t>CS_MMK_ATT-2025-02-00041</t>
  </si>
  <si>
    <t>EX-ATT-2025-01-00028</t>
  </si>
  <si>
    <t>CS_MMK_ATT-2025-02-00040</t>
  </si>
  <si>
    <t>CS_MMK_ATT-2025-02-00039</t>
  </si>
  <si>
    <t>ADV-ATT-2025-02-00010</t>
  </si>
  <si>
    <t>CS_MMK_ATT-2025-02-00038</t>
  </si>
  <si>
    <t>CS_MMK_ATT-2025-02-00037</t>
  </si>
  <si>
    <t>ADV-ATT-2025-02-00009</t>
  </si>
  <si>
    <t>CS_MMK_ATT-2025-02-00036</t>
  </si>
  <si>
    <t>CS_MMK_ATT-2025-02-00035</t>
  </si>
  <si>
    <t>ADV-ATT-2025-02-00016</t>
  </si>
  <si>
    <t>CS_MMK_ATT-2025-02-00033</t>
  </si>
  <si>
    <t>CS_MMK_ATT-2025-02-00032</t>
  </si>
  <si>
    <t>ADV-ATT-2025-02-00004</t>
  </si>
  <si>
    <t>CS_MMK_ATT-2025-02-00031</t>
  </si>
  <si>
    <t>CS_MMK_ATT-2025-02-00030</t>
  </si>
  <si>
    <t>EX-ATT-2025-02-00003</t>
  </si>
  <si>
    <t>CS_MMK_ATT-2025-02-00029</t>
  </si>
  <si>
    <t>CS_MMK_ATT-2025-02-00028</t>
  </si>
  <si>
    <t>EX-ATT-2025-02-00001</t>
  </si>
  <si>
    <t>CS_MMK_ATT-2025-02-00027</t>
  </si>
  <si>
    <t>CS_MMK_ATT-2025-02-00026</t>
  </si>
  <si>
    <t>ADV-ATT-2025-02-00008</t>
  </si>
  <si>
    <t>CS_MMK_ATT-2025-02-00025</t>
  </si>
  <si>
    <t>CS_MMK_ATT-2025-02-00024</t>
  </si>
  <si>
    <t>ADV-ATT-2025-02-00007</t>
  </si>
  <si>
    <t>CS_MMK_ATT-2025-02-00023</t>
  </si>
  <si>
    <t>CS_MMK_ATT-2025-02-00022</t>
  </si>
  <si>
    <t>ADV-ATT-2025-02-00006</t>
  </si>
  <si>
    <t>CS_MMK_ATT-2025-02-00021</t>
  </si>
  <si>
    <t>CS_MMK_ATT-2025-02-00020</t>
  </si>
  <si>
    <t>ADV-ATT-2025-02-00005</t>
  </si>
  <si>
    <t>CS_MMK_ATT-2025-02-00019</t>
  </si>
  <si>
    <t>CS_MMK_ATT-2025-02-00018</t>
  </si>
  <si>
    <t>ADV-ATT-2025-02-00003</t>
  </si>
  <si>
    <t>CS_MMK_ATT-2025-02-00017</t>
  </si>
  <si>
    <t>CS_MMK_ATT-2025-02-00016</t>
  </si>
  <si>
    <t>ADV-ATT-2025-02-00002</t>
  </si>
  <si>
    <t>CS_MMK_ATT-2025-02-00015</t>
  </si>
  <si>
    <t>CS_MMK_ATT-2025-02-00014</t>
  </si>
  <si>
    <t>ADV-ATT-2025-02-00001</t>
  </si>
  <si>
    <t>CS_MMK_ATT-2025-02-00013</t>
  </si>
  <si>
    <t>CS_MMK_ATT-2025-02-00012</t>
  </si>
  <si>
    <t>AC-ATT-2025-01-00057</t>
  </si>
  <si>
    <t>Advance Clear from Thinzar Moe Htet for Machine repair charges, MT804-4070, For Painting, Green Color=1GL, Gray Color=1GL, Black color=1GL, Sliver Cover=1GL, Tina (5Raw)=10GL, Tina (Smooth)=1GL, Lighter=1GL from Production Dept (ADV KS-840,000/-, EXP KS- 850,000/-, ADD KS-10,000/-))</t>
  </si>
  <si>
    <t>CS_MMK_ATT-2025-02-00010</t>
  </si>
  <si>
    <t>AC-ATT-2025-01-00056</t>
  </si>
  <si>
    <t>Advance Clear from Thinzar Moe Htet for Machine repair charges, MT804-4070,Make a roof frame, Hollow 1/2 (19')1.5mm,Bolt Nuts Washer 13mm 1.5",24pcs,Fan  belts2pcs from Production Dept (ADV KS-86,000/-,  EXP KS- 72,000/-, REF KS- 14,000/-)</t>
  </si>
  <si>
    <t>CS_MMK_ATT-2025-02-00009</t>
  </si>
  <si>
    <t>AC-ATT-2025-01-00055</t>
  </si>
  <si>
    <t>Advance Clear from Thinzar Moe Htet Machine Repair charges, Customer Deal Machine, Yanmar AW70G, S/N_16ATT -000114, For ,Gearbox Overhaul Friction Plate L,R 18Pcs, Gasket ,Belt LB64(3pcs),LB58(3Pcs),  For Auger Steel 10 mm/19', For Lon Steel 7mm/10', Steel welding from Production Dept (ADV KS-660,000/-, EXP KS- 547,600/-, REF KS- 112,400/-)</t>
  </si>
  <si>
    <t>CS_MMK_ATT-2025-02-00008</t>
  </si>
  <si>
    <t>AC-ATT-2025-01-00048</t>
  </si>
  <si>
    <t>Advance Clear from Thinzar Moe Htet for Machine repair Charges ,MT354E-18822 Tyre 4 Pcs repair  from Production Dept (ADV KS- 120,000/-, EXP KS- 100,000/-, REF KS - 20,000/-)</t>
  </si>
  <si>
    <t>CS_MMK_ATT-2025-02-00001</t>
  </si>
  <si>
    <t>From Date</t>
  </si>
  <si>
    <t>2025-02-26</t>
  </si>
  <si>
    <t>To Date</t>
  </si>
  <si>
    <t>Business Unit</t>
  </si>
  <si>
    <t>ATT</t>
  </si>
  <si>
    <t>Cash On Hand Report</t>
  </si>
  <si>
    <t>Number</t>
  </si>
  <si>
    <t>Ref/Voucher No.</t>
  </si>
  <si>
    <t>Description/Particulars[Journal Label]</t>
  </si>
  <si>
    <t>Account Name</t>
  </si>
  <si>
    <t>Contact[Partner]</t>
  </si>
  <si>
    <t>Activities Tags</t>
  </si>
  <si>
    <t>Currency</t>
  </si>
  <si>
    <t>Amount In Currency</t>
  </si>
  <si>
    <t>Debit($)</t>
  </si>
  <si>
    <t>Credit($)</t>
  </si>
  <si>
    <t>Balance($)</t>
  </si>
  <si>
    <t>Cash On Hand-MMK-ATT</t>
  </si>
  <si>
    <t>MMK</t>
  </si>
  <si>
    <t>No Add/ No Paid</t>
  </si>
  <si>
    <t>AC-ATT-2025-02-00032</t>
  </si>
  <si>
    <t>Advance Clear from Thinzar Moe Htet for Machine repair charges, Chairwoman Machine ,ST445-10281, Battery short (King power) from Production Dept (ADV KS-335,000/-, EXP KS-335,000/-, REF KS-0/-)</t>
  </si>
  <si>
    <t>AC-ATT-2025-02-00033</t>
  </si>
  <si>
    <t>Advance Clear from  Thinzar Moe Htet forMachine repair Charges Customer Deal Machine, DF95-17761, Battery 12Vshort (King power ) from Production Dept (ADV KS-335,000/-, EXP KS-335,000/-, REF KS-0/-)</t>
  </si>
  <si>
    <t>AC-ATT-2025-02-00034</t>
  </si>
  <si>
    <t>Advance Clear from Thinzar Moe Htet for Machine Reapir Charges,Customer Deal Machine, DF95-17761,For Painting Green Color ,Black Color, Gray Color, Milk Color, Tina (Smooth),Tina (raw),Lighter from Production Dept  (ADV KS-1,150,000/-, EXP KS-1,150,000/-, REF KS-0/-)</t>
  </si>
  <si>
    <t>AC-ATT-2025-02-00037</t>
  </si>
  <si>
    <t>Advance Clear from Thinzar Moe Htet Chairwoman Machine DF95-17743, Rear tyre (Left),Tyre repair charges from Production Dept (ADV KS-80,000/-, EXP KS-80,000/-, REF KS-0/-)</t>
  </si>
  <si>
    <t>Theint Theint Nway</t>
  </si>
  <si>
    <t xml:space="preserve">Ei Phoo Ngone  </t>
  </si>
  <si>
    <t xml:space="preserve">No Add/No Paid </t>
  </si>
  <si>
    <t>AC-ATT-2025-02-00031</t>
  </si>
  <si>
    <t>Advance Clear from Theint Theint Nway for 7I/8810 car fuel charges for Feb'2025, PIC-Ko Maung Maung (ADV KS-200,000/-, EXP KS-200,000/-, REF KS- 0/-)</t>
  </si>
  <si>
    <t>AC-ATT-2025-02-00014</t>
  </si>
  <si>
    <t>Advance Clear from Thinzar Moe Htet for Machine Repair Charges, Yanmar AW70G-16ATT-000114, Battery 12V(short)(King power) from Production Dept (ADV KS-335,000/-, EXP KS-335,000/-, REF KS- 0/-)</t>
  </si>
  <si>
    <t xml:space="preserve">Nyein Nyein  </t>
  </si>
  <si>
    <t>RV-ATT-2025-02-00014</t>
  </si>
  <si>
    <t>Pre Payment/Down Payment</t>
  </si>
  <si>
    <t>Customer Payment 91,000,000.00 K - HTAY WIN,U - 02/21/2025</t>
  </si>
  <si>
    <t>HTAY WIN,U</t>
  </si>
  <si>
    <t>Rental Dept</t>
  </si>
  <si>
    <t>Production Dept,Thinzar Moe Htet</t>
  </si>
  <si>
    <t>AC-ATT-2025-02-00010</t>
  </si>
  <si>
    <t>Advance Clear from  Aye Aye  Phyo  for Monthly Car Fuel Charges for 5G/8843 ( Jan'24) PIC Ye Kyaw Thu from Spare Part Dept (ADV KS- 250,000/-, EXP KS- 250,000/-, REF KS-0/-)</t>
  </si>
  <si>
    <t>Spare parts  Dept, Aye Aye Phyo</t>
  </si>
  <si>
    <t>Sale Support Dept, Ei Phoo Ngone</t>
  </si>
  <si>
    <t>Advance Payment to Aye Aye  Phyo [ATT-EM-0106] for Monthly Car Fuel Charges for 5G/8843 (Feb'25) PIC Ye Kyaw Thu from Spare Part Dept (MMK- 250,000/-)</t>
  </si>
  <si>
    <t>Advance Payment to Thin Zar Moe Htet [ATT-EM-0108] for Car Fuel Charges For Feb'25 1F/6974 Service Used Vehicle  from Production Dept (MMK- 190,000/-)</t>
  </si>
  <si>
    <t>Advance Payment to Ei Phoo Ngone for Local implement charges 5 Poly 22" from BBK (to buy  chairwoman machine Shibaura 44HP) from Sale Support Dept (MMK-3,100,000/-)</t>
  </si>
  <si>
    <t>Advance Payment to Thinzar Moe Htet Chairwoman Machine DF95-17743, Rear tyre (Left),Tyre repair charges from Production Dept (MMK-80,000/-)</t>
  </si>
  <si>
    <t>Service Dept, Nyein Nyein</t>
  </si>
  <si>
    <t>Advance Payment to Nyein Nyein for Machine Repair Charges Chair woman Machine ,Model-ST333, S/N-21041 For painting, Black color, Gray color, Cerise Color, Tina (smooth), Tina (raw),Lighter from Production Dept (MMK-760,000/-)</t>
  </si>
  <si>
    <t>Advance Payment to Nyein Nyein for  Machine repair charges Chairwoman Machine, Model -ST333,S/N-21041 Battery 12V(short)(Booster) from Service Dept (MMK-335,000/-)</t>
  </si>
  <si>
    <t>Advance Payment to Nyein Nyein for Machine Repair Charges  Customer Show Machine DF60-1906,Front Axle Overhaul, Bearing 32209=1pcs,Bearing 30210=1pcs, Bearing 30308 =1pcs, Oil Seal 170*200*15=2pcs,Hub cover =2pcs,O-ring or Hub=2pcs,GUN-26 (cross ball)=4pcs from Service Dept (MMK-358,000/-)</t>
  </si>
  <si>
    <t>Advance Payment to Nyein Nyein for Machine Repair Charges DF60-1906 Operator Seat Repair Cushion ,Liner repair, Cleaning ,Painting from Service Dept (MMK-140,000/-)</t>
  </si>
  <si>
    <t>Advance Payment to Ei Phoo Ngone for Customer Deal Machine DF95-S/N-17761  to Join Poly, For CMT 8 Poly 26"(S/N-784) ,Bearing 6205,Bearing 414/418,Bearing 32307,Lock nut, Inner, Lock nut Outer, Main shaft Bearing, Main Shaft Seal, Main Shaft Plain, Disc, Tail Wheel Disc, Tail wheel shaft Seal, Scraper, Main Shaft Cover, Support pin ,Support Pin Click,Tail Wheel shaft cover, Bolt Nuts and  Washer from Sale Support Dept (MMK-2,570,000/-)</t>
  </si>
  <si>
    <t xml:space="preserve">Cash Claim for Unloading charges for customer U MIn MIn Thant MT804(used) (MDY /MYW) from Sale Support Dept (MMK-60,000/-) Issued by Ei Phoo Ngone  </t>
  </si>
  <si>
    <t>Cash Claim for Machine repair charges PIC_Thinzar Moe Htet,Already Delivery Machine MH88T-S/N-299 Bearing 6203=1pcs,Bearing 6206=1pcs from Production Dept (MMK-19,000/-) Issued by Thin Zar Moe Htet</t>
  </si>
  <si>
    <t>AC-ATT-2025-01-00059</t>
  </si>
  <si>
    <t>Advance Clear from  Swe Lae Hnin for All Product Vinyl Charges (6'*3'All Product Vinyl)(1pcs=11700ks/0pcs*11700ks= 234000ks) from Marketing Dept (ADV KS- 234,000/-, EXP KS- 234,000/-, REF KS-0/-)</t>
  </si>
  <si>
    <t>Marketing  Dept, Swe Lae Hnin</t>
  </si>
  <si>
    <t>AC-ATT-2025-01-00062</t>
  </si>
  <si>
    <t>Advance Clear from Nyein Nyein Transportation From Reman To Recon,bucket 1pc for Rental Dept  (ADV KS- 30,000/-, EXP KS- 30,000/-, REF KS-0/-)</t>
  </si>
  <si>
    <t>AC-ATT-2025-01-00064</t>
  </si>
  <si>
    <t>Advance Clear from  Nyein Nyein Transportation From Shuntai yard To Reman, Engine &amp; main pump for Rental Dept (ADV KS- 30,000/-, EXP KS- 30,000/-, REF KS-0/-)</t>
  </si>
  <si>
    <t>AC-ATT-2025-02-00001</t>
  </si>
  <si>
    <t>Advance Clear from Ngu War Aung for starter motor repair charges, 9M/7199 from Rental Dept  (ADV KS- 135,000/-, EXP KS- 135,000/-, REF KS-0/-)</t>
  </si>
  <si>
    <t>Rental Dept, Ngu War Aung</t>
  </si>
  <si>
    <t>AC-ATT-2025-02-00006</t>
  </si>
  <si>
    <t>Advance Clear from  Swe Lae Hnin for JAN'25 Car fuel charges for 7L/6062 for PIC-Than Zaw Lin (ADV KS- 250,000/-, EXP KS- 250,000/-, REF KS-0/-)</t>
  </si>
  <si>
    <t>Advance Payment to Swe Lae Hnin for FEB'25 Car fuel charges for 7L/6062 for PIC-Than Zaw Lin  (MMK- 250,000/-)</t>
  </si>
  <si>
    <t>Cash Claim for Machine Repair Charges PIC_Thinzar Moe Htet, MT354E-18822 Drawer 4pcs,Center link,Click ,R click form Production Dept (MMK-295,500/-) Issued by Thin Zar Moe Htet</t>
  </si>
  <si>
    <t>Cash Claim for  Monthly Phone Bill Charges for Feb'25 from Marketing Dept (MMK-15,000/-) Issued by Swe Lae Hnin</t>
  </si>
  <si>
    <t xml:space="preserve">Cash Claim for Finance &amp; Account  Department (ATT) Phone Bill Charges for Feb'25  AR CD/OD Follow up,Collectral Follow up &amp; BR Follow up for other Phone (09-977835483) for Ma Pyae Sone Thu (MMK- 10,000/-) Issued by Zin Nyein Oo(2)  </t>
  </si>
  <si>
    <t>Finance &amp; Account Dept, Zin Nyein Oo</t>
  </si>
  <si>
    <t>AC-ATT-2025-02-00008</t>
  </si>
  <si>
    <t>Advance Clear from Ei Phue Ngone for Transportation charges for customer U Min MIn Thant MT 804 ATT to Mandalay from Sale support Dept (ADV KS- 1,000,000/-, EXP KS- 1,000,000/-, REF KS-0/-)</t>
  </si>
  <si>
    <t>Advance Payment to Theint Theint Nway for 7I/8810 car fuel charges for Feb'2025, PIC-Ko Maung Maung (MMK-200,000/-)</t>
  </si>
  <si>
    <t>Admin Dept, Theint Theint Nway</t>
  </si>
  <si>
    <t>Advance Payment to Theint Theint Nway  for SSB contribution for Jan'25, Man Power -42 from Admin Dept (MMK- 630,000/-)</t>
  </si>
  <si>
    <t>Cash Claim for Transportation from ATT to Tharkayta (Mya Khwar Nyo) DF95-17743 with Dozer 2K/3698, PIC-Aung Min Htun Issued by Ngu War Aung from Rental Dept (MMK-113,000/-)</t>
  </si>
  <si>
    <t>Cash Claim for Transportation from ATT to Tharkayta (Mya Khwar Nyo), Field king 10x10 compact, CMT-7 Poly Disc Harrow26", DF95 front tyre1pc, 9M/7199 PIC-Aung Min Htun Issued by Ngu War Aung from Rental Dept (MMK-148,000/-)</t>
  </si>
  <si>
    <t>Cash Claim for transportation charges for customer U Thet Naing MH88T(used)+bean kit (YGN to NPT) Issued by Ei Phoo Ngone from Sale Support Dept (MMK-1,100,000/-)</t>
  </si>
  <si>
    <t>Cash Claim for transportation charges for customer U Min Min Thant MT804 (Used) (MDY to MYW) Issued by Ei Phoo Ngone from Sale Support Dept  (MMK-2,000,000/-)</t>
  </si>
  <si>
    <t>Advance Payment to Thinzar Moe Htet for Machine Repair Charges Model -MTR7C0.8,S/N-CDF201607001T Tyre ,Samson (China brand )6.50-16=2pcs, Axle ball bearing 30207=2pcs,Axle ball bearing 30206=2pcs, U-bolts3'' =4pcs,Lay bush=4pcs,Bolt ,Nuts ,Washer, Disc wheel bolts (L/R), New Tyre repair charges, For painting  Green color=1gl,Gray color=1gl,Tina (raw)=5gl from Production Dept (MMK-1,450,000/-)</t>
  </si>
  <si>
    <t>AC-ATT-2025-01-00049</t>
  </si>
  <si>
    <t>Advance Clear from Ei Phoo Ngone fro buying  Local implement charges for customer U San Htay Anug(@) U San Htay Maung 5Poly22" from Sale Support Dept (ADV KS- 2,700,000/-, EXP KS-2,700,000/-, REF KS -0/-)</t>
  </si>
  <si>
    <t>AC-ATT-2025-01-00050</t>
  </si>
  <si>
    <t>Advance Clear from Zin Mar Win for Employee welfare for January Born Birthday Cake Charges  for (Staff-2) (ADV KS- 25,000/-, EXP KS- 25,000/-, REF KS-0/-)</t>
  </si>
  <si>
    <t>Admin Dept, Zin Mar Win</t>
  </si>
  <si>
    <t>AC-ATT-2025-01-00051</t>
  </si>
  <si>
    <t>Advance Clear from Thinzar Moe Htet for Machine Repair Charges, Customer Deal Machine MT804-4070, Rear lamp(L/R) Cover  repair, New Lamp Light bulb socket, paint  repair from Production Dept (ADV KS- 140,000/-, EXP KS- 140,000/-, REF KS-0/-)</t>
  </si>
  <si>
    <t>AC-ATT-2025-01-00052</t>
  </si>
  <si>
    <t>Advance Clear from Thinzar Moe Htet for Machine repair charges,MT804-4070,Battery  12V ,Long( King Power) from Production Dept  (ADV KS- 420,000/-, EXP KS- 420,000/-, REF KS-0/-)</t>
  </si>
  <si>
    <t>AC-ATT-2025-01-00053</t>
  </si>
  <si>
    <t>Advance Clear from Thinzar Moe Htet for Machine Repair Charges, MH88T-299,Battery 12V  Long(King Power) from Production Dept (ADV KS- 420,000/-, EXP KS- 420,000/-, REF KS-0/-)</t>
  </si>
  <si>
    <t>AC-ATT-2025-01-00054</t>
  </si>
  <si>
    <t>Advance Clear from Thinzar Moe Htet for Machine Repair Charges, MT804-4070, Making Water Tank  Cleaning from Production Dept (ADV KS- 80,000/-, EXP KS- 80,000/-, REF KS-0/-)</t>
  </si>
  <si>
    <t>Advance Clear from Thinzar Moe Htet for Machine repair charges, MT804-4070, For Painting, Green Color=1GL, Gray Color=1GL, Black color=1GL, Sliver Cover=1GL, Tina (5Raw)=10GL, Tina (Smooth)=1GL, Lighter=1GL from Production Dept (ADV KS-840,000/-, EXP KS- 850,000/-, ADD KS-10,000/-)</t>
  </si>
  <si>
    <t>AC-ATT-2025-01-00058</t>
  </si>
  <si>
    <t>Advance Clear from Thinzar Moe Htet for Machine Repair Charges, DF60-1906, Differential Housing Shaft Supply repair from Production Dept ADV KS- 60,000/-, EXP KS- 60,000/-, REF KS-0/-)</t>
  </si>
  <si>
    <t>Advance Payment to Ei Phoo Ngone for transportation charges for CMT 8 Poly22"(Tarchilate to Mandalay ) from Sale Support Dept (MMK-850,000/-)</t>
  </si>
  <si>
    <t>Advance Payment to Thinzar Moe Htet for Machine repair charges  Chairwoman Machine ST445-10281, For Painting Black color, Gray color, Cerise Color, Tina (smooth), Tina (raw),Lighter from Production Dept (MMK-760,000/-)</t>
  </si>
  <si>
    <t>Advance Payment to Thinzar Moe Htet for Machine repair charges, Chairwoman Machine ,ST445-10281, Battery short (King power) from Production Dept (MMK-335,000/-)</t>
  </si>
  <si>
    <t>Advance Payment to Thinzar Moe Htet for Machine Repair Charges, Chairwoman Machine , ST445-20281 Front Tyre, NDR-VIETNAM brand(14.9-24) 2pcs,Rear Tyre ,NDR -VIETNAM brand(8.00-16) 2pcs, New Tyre Repair Charges from Production Dept (MMK-3,567,200/-)</t>
  </si>
  <si>
    <t>Advance Payment to Thinzar Moe Htet for Machine Repair charges, Customer Deal Machine DF95-17761,Rediator repair,Clutch plate &amp; repair ,Operator Seal repaired from Production Dept (MMK- 520,000/-)</t>
  </si>
  <si>
    <t>Advance Payment to Thinzar Moe Htet for Machine repair charges Workshop used compressor, New Capacitor 2pcs ,motor coil repair ,New Capacitor housing from Production Dept (MMK-55,000/-)</t>
  </si>
  <si>
    <t>Advance Payment to Thinzar Moe Htet for Machine Reapir Charges,Customer Deal Machine, DF95-17761,For Painting Green Color ,Black Color, Gray Color, Milk Color, Tina (Smooth),Tina (raw),Lighter from Production Dept (MMK-1,150,000/-)</t>
  </si>
  <si>
    <t>Advance Payment to Thinzar Moe Htet forMachine repair Charges Customer Deal Machine, DF95-17761, Battery 12Vshort (King power ) from Production Dept (MMK-335,000/-)</t>
  </si>
  <si>
    <t>Cash Claim for Machine Repair Charges PIC_Thinzar Moe Htet,DF-95-17743,Battery Cable6',Battery Terminal(+-) Issued by Thin Zar Moe Htet from Production Dept (MMK-44,000/-)</t>
  </si>
  <si>
    <t>Cash Claim for Workshop used  Forklift, Matador Brand MFD-30R,S/N-F4AF18971, Starter Motor Repair ) Issued by Thin Zar Moe Htet from Production Dept (MMK-80,000/-)</t>
  </si>
  <si>
    <t>(Administration Dep; office rental)</t>
  </si>
  <si>
    <t>(Administration Dep; ရေသန့်ဝယ်ရန်- 100,000, other expense -100,000)</t>
  </si>
  <si>
    <t>(Marketing Dept; Phone Bill Charges  09-5193211, 09-977835271)
(F&amp;A Dept; AR CD/OD and collectral Followup)</t>
  </si>
  <si>
    <t>U Aye Min Htoon</t>
  </si>
  <si>
    <t>(Sale Support Dept ; Saleman Car repair)</t>
  </si>
  <si>
    <t>Aknowledge  By</t>
  </si>
  <si>
    <t xml:space="preserve">        VCM</t>
  </si>
  <si>
    <t>(Sale Support Dept ; Travel Allowance OM , DH &amp; saleman 2 person)</t>
  </si>
  <si>
    <t>(S'part Dept ;  If Have S'part Local Purchase for urgent parts)</t>
  </si>
  <si>
    <t>(Administration Dep; Employee Welfare Expense  Staff - 2)</t>
  </si>
  <si>
    <t>Monthly Cash Budget Request -AUG'25</t>
  </si>
  <si>
    <t>(Sale Support Dept ;  salesman incentive , pooling)
(Sale Support Dept ; Broker Fees U Kyaw Win)</t>
  </si>
  <si>
    <t>(Sale Support Dept ; Visiting card OM &amp; salesman 2 person)
(Marketing Dept;  For NSM Service Campaigns , PIC- Wai Yan Phyo &amp; Hein Min Htet)
(Marketing Dept;  Recycle Bag 1Pcs =500ks ,300Pcs * 500ks =150,000ks)
(Marketing Dept; for Matador Tractor , Harvester , Crawler Rota , Deutz Fahr Tractor (1pcs = 500/-ks , 500pcs for 1 product , 200pcs*500ks = 1,000,000/-ks)
(Marketing Dept;  Vinyl printing charges for Dealer U Myint Min Htet)</t>
  </si>
  <si>
    <t>(Service Dept;  Branch support NYU , GBK , MGW  , Kyauk Tan ,Twntay)</t>
  </si>
  <si>
    <t>(Administration Dep; personal income tax employee - 3 , for Jul'25)</t>
  </si>
  <si>
    <t>(Administration Dep; Employee SSB Charges  for July'2025)</t>
  </si>
  <si>
    <t>(Administration Dep; Car license for 7L/6062 (30/06/2025 သက်တမ်းကုန်))
(Administration Dep; Car Insurance for 9H/4067)</t>
  </si>
  <si>
    <t>(Service Dept; Overtime Charges (1.8.25 to 31.8.25)
(Production Dept ; Employee Overtime)</t>
  </si>
  <si>
    <t>(Sale Support Dept ; Car Fuel charges 9H/4067 )
(Marketing Dept;  Car Fuel Charges Ko Than Zaw Lin (7L/6062) BTH=250,000ks ,  (1E/8720 office used) =250,000ks)
(Administration Dep; Fuel Charges PIC - Ko Maung Maung , Car No - 7I/8810 )
(Production Dept ; Car Fuel Charges 1F/6974)</t>
  </si>
  <si>
    <t>(Sale Support Dept ; Tyer front 2pcs &amp; rear 2pcs - 7,500,000/-ks est (DF75 , SR NO - 43024)
(Sale Support Dept ; Transpotation Charges  YGN To MTL)
(Service Dept; Machine Repair Paint,battery,horn,barck mirror,rope,oil seal,ball,operatior seat)
(Service Dept; Workshop used WD40/10,13 bolts,nuts,washer,fuel level pipe,brake oil,ဖို/မ ကလစ်)
(Rental Dept ;  Transpotation charges Tikegyi , MUB , Khanyanthone Gwa , PTN)
(Rental Dept; car repair charges 2K/3696 , 2K/3698 , 9M/7199)
(Production Dept; Workshop used စက်ကော်ပတ် / ၀ရိန်ချောင်း / ကော်ပတ်ချော/ကြမ်း /  ကော်မဲ / ဆီသုတ်စ / လေအိုး / မီးအိုး / Capacitor / WD40, ဘရိတ်ဆီ , မီးတိတ်)
(Production Dept; Machine Repair DF75-43024,MH88B-000101,MH88B-000125,MH88B-9502,MH88B-9528,DF95-17849,DF95-17743,DF95-17784,DF75-43337,MT804S-13609)</t>
  </si>
  <si>
    <t xml:space="preserve"> Ko Kyaw Thu Thu Tun</t>
  </si>
  <si>
    <t>bu</t>
  </si>
  <si>
    <t>br</t>
  </si>
  <si>
    <t>General Ledger [Details]</t>
  </si>
  <si>
    <t>UMG Head Quarter</t>
  </si>
  <si>
    <t>From 2025-06-01 to 2025-07-28</t>
  </si>
  <si>
    <t>Account Code</t>
  </si>
  <si>
    <t>Ref</t>
  </si>
  <si>
    <t>Tax No.</t>
  </si>
  <si>
    <t>Contact</t>
  </si>
  <si>
    <t>Tracking-1</t>
  </si>
  <si>
    <t>Tracking-2</t>
  </si>
  <si>
    <t>Debit</t>
  </si>
  <si>
    <t>Credit</t>
  </si>
  <si>
    <t>Balance</t>
  </si>
  <si>
    <t>Currency Amount</t>
  </si>
  <si>
    <t>21030004 Affi # Be The First Co., Ltd (ICT)-HQ</t>
  </si>
  <si>
    <t>2025-06-02</t>
  </si>
  <si>
    <t>HQT-RV-2025-06-0002</t>
  </si>
  <si>
    <t>BTF BU (Kpay)</t>
  </si>
  <si>
    <t/>
  </si>
  <si>
    <t>Received from BTF BU to HO Cash, Chaw Su Su Htet (30.May.2025) 103739-103743, ZMA, Ks-83,300/-</t>
  </si>
  <si>
    <t>2025-06-04</t>
  </si>
  <si>
    <t>HQT-RV-2025-06-0082</t>
  </si>
  <si>
    <t>Su Yamin Htike BTF BU</t>
  </si>
  <si>
    <t>CASH RECEIVED FROM BTF BU FTTH INCOME-(EXT;)6-CUS; (SEE AS ATT;) CUSTOMER PAID TO OFFICE 3-Jun'25,(Office 103681-103686),Total MMK-168,000/-.</t>
  </si>
  <si>
    <t>HQT-RV-2025-06-0083</t>
  </si>
  <si>
    <t>Aye Phyu Phyu Zan (BTF)</t>
  </si>
  <si>
    <t>CASH RECEIVED FROM BTF BU FTTH INCOME-(EXT;)16-CUS; (SEE AS ATT;) CUSTOMER PAID TO OFFICE 2-Jan'25,(103743-103744/103667-103680),Total MMK-489,000/-.</t>
  </si>
  <si>
    <t>2025-06-06</t>
  </si>
  <si>
    <t>HQT-RV-2025-06-0121</t>
  </si>
  <si>
    <t>Sue Mar Htun (BTF)</t>
  </si>
  <si>
    <t>Received from BTF BU to HO Cash Ks- 8,000/- (Advance clear refund) Receive by  Sue Mar Htun (BTF)</t>
  </si>
  <si>
    <t>2025-06-09</t>
  </si>
  <si>
    <t>HQT-RV-2025-06-0173</t>
  </si>
  <si>
    <t>Ye Min Naing (BTF)</t>
  </si>
  <si>
    <t>CASH RECEIVDE FROM BTF BU INCOME -(RELOCATION) 3-CUS(SEE AS ATT;) COLLECT BY SERVICE TEAM, Jun'25,(SITE CODE -SDG  1286/HTY 2433,7575).Total MMK-31,250/-</t>
  </si>
  <si>
    <t>HQT-RV-2025-06-0174</t>
  </si>
  <si>
    <t>CASH RECEIVED FROM BTF BU FTTH INCOME-(EXT;)5-CUS; (SEE AS ATT;) CUSTOMER PAID TO OFFICE 5-Jan'25,(103748-103749/103694-103696),Total MMK-191,500/-</t>
  </si>
  <si>
    <t>HQT-RV-2025-06-0175</t>
  </si>
  <si>
    <t>Su Yamin Htike (BTF)</t>
  </si>
  <si>
    <t>CASH RECEIVED FROM BTF BU FTTH INCOME-(EXT;)8-CUS; (SEE AS ATT;) CUSTOMER PAID TO OFFICE 4-Jan'25,(Office 103687-103693/ZAM-103746),Total MMK-149,200/</t>
  </si>
  <si>
    <t>HQT-RV-2025-06-0176</t>
  </si>
  <si>
    <t>CASH RECEIVED FROM BTF BU FTTH INCOME-(EXT;)267-CUS; (SEE AS ATT;) CUSTOMER PAID TO OFFICE 6-Jan'25,(Office 103697-103963/ZAM-103750),Total MMK-556,500/</t>
  </si>
  <si>
    <t>2025-06-10</t>
  </si>
  <si>
    <t>HQT-RV-2025-06-0202</t>
  </si>
  <si>
    <t>CASH RECEIVDE FROM BTF BU INCOME -(RELOCATION) 1-CUS(SEE AS ATT;) COLLECT BY SERVICE TEAM, Jun'25,(SITE CODE -SPT 0470).Total MMK-10,000/-</t>
  </si>
  <si>
    <t>HQT-RV-2025-06-0203</t>
  </si>
  <si>
    <t>CASH RECEIVED FROM BTF BU FTTH INCOME-(EXT;)14-CUS; (SEE AS ATT;) CUSTOMER PAID TO OFFICE 9-Jan'25,(Office 103964-103977),Total MMK-474,500/</t>
  </si>
  <si>
    <t>2025-06-13</t>
  </si>
  <si>
    <t>HQT-RV-2025-06-0281</t>
  </si>
  <si>
    <t>CASH RECEIVED FROM BTF BU FTTH INCOME-(EXT;)11-CUS; (SEE AS ATT;) CUSTOMER PAID TO OFFICE 12-Jan'25,(Office 103988-103995/ZMA 103852-103854),Total MMK-314,000/</t>
  </si>
  <si>
    <t>HQT-RV-2025-06-0282</t>
  </si>
  <si>
    <t>CASH RECEIVED FROM BTF BU FTTH INCOME-(EXT;)11-CUS; (SEE AS ATT;) CUSTOMER PAID TO OFFICE 11-Jan'25,(Office 103978-103987/ZMA 103851),Total MMK-407,500/</t>
  </si>
  <si>
    <t>HQT-RV-2025-06-0284</t>
  </si>
  <si>
    <t>CASH RECEIVDE FROM BTF BU INCOME -(RELOCATION) 2-CUS(SEE AS ATT;) COLLECT BY SERVICE TEAM, Jun'25,(SITE CODE -HTY 9164,1939).Total MMK-20,000/-</t>
  </si>
  <si>
    <t>2025-06-17</t>
  </si>
  <si>
    <t>HQT-RV-2025-06-0351</t>
  </si>
  <si>
    <t>CASH RECEIVED FROM BTF BU FTTH INCOME-(EXT;)3-CUS; (SEE AS ATT;) CUSTOMER PAID TO OFFICE 16-Jan'25,(ZMA 103858-103860),Total MMK-39,000/</t>
  </si>
  <si>
    <t>HQT-RV-2025-06-0352</t>
  </si>
  <si>
    <t>CASH RECEIVED FROM BTF BU FTTH INCOME-(EXT;)4-CUS; (SEE AS ATT;) CUSTOMER PAID TO OFFICE 13-Jan'25,(Office 103996-104000),Total MMK-224,200.</t>
  </si>
  <si>
    <t>2025-06-18</t>
  </si>
  <si>
    <t>HQT-RV-2025-06-0404</t>
  </si>
  <si>
    <t>Be The First KBZ Old Cheque</t>
  </si>
  <si>
    <t>Received money transfer from Be The First KBZ Old Cheque to HO Cash ( for Cheque No.200076,Amt;100,000,000/-MMK )</t>
  </si>
  <si>
    <t>HQT-RV-2025-06-0413</t>
  </si>
  <si>
    <t>CASH RECEIVED FROM BTF BU FTTH INCOME-(EXT;)3-CUS; (SEE AS ATT;) CUSTOMER PAID TO OFFICE 17-Jan'25,(Office 104855,ZMA 103861,102517),Total MMK-111,000.</t>
  </si>
  <si>
    <t>HQT-RV-2025-06-0414</t>
  </si>
  <si>
    <t>CASH RECEIVED FROM BTF BU FTTH INCOME-(EXT;)7-CUS; (SEE AS ATT;) CUSTOMER PAID TO OFFICE 18-Jan'25,(Office 104851-104854,ZMA 103855-103857),Total MMK-140,000.</t>
  </si>
  <si>
    <t>2025-06-19</t>
  </si>
  <si>
    <t>HQT-RV-2025-06-0427</t>
  </si>
  <si>
    <t>Received from BTF BU to HO Cash Ks- 20,000/- (Advance clear refund) Receive by  Sue Mar Htun (BTF)</t>
  </si>
  <si>
    <t>2025-06-20</t>
  </si>
  <si>
    <t>HQT-RV-2025-06-0467</t>
  </si>
  <si>
    <t>Thazin Htun (BTF)</t>
  </si>
  <si>
    <t>CASH RECEIVED FROM BTF BU INCOME FOR Cus; Yupa Dagon Trading Co.,Ltd , INV/BTF/2025/04/007,INV/BTF/2025/05/006,Ks- 240,000/-,Total MMK-240,000/-.</t>
  </si>
  <si>
    <t>HQT-RV-2025-06-0468</t>
  </si>
  <si>
    <t>CASH RECEIVED FROM BTF BU FTTH INCOME-(EXT;)2-CUS; (SEE AS ATT;) CUSTOMER PAID TO OFFICE 19-Jan'25,(Office 104856-104857),Total MMK-118,000.</t>
  </si>
  <si>
    <t>HQT-RV-2025-06-0469</t>
  </si>
  <si>
    <t>CASH RECEIVED FROM BTF BU FTTH INCOME-(EXT;)1-CUS; (SEE AS ATT;) CUSTOMER PAID TO OFFICE 20-Jan'25,(Office 103962),Total MMK-35,000/-.</t>
  </si>
  <si>
    <t>HQT-RV-2025-06-0471</t>
  </si>
  <si>
    <t>CASH RECEIVDE FROM BTF BU INCOME -(RELOCATION) 5-CUS(SEE AS ATT;) COLLECT BY SERVICE TEAM, Jun'25, HTY 9512,9276,9567,8575,NOK 0226).Total MMK-65,000/-</t>
  </si>
  <si>
    <t>HQT-RV-2025-06-0473</t>
  </si>
  <si>
    <t>CASH RECEIVED FROM BTF BU INCOME FOR Cus; Aung Emerald Co.,Ltd , INV/BTF/2025/06/008,Ks- 212,880/-,Total MMK-212,880/-.</t>
  </si>
  <si>
    <t>HQT-RV-2025-06-0475</t>
  </si>
  <si>
    <t>CASH RECEIVED FROM BTF BU INCOME FOR Cus; Aung Emerald Co.,Ltd , INV/BTF/2025/06/007,Ks- 627,250/-,Total MMK-627,250/-.</t>
  </si>
  <si>
    <t>2025-06-24</t>
  </si>
  <si>
    <t>HQT-RV-2025-06-0516</t>
  </si>
  <si>
    <t>Han Thazin Soe (BTF)</t>
  </si>
  <si>
    <t>Received from BTF BU to HO Cash Ks- 199,350/- (Advance clear refund) Receive by Han Thazin Soe (BTF)</t>
  </si>
  <si>
    <t>HQT-RV-2025-06-0518</t>
  </si>
  <si>
    <t>CASH RECEIVED FROM BTF BU FTTH INCOME-(EXT;)5-CUS; (SEE AS ATT;) CUSTOMER PAID TO OFFICE 20-Jan'25,(Office 104858-104859,ZMA-103862-103864),Total MMK-186,500/-.</t>
  </si>
  <si>
    <t>HQT-RV-2025-06-0519</t>
  </si>
  <si>
    <t>CASH RECEIVDE FROM BTF BU INCOME -(RELOCATION) 1-CUS(SEE AS ATT;) COLLECT BY SERVICE TEAM, Jun'25,(SITE CODE -MGD 0481).Total MMK-40,000/-</t>
  </si>
  <si>
    <t>2025-06-30</t>
  </si>
  <si>
    <t>HQT-JV-2025-06-0250</t>
  </si>
  <si>
    <t>CORP PAY &amp; BTF REC ADJ for Jun'25</t>
  </si>
  <si>
    <t>CORP PAY &amp; BTF REC Adj For Jun'25 
INV/INT/BTF/2025/06/001
INV/INT/BTF/2025/06/012
INV/INT/BTF/2025/06/013
INV/INT/BTF/2025/06/023
INV/INT/BTF/2025/06/030
INV/INT/BTF/2025/06/031
INV/INT/BTF/2025/06/032
INV/INT/BTF/2025/06/033
INV/INT/BTF/2025/06/034
INV/INT/BTF/2025/06/035
INV/INT/BTF/2025/06/036
INV/INT/BTF/2025/06/037
INV/INT/BTF/2025/06/038
INV/INT/BTF/2025/06/039
INV/INT/BTF/2025/06/043
INV/INT/BTF/2025/06/078
INV/INT/BTF/2025/06/084
INV/2025/06/00609
INV/2025/06/00709
INV/INT/BTF/2025/06/015
INV/INT/BTF/2025/06/016
Total USD AMT = 9,321.00</t>
  </si>
  <si>
    <t>HQT-JV-2025-06-0273</t>
  </si>
  <si>
    <t>Closing Adjustment for BTF Rec~IS Pay for June'25</t>
  </si>
  <si>
    <t>Closing Adjustment for BTF Rec~IS Pay for June'25
INV/INT/BTF/2025/06/052 AMISCIS-2025-06-00096
Total - 147.47/-</t>
  </si>
  <si>
    <t>HQT-JV-2025-06-0275</t>
  </si>
  <si>
    <t>ADV-BTF-2025-06-00006 and HQT-PV-2025-06-0109</t>
  </si>
  <si>
    <t>ADV-BTF-2025-06-00006 # Other Tax and Fees for Bayint Naung Mya Kay Khaing Total 20000MMK ($4.49)</t>
  </si>
  <si>
    <t>HQT-PV-2025-06-0109#"Cash pay for Super Hight Co.,Ltd  Diesel 22,000 Liters , 1Liter * 2600/- Ks, 22,000 Liters * 2600/- Ks -57,200,000/- Ks ,CAM Dept: CW Office , Issue by Ko Myat Thu Zaw,27.6.2025 Be the first  660 14300 1716000 mmk"</t>
  </si>
  <si>
    <t>HQT-JV-2025-06-0276</t>
  </si>
  <si>
    <t>Ferry charges</t>
  </si>
  <si>
    <t>EX-BTF-2025-06-00007#Requestor: Mya Kay Khaing/ Ferry Charges for Jun'25 MMK-2,024,000/- BTF (10&gt;632,500/-) , Plantation 1 , CFD-13 , Legal-3 &gt;1,075,250/- , Winfinance (5&gt;316,250/-)</t>
  </si>
  <si>
    <t>HQT-JV-2025-06-0277</t>
  </si>
  <si>
    <t>Meter Bill</t>
  </si>
  <si>
    <t>UBG-BTF-2025-06-00001 # Requestor: Mya Kay Khaing/ Meter Bill Charges for May'25 meter bill payment Mya Kay Khaing 267,475MMK ($58.02) and
ADV-BTF-2025-06-00007 # Meter Bill charges for May'25 meter bill payment Mya Kay Khaing 875,000MMK($$189.80)</t>
  </si>
  <si>
    <t>HQT-JV-2025-06-0307</t>
  </si>
  <si>
    <t>Salary Compensation Deduction for June'25</t>
  </si>
  <si>
    <t>Salary Compensation Deduction for June'25, Total MMK 809,517 Exchange rate (USD 4,580 and 0.000218341)
Win Zaw(6)	Be The First	Compensation	Compensation for generator battery	40000	MMK	 8.73 	 USD</t>
  </si>
  <si>
    <t>HQT-JV-2025-06-0313</t>
  </si>
  <si>
    <t>Salary Income Tax Deduction for June'25</t>
  </si>
  <si>
    <t>Salary Income Tax Deduction for June'25 Total MMK  2,068,470 Exchange rate (USD 4,580 and 0.000218341)
Arker Linn	Be The First	Income Tax	Personal Income Tax	10700	MMK	 2.34 	USD
Wai Moe Oo (2)	Be The First	Income Tax	Personal Income Tax	1033	MMK	 0.23 	USD
Nyi Nyi Lwin (4)	Be The First	Income Tax	Personal Income Tax	2950	MMK	 0.64 	USD
Ye` Min Naing	Be The First	Income Tax	Personal Income Tax	5033	MMK	 1.10 	USD
Aung Ko Ko (4)	Be The First	Income Tax	Personal Income Tax	4867	MMK	 1.06 	USD
Thaw Zin (2)	Be The First	Income Tax	Personal Income Tax	6950	MMK	 1.52 	USD
Myat Su Mon (6)	Be The First	Income Tax	Personal Income Tax	1033	MMK	 0.23 	USD
Soe Lwin Htoo(2)	Be The First	Income Tax	Personal Income Tax	9367	MMK	 2.05 	USD</t>
  </si>
  <si>
    <t>HQT-RV-2025-06-0675</t>
  </si>
  <si>
    <t>CASH RECEIVED FROM BTF BU FTTH INCOME-(EXT;)2-CUS; (SEE AS ATT;) CUSTOMER PAID TO OFFICE 28-Jun'25,(Office 103866-103867),Total MMK-40,500/-.</t>
  </si>
  <si>
    <t>HQT-RV-2025-06-0677</t>
  </si>
  <si>
    <t>CASH RECEIVED FROM BTF BU FTTH INCOME-(EXT;)1-CUS; (SEE AS ATT;) CUSTOMER PAID TO OFFICE 25-Jun'25,(Office 103865),Total MMK-7,500/-.</t>
  </si>
  <si>
    <t>2025-07-07</t>
  </si>
  <si>
    <t>HQT-RV-2025-07-0067</t>
  </si>
  <si>
    <t>Su Yamin Htike(BTF BU)</t>
  </si>
  <si>
    <t>Received from BTF BU to HO Cash, 1-July'25 Service Team -102317-102319, KS-89,700/-</t>
  </si>
  <si>
    <t>HQT-RV-2025-07-0068</t>
  </si>
  <si>
    <t>Received from BTF BU to HO Cash, 30-Jun'25 Office -104860-104864, Ks-375,500/- Received By- Su Yamin Htike(BTF BU)</t>
  </si>
  <si>
    <t>HQT-RV-2025-07-0069</t>
  </si>
  <si>
    <t>Received from BTF BU to HO Cash, 2-July'25 Office -104865-104872, Ks-495,000/- Received By- Su Yamin Htike(BTF BU)</t>
  </si>
  <si>
    <t>HQT-RV-2025-07-0070</t>
  </si>
  <si>
    <t>Received from BTF BU to HO Cash, 3-July'25 Office -104873-104877, Ks-321,000/- Received By- Su Yamin Htike(BTF BU)</t>
  </si>
  <si>
    <t>HQT-RV-2025-07-0071</t>
  </si>
  <si>
    <t>Received from BTF BU to HO Cash, 4-July'25 Office -104878-104882, Ks-151,500/- Received By- Su Yamin Htike(BTF BU)</t>
  </si>
  <si>
    <t>HQT-RV-2025-07-0072</t>
  </si>
  <si>
    <t>Received from BTF BU to HO Cash, INV/BTF/2025/06/010,MK Resin Company,For CCTV Camera Service Power Head and Transportation charges, Ks-43,000/- Received By- Su Yamin Htike(BTF BU)</t>
  </si>
  <si>
    <t>HQT-RV-2025-07-0073</t>
  </si>
  <si>
    <t>Received from BTF BU to HO Cash, 2-July'25,Daw San Myint Khaing,HTY9733,Service &amp; Cable charges, Ks-15,000/- Received By- Su Yamin Htike(BTF BU)</t>
  </si>
  <si>
    <t>HQT-RV-2025-07-0074</t>
  </si>
  <si>
    <t>Received from BTF BU to HO Cash, 20-Jun'25,U Yan Naing Soe, HTY7056,Service &amp; Cable charges, Ks-22,500/- Received By- Su Yamin Htike(BTF BU)</t>
  </si>
  <si>
    <t>HQT-RV-2025-07-0075</t>
  </si>
  <si>
    <t>Received from BTF BU to HO Cash, 29-Jun'25,U Naing Ko Ko, NOK0117,Service charges, Ks-10,000/- Received By- Su Yamin Htike(BTF BU)</t>
  </si>
  <si>
    <t>2025-07-08</t>
  </si>
  <si>
    <t>HQT-RV-2025-07-0096</t>
  </si>
  <si>
    <t>Received from BTF BU to HO Cash Ks- 240,132/- (Advance clear refund) Receive by Han Thazin Soe (BTF)</t>
  </si>
  <si>
    <t>HQT-RV-2025-07-0112</t>
  </si>
  <si>
    <t>Su Yamin Htike (BTF BU)</t>
  </si>
  <si>
    <t>Receive from BTF BU to HO Cash ,7 July'25,Office 104883-104900,ZMA 103868,KS-596,000/-,Received by Su Yamin Htike</t>
  </si>
  <si>
    <t>HQT-RV-2025-07-0113</t>
  </si>
  <si>
    <t>Receive from BTF BU to HO Cash ,for May'25,INV/BTF/2025/05/007,Yangon Waterboom, KS-124,200/-,Received by Su Yamin Htike</t>
  </si>
  <si>
    <t>2025-07-10</t>
  </si>
  <si>
    <t>HQT-RV-2025-07-0117</t>
  </si>
  <si>
    <t>Received from BTF BU to HO Cash Ks- 48,850/- (Advance clear refund) Receive by Han Thazin Soe (BTF)</t>
  </si>
  <si>
    <t>HQT-RV-2025-07-0120</t>
  </si>
  <si>
    <t>Su Yamin Htike (BTF BU )</t>
  </si>
  <si>
    <t>Received from BTF BU to HO Cash, 8 Jul'25, Office 104401-104410, Ks- 278,000/-</t>
  </si>
  <si>
    <t>2025-07-11</t>
  </si>
  <si>
    <t>HQT-RV-2025-07-0150</t>
  </si>
  <si>
    <t>Zaw Myo Aung (BTF)</t>
  </si>
  <si>
    <t>Received from BTF BU to HO Cash, 10.7.2025, Zaw Myo Aung, 102320(2047), 103869-103870, 104411-104426(2089) Ks- 608,000/-</t>
  </si>
  <si>
    <t>HQT-RV-2025-07-0151</t>
  </si>
  <si>
    <t>U Min Oo (BTF)</t>
  </si>
  <si>
    <t>Received from BTF BU to HO Cash, 9.7.2025, U Min Oo, HTY-9643,Service Chgs, Ks- 10,000/-</t>
  </si>
  <si>
    <t>HQT-RV-2025-07-0152</t>
  </si>
  <si>
    <t>U Tin Maung (BTF)</t>
  </si>
  <si>
    <t>Received from BTF BU to HO Cash, 8.7.2025, U Tin Maung, MGD0440,Service Chgs, Ks- 10,000/-</t>
  </si>
  <si>
    <t>HQT-RV-2025-07-0153</t>
  </si>
  <si>
    <t>U Myint Thein (BTF)</t>
  </si>
  <si>
    <t>Received from BTF BU to HO Cash, 8.7.2025, U Myint Thein, TWT0657,Service Chgs, Ks- 10,000/-</t>
  </si>
  <si>
    <t>HQT-RV-2025-07-0154</t>
  </si>
  <si>
    <t>U Aye San (BTF)</t>
  </si>
  <si>
    <t>Received from BTF BU to HO Cash, 6.7.2025, U Aye San , MYG0498,Service Chgs, Ks- 10,000/-</t>
  </si>
  <si>
    <t>2025-07-14</t>
  </si>
  <si>
    <t>HQT-RV-2025-07-0178</t>
  </si>
  <si>
    <t>CASH RECEIVDE FROM BTF BU INCOME -(RELOCATION) 2-CUS(SEE AS ATT;) COLLECT BY SERVICE TEAM, Jul'25,(SITE CODE -HTY 9417,2256).Total MMK-27,500/-</t>
  </si>
  <si>
    <t>HQT-RV-2025-07-0180</t>
  </si>
  <si>
    <t>Receive from BTF BU to HO Cash ,7 July'25,Office 104427-104438,KS-445,500/-,Received by Maw Maw Thin.</t>
  </si>
  <si>
    <t>HQT-RV-2025-07-0181</t>
  </si>
  <si>
    <t>Receive from BTF BU to HO Cash ,12-July'25,Office 104439-104444,KS-224,000/-,Received by Su Yamin Htike</t>
  </si>
  <si>
    <t>HQT-RV-2025-07-0182</t>
  </si>
  <si>
    <t>May Thu Khant (BTF)</t>
  </si>
  <si>
    <t>CASH RECEIVED FROM BTF BU INCOME FOR Cus; U Aung Tin, INV/BTF/2025/07/011,Ks- 444,000/-,Total MMK-444,000/-.</t>
  </si>
  <si>
    <t>2025-07-15</t>
  </si>
  <si>
    <t>HQT-RV-2025-07-0200</t>
  </si>
  <si>
    <t>Received from BTF BU to HO Cash Ks- 32,600/- (Advance clear refund) Receive by Han Thazin Soe (BTF)</t>
  </si>
  <si>
    <t>2025-07-24</t>
  </si>
  <si>
    <t>HQT-RV-2025-07-0378</t>
  </si>
  <si>
    <t>Su Yamin Htike(BTF)</t>
  </si>
  <si>
    <t>Receive from BTF BU to HO Cash ,14-July'25,Office 104445-104449, ZMA  103871-103875, KS-320,700/-,Received by Su Yamin Htike</t>
  </si>
  <si>
    <t>HQT-RV-2025-07-0379</t>
  </si>
  <si>
    <t>Receive from BTF BU to HO Cash ,15-July'25,Office 104450, ZMA  103876-103878, KS-107,000/-,Received by Su Yamin Htike</t>
  </si>
  <si>
    <t>HQT-RV-2025-07-0380</t>
  </si>
  <si>
    <t>Receive from BTF BU to HO Cash ,21-July'25, ZMA 103881-103883, KS-27,700/-,Received by Su Yamin Htike</t>
  </si>
  <si>
    <t>HQT-RV-2025-07-0381</t>
  </si>
  <si>
    <t>Receive from BTF BU to HO Cash ,22-July'25, ZMA 103884-103886, KS-101,000/-,Received by Su Yamin Htike</t>
  </si>
  <si>
    <t>HQT-RV-2025-07-0382</t>
  </si>
  <si>
    <t>Maw Maw Thin(BTF)</t>
  </si>
  <si>
    <t>Receive from BTF BU to HO Cash ,17-July'2024,Office 104351-104352, ZMA 103879-103880, KS-69,500/-,Received by Maw Maw Thin</t>
  </si>
  <si>
    <t>HQT-RV-2025-07-0383</t>
  </si>
  <si>
    <t>CASH RECEIVDE FROM BTF BU INCOME -(RELOCATION) 6-CUS(SEE AS ATT;) COLLECT BY SERVICE TEAM, Jul'25,(SITE CODE -HTY 8472,9854,9840/SDG 2048/MTG 1408/MYG 6429),Total MMK-55,000/-,Received by Ye Min Naing</t>
  </si>
  <si>
    <t>HQT-RV-2025-07-0385</t>
  </si>
  <si>
    <t>CASH RECEIVED FROM BTF BU INCOME FOR Cus; Aung Emerald Co.,Ltd ,Email Charges for July'25 to Dec'25 INV/BTF/2025/07/008,INV/BTF/2025/08/008,INV/BTF/2025/09/008,INV/BTF/2025/10/008,INV/BTF/2025/11/008,INV/BTF/2025/12/008,$-144/-,Total USD-144/-</t>
  </si>
  <si>
    <t>HQT-RV-2025-07-0399</t>
  </si>
  <si>
    <t>Received from BTF BU to HO Cash, 23.Jul.2025, Ma Su Yamin Htike, ZMA103887-103891, Ks- 42,100/-</t>
  </si>
  <si>
    <t>2025-07-28</t>
  </si>
  <si>
    <t>HQT-RV-2025-07-0554</t>
  </si>
  <si>
    <t>Received from BTF BU to HO Cash, 26Jul'2025, Ma Su Yamin Htike, ZMA 103895-103899, Ks- 80,000/-</t>
  </si>
  <si>
    <t>HQT-RV-2025-07-0555</t>
  </si>
  <si>
    <t>Received from BTF BU to HO Cash, 25 Jul'2025, Ma Su Yamin Htike, ZMA 103892-103894, Ks- 25,500/-</t>
  </si>
  <si>
    <t>HQT-RV-2025-07-0556</t>
  </si>
  <si>
    <t>Ye Min Naing(BTF)</t>
  </si>
  <si>
    <t>Received from BTF BU to HO Cash, U Win Min Htwe,HTY 8960(Relocation),Service Charge Ks- 10,000/-,Received by Ye Min Naing</t>
  </si>
  <si>
    <t>HQT-RV-2025-07-0557</t>
  </si>
  <si>
    <t>Received from BTF BU to HO Cash, U Aung Phyo,TWT 0935(Relocation),Service Charge Ks- 10,000/-,Received by Ye Min Naing</t>
  </si>
  <si>
    <t>HQT-RV-2025-07-0558</t>
  </si>
  <si>
    <t>Aung Emerald Co.,ltd (BTF BU)</t>
  </si>
  <si>
    <t>Received from BTF BU to HO Cash, Cus; Aung Emerald Co.,ltd, DIA chgs for Jul'25, Ks- 615,550/-</t>
  </si>
  <si>
    <t>HQT-RV-2025-07-0559</t>
  </si>
  <si>
    <t>Khin Swe Win (BTF BU)</t>
  </si>
  <si>
    <t>Received from BTF BU to HO Cash, Cus;Daw Khin Swe Win, Date-19.7.25, service chgs, Ks- 10,000/-</t>
  </si>
  <si>
    <t>HQT-RV-2025-07-0560</t>
  </si>
  <si>
    <t>Khin Cho Cho Aye (BTF BU)</t>
  </si>
  <si>
    <t>Received from BTF BU to HO Cash, Cus;Daw Khin Cho Cho Aye, Date-17.7.25, HTY7478, Service Chgs, Ks- 10,000/-</t>
  </si>
  <si>
    <t>HQT-RV-2025-07-0562</t>
  </si>
  <si>
    <t>Received from BTF BU to HO Cash Ks- 500/- (Advance clear refund) Receive by Han Thazin Soe (BTF)</t>
  </si>
  <si>
    <t>21030004 Affi # Be The First Co., Ltd (ICT)-HQ Total</t>
  </si>
  <si>
    <t>21030006 Affi # Chrysanthemum Wealth Co.,Ltd. (Reman)-HQ</t>
  </si>
  <si>
    <t>HQT-RV-2025-06-0009</t>
  </si>
  <si>
    <t>KDE BR Kpay</t>
  </si>
  <si>
    <t>Received money form  KDE BR to Ho Cash ,REM BU Income          3,691,727/-,Total MMK-  8,000,000 /-,Received by-Ei ShweZIn(KDE BR ), Kpay</t>
  </si>
  <si>
    <t>HQT-RV-2025-06-0025</t>
  </si>
  <si>
    <t>MyitKyiNar BR ( KPay )</t>
  </si>
  <si>
    <t>Receive money transfer from MyitKyiNar BR to HO Cash (  REM Ks-220,000/-  ) TL Ks-2,000,000/- , received by KPay</t>
  </si>
  <si>
    <t>2025-06-03</t>
  </si>
  <si>
    <t>HQT-RV-2025-06-0063</t>
  </si>
  <si>
    <t>NAS BR ( CWO MAB Special )</t>
  </si>
  <si>
    <t>Received money transfer from NAS BR to HO Cash ( for 1)MAC-7,458,650/-MMK,2)REM-2,257,200/-MMK,3)SRV-800,000/-MMK,4)WW-666,750/-MMK,5)ATT-317,400/-MMK,Total-11,500,000/-MMK ),received by Zin Mar Lwin Nantsan</t>
  </si>
  <si>
    <t>HQT-RV-2025-06-0059</t>
  </si>
  <si>
    <t>REM BU (Kpay)</t>
  </si>
  <si>
    <t>Received from REM BU to HO Cash , Mingalar Yadanar Toe Co.,Ltd, RMN/PRT/INV/2025/06/0068   $ 12.05 Rate 4440,Total Received From Customer 53,500/- MMK</t>
  </si>
  <si>
    <t>HQT-RV-2025-06-0065</t>
  </si>
  <si>
    <t>MDY BR Income Transfer</t>
  </si>
  <si>
    <t>Received money from MDY BR to Ho Cash, REM BU TOTAL MMK- 11,107,000/-,Received by-Thwe Zin San Oo (MDY BR )</t>
  </si>
  <si>
    <t>HQT-RV-2025-06-0067</t>
  </si>
  <si>
    <t>NSM BR Income Transfer</t>
  </si>
  <si>
    <t>Receive money transfer from NSM BR to HO Cash,  REM BU Total MMK - 3,000,000/- , received by Zin Mar Lwin ( NSM BR )</t>
  </si>
  <si>
    <t>HQT-RV-2025-06-0086</t>
  </si>
  <si>
    <t>Received from REM BU to HO Cash, Multi Part Co.,Ltd
RMN/BSH/INV/2025/06/0022, Service Charges ,Total Received - 60,000/- MMK</t>
  </si>
  <si>
    <t>2025-06-05</t>
  </si>
  <si>
    <t>HQT-RV-2025-06-0105</t>
  </si>
  <si>
    <t>Chrysanthemum Wealth KBZ Special Cheque</t>
  </si>
  <si>
    <t>Received money transfer from Chrysanthemum Wealth KBZ Special Cheque to HO Cash ( for Cheque No.000004,Amt;100,000,000/-MMK )</t>
  </si>
  <si>
    <t>HQT-RV-2025-06-0157</t>
  </si>
  <si>
    <t>Su Su Hlaing (REM)</t>
  </si>
  <si>
    <t>Received from REM BU to HO Cash Ks-530,600/- (Advance clear refund) Receive By-Su Su Hlaing (REM)</t>
  </si>
  <si>
    <t>HQT-RV-2025-06-0167</t>
  </si>
  <si>
    <t>Dawei BR ( KPay )</t>
  </si>
  <si>
    <t>Receive money transfer from Dawei BR to HO Cash ( Reman Ks-663,826/- ) TL Ks-781,927/- , received by KPay</t>
  </si>
  <si>
    <t>HQT-RV-2025-06-0171</t>
  </si>
  <si>
    <t>REM BU (Cash)</t>
  </si>
  <si>
    <t>Received from Reman Bu to HO Cash, Customer ; Ko That Naing Win, RMN/BSH/INV/2025/05/0023, service charges, Received Total Amount - 20,000/-</t>
  </si>
  <si>
    <t>HQT-RV-2025-06-0200</t>
  </si>
  <si>
    <t>Receive money transfer from Dawei BR to HO Cash ( Reman BU ) TL Ks-382,824/- , received by KPay</t>
  </si>
  <si>
    <t>HQT-RV-2025-06-0216</t>
  </si>
  <si>
    <t>Received from REM BU to HO Cash, CUS, U Kyaw Thura Win, SE210, AA000482, S'part charges , Dollor 635.55 @ 4,450 Rate-2,828,197.5 MMK, Received Total Amount - 2,830,000/- MMK</t>
  </si>
  <si>
    <t>2025-06-11</t>
  </si>
  <si>
    <t>HQT-RV-2025-06-0237</t>
  </si>
  <si>
    <t>Received from REM BU to HO Cash Ks-61,500/- (Advance clear refund) Receive By-Su Su Hlaing (REM)</t>
  </si>
  <si>
    <t>HQT-RV-2025-06-0267</t>
  </si>
  <si>
    <t>Received from Reman BU to HO Cash, Cus ; Daw Mar Mar Thein, S'part Charges-$714.12 @ 4,480 Rate-3,199,258/- MMK, Service Charges - 180,000/- MMk, Received Total Amount - 3,379,258/- MMK</t>
  </si>
  <si>
    <t>2025-06-16</t>
  </si>
  <si>
    <t>HQT-RV-2025-06-0306</t>
  </si>
  <si>
    <t>Received from REM BU to HO Cash Ks-15,000/- (Advance clear refund) Receive By-Su Su Hlaing (REM)</t>
  </si>
  <si>
    <t>HQT-RV-2025-06-0326</t>
  </si>
  <si>
    <t>REM Bu (Kpay)</t>
  </si>
  <si>
    <t>Received From Reman BU To Ho Cash Customer ; Ko Myo Yar Zar RMN/BSH/INV/2025/06/0026 Service Charges Received Total Amount - 47,000/-MMK</t>
  </si>
  <si>
    <t>HQT-RV-2025-06-0328</t>
  </si>
  <si>
    <t>Received From Reman BU To Ho Cash Customer ; Ko Kyaw Ye Oo SDLG/LG958L , Transmission Disassembly  Dollor300@4,450Rate - 1,365,000/- MMK Received Total Amount - 1,365,000/-MMK</t>
  </si>
  <si>
    <t>HQT-RV-2025-06-0329</t>
  </si>
  <si>
    <t>Received From Reman Bu To Ho Cash  Cus, Ko Lwin Maung Maung Main Pump Overhaul (Deposit 350.86 *4550 Rate MMK-1,596,413/- (Kpay Received )</t>
  </si>
  <si>
    <t>HQT-RV-2025-06-0363</t>
  </si>
  <si>
    <t>Su Su Hlaing (REM ) Pooling</t>
  </si>
  <si>
    <t>Received from REM BU to HO Cash (Apr'25 Pooling Ks-44,818/-) Received By-Su Su Hlaing (REM)</t>
  </si>
  <si>
    <t>HQT-RV-2025-06-0399</t>
  </si>
  <si>
    <t>HML BR (Income Trnasfer )</t>
  </si>
  <si>
    <t>Received money from HML BR to Ho Cash, REM BU Income TOTAL MMK-36,000/-,Received by-Thet Mon Myint (HML BR ), for incentive</t>
  </si>
  <si>
    <t>HQT-RV-2025-06-0400</t>
  </si>
  <si>
    <t>KDE Incentive Income Transfer</t>
  </si>
  <si>
    <t>Received money from HML BR to Ho Cash, REM BU Income TOTAL MMK-57,565/-,Received by-Thet Mon Myint (HML BR ), for incentive</t>
  </si>
  <si>
    <t>HQT-RV-2025-06-0405</t>
  </si>
  <si>
    <t>HML BR Income Transfer</t>
  </si>
  <si>
    <t>Received money from HML BR to Ho Cash,  REM - 45,390/-, TOTAL MMK-568,936/-,Received by-Thet Mon Myint (HML BR ),</t>
  </si>
  <si>
    <t>HQT-RV-2025-06-0422</t>
  </si>
  <si>
    <t>Received from REM BU to HO Cash, Cus; Ko Htet Myat Aung, USD-700/-,</t>
  </si>
  <si>
    <t>HQT-RV-2025-06-0423</t>
  </si>
  <si>
    <t>Received from REM BU to HO Cash, Cus; Ko Htet Myat Aung, Ks-160,500/-</t>
  </si>
  <si>
    <t>HQT-RV-2025-06-0424</t>
  </si>
  <si>
    <t>Khaing Nyein Aye( Reman BU)</t>
  </si>
  <si>
    <t>Cash Receive refund Money for salary refund employee - Saw Steven Aung and U Tin Maung Myint of May'25 and Mar'25 Total MMK - 101,800/-, Received By - Khaing Nyein Aye( Reman BU)</t>
  </si>
  <si>
    <t>HQT-RV-2025-06-0436</t>
  </si>
  <si>
    <t>Received from REM BU to HO Cash, Customer -U Wai Phyo Aung, Shantui SE290 (Sr no: AA000025), Deal Deposit -2,500,000/-MMK</t>
  </si>
  <si>
    <t>HQT-RV-2025-06-0477</t>
  </si>
  <si>
    <t>Received from REM BU to HO Cash, Cus; Ko Htet Myat Aung, USD-100/-</t>
  </si>
  <si>
    <t>2025-06-23</t>
  </si>
  <si>
    <t>HQT-RV-2025-06-0478</t>
  </si>
  <si>
    <t>Received From REM BU to HO Cash, Customer Ko Nay Myo Aung ,RMN/BSH/INV/2025/06/0030, Service Charges for testing only - 120,000/-MMK</t>
  </si>
  <si>
    <t>2025-06-25</t>
  </si>
  <si>
    <t>HQT-RV-2025-06-0577</t>
  </si>
  <si>
    <t>Received from Reman Bu to HO Cash , Received From Customer Ko Rakhine Gyi, RMN/PRT/INV/2025/06/0094
S'part Charges , Received Total Amount - 142,000/- MMK</t>
  </si>
  <si>
    <t>HQT-RV-2025-06-0579</t>
  </si>
  <si>
    <t>Han Thazin Soe (REM)</t>
  </si>
  <si>
    <t>Received from REM BU to HO Cash Ks- 28,000/- (Advance clear refund) Receive By-Han Thazin Soe (REM)</t>
  </si>
  <si>
    <t>2025-06-26</t>
  </si>
  <si>
    <t>HQT-RV-2025-06-0614</t>
  </si>
  <si>
    <t>Received from REM BU to HO Cash Ks-137,400/- (Advance clear refund) Receive By-Han Thazin Soe (REM)</t>
  </si>
  <si>
    <t>HQT-RV-2025-06-0635</t>
  </si>
  <si>
    <t>Received from Reman BU to Ho Cash, Customer; Multi Part Co.,Ltd, Supply pump- 1pcs ,Received Total Amount - 47,000 MMK</t>
  </si>
  <si>
    <t>HQT-RV-2025-06-0636</t>
  </si>
  <si>
    <t>Received from Reman BU to HO Cash,Customer, Ko Zaw Hein , RMN/BSH/INV/2025/05/0024,S'part charges ,Service Charges , Received Total Amount - 480,700 MMK</t>
  </si>
  <si>
    <t>HQT-RV-2025-06-0637</t>
  </si>
  <si>
    <t>Received from Reman BU to HO Cash, Customer, Ko Lin Lin Latt, MCN invoice ,Received Total Amount - 300,000MMK</t>
  </si>
  <si>
    <t>2025-06-27</t>
  </si>
  <si>
    <t>HQT-RV-2025-06-0641</t>
  </si>
  <si>
    <t>Received from Reman BU to HO Cash, Customer ; Ko Rakhine Gyi , RMN/PRT/INV/2025/06/0095, S'part Charges ,Dollor 19.57 @ 4,600 Rate -90,022/- MMK, Received Total Amount -90,000/- MMK</t>
  </si>
  <si>
    <t>HQT-RV-2025-06-0655</t>
  </si>
  <si>
    <t>Received from Reman BU to HO Cash, Customer ; Ko Rakhine Gyi , RMN/PRT/INV/2025/06/0099, S'part Charges , Dollor 37.44 @ 4,600 Rate - 172,224/- MMK,Received Total Amount -172,200/- MMK</t>
  </si>
  <si>
    <t>HQT-JV-2025-06-0308</t>
  </si>
  <si>
    <t>Salary Insurance Deduction for June'25</t>
  </si>
  <si>
    <t>Salary Insurance Deduction for the month of June'25, Total MMK 926,019 Exchange rate (USD 4,580 and 0.000218341)
Aung Kyaw Thu (2)	Remanufacturing	Insurance	Nissan Clipper - 9K/3743	66899	MMK	 14.61 	USD</t>
  </si>
  <si>
    <t>HQT-JV-2025-06-0311</t>
  </si>
  <si>
    <t>Salary Car Repair Charges Deduction for June'25</t>
  </si>
  <si>
    <t>Salary Car Repair Charges Deduction for June'25 Total MMK 565,166 Exchange rate (USD 4,580 and 0.000218341)
Aung Kyaw Thu (2)	Remanufacturing	Car Repair Charges	Car Repair	29060	MMK	 6.34 	USD</t>
  </si>
  <si>
    <t>Salary Income Tax Deduction for June'25 Total MMK  2,068,470 Exchange rate (USD 4,580 and 0.000218341)
Win Aung	Remanufacturing	Income Tax	Income Tax	23200	MMK	 5.07 	USD
Aung Kyaw Thu (2)	Remanufacturing	Income Tax	Income Tax	14950	MMK	 3.26 	USD
Khun Tint San (1)	Remanufacturing	Income Tax	Tax	13033	MMK	 2.85 	USD
Tin Nwe Htwe	Remanufacturing	Income Tax	Income Tax	7033	MMK	 1.54 	USD
Sai Lao Kham	Remanufacturing	Income Tax	Income Tax	26867	MMK	 5.87 	USD</t>
  </si>
  <si>
    <t>HQT-JV-2025-06-0320</t>
  </si>
  <si>
    <t>Shoes Deduction List for Jun'25</t>
  </si>
  <si>
    <t>Shoes Deduction List for Jun'25
Salary  Ex Rate for Jun' 25 is 4580.
Total Amount - 139,326 MMK
*Remark for 
Htet Arkar(10)	Remanufacturing	Shoes	Shoes	38000.00	6333</t>
  </si>
  <si>
    <t>HQT-RV-2025-06-0672</t>
  </si>
  <si>
    <t>Received From REM BU to HO Cash Customer; Ko Kyaw Myo Thu, RMN/BSH/INV/2025/06/0037 , $483.96 Rate 4600,120,000/-MMK , Total Received 2,346,200/- MMK</t>
  </si>
  <si>
    <t>HQT-RV-2025-06-0685</t>
  </si>
  <si>
    <t>Received from REM BU to HO Cash, Cus - Ko Lwin Maung Maung, Main pump overhaul down payment - $350.86 @ 4600 rate = 1,613,956 MMK</t>
  </si>
  <si>
    <t>HQT-RV-2025-06-0702</t>
  </si>
  <si>
    <t>HML BR ( Salary )</t>
  </si>
  <si>
    <t>Receive money transfer from HML BR to HO Cash ( REM Ks-4,813,034/-  ) TL Ks-6,395,902/- , received by Salary</t>
  </si>
  <si>
    <t>2025-07-02</t>
  </si>
  <si>
    <t>HQT-RV-2025-07-0016</t>
  </si>
  <si>
    <t>Received from REM BU to Ho Cash, Customer; Aung Emerald Co.,Ltd, RMN/OVH/2025/06/0008, Service Charges for final drive assembly &amp; testing , Total Received - 300 USD</t>
  </si>
  <si>
    <t>HQT-RV-2025-07-0017</t>
  </si>
  <si>
    <t>Received from REM BU to Ho Cash, RMN/MCN/INV/2025/06/0045, Shwe Ka Hsaun Co.,Ltd , Ks-2,000,000/-</t>
  </si>
  <si>
    <t>HQT-RV-2025-07-0020</t>
  </si>
  <si>
    <t>Received from Reman BU to HO Cash, Customer , Ko Kyaw Zin Htike (25.3.25), SE220 ,AA 000335 (Sale Unit), Received Total Amount - 3,000,000MMK</t>
  </si>
  <si>
    <t>2025-07-04</t>
  </si>
  <si>
    <t>HQT-RV-2025-07-0053</t>
  </si>
  <si>
    <t>Received money from HML BR to Ho Cash,  REM BU - 81,127 MMK, TOTAL MMK-5,171,011/-, Received by-Thet Mon Myint (HML BR )</t>
  </si>
  <si>
    <t>HQT-RV-2025-07-0055</t>
  </si>
  <si>
    <t>HPN BR Income Transfer</t>
  </si>
  <si>
    <t>Received money from HPN BR to Ho Cash ,REM - 106,827/-, TOTAL MMK- 4,385,000 /- ,Received by-Zar Ni Htet (HPN BR)</t>
  </si>
  <si>
    <t>HQT-RV-2025-07-0066</t>
  </si>
  <si>
    <t>Chrysanthemum Wealth (KBZ Special )</t>
  </si>
  <si>
    <t>Received money transfer from Chrysanthemum Wealth Co.,Ltd KBZ Special cheque No-000003- 95,942,489/- Ks</t>
  </si>
  <si>
    <t>HQT-RV-2025-07-0080</t>
  </si>
  <si>
    <t>DWI BR (Income Transfer )</t>
  </si>
  <si>
    <t>Receive money form  DWI BR to HO Cash, REM - 300,000/-, TOTAL MMK - 3,929,000/- received  by-Pyae Phyo Aung (DWI BR )</t>
  </si>
  <si>
    <t>HQT-RV-2025-07-0156</t>
  </si>
  <si>
    <t>Received money transfer from NAS BR to CWO MAB Special ( for MAC-277,550/-MMK ,PG-255,800/-MMK,REM-1,792,750 MMK,CE1-4 794 200-MMK,SRV-100,000/- CE5-2,563,700/-CE2-216000 /-Total Amount-10,000,000-MMK  ),received by Zin Mar Lwin.</t>
  </si>
  <si>
    <t>HQT-RV-2025-07-0122</t>
  </si>
  <si>
    <t>Received from REM BU to HO Cash Ks-33,500/- (Advance clear refund) Receive By-Han Thazin Soe (REM)</t>
  </si>
  <si>
    <t>HQT-RV-2025-07-0129</t>
  </si>
  <si>
    <t>MKN BR Income Transfer</t>
  </si>
  <si>
    <t>Receive money from MKN  to Ho cash, REM=KS 6,740,900/-, Total MMK-10,000,000/-, received by Ei Ei Phyo (MKN BR)</t>
  </si>
  <si>
    <t>HQT-RV-2025-07-0170</t>
  </si>
  <si>
    <t>PHK BR  (Income Transfer)</t>
  </si>
  <si>
    <t>Received money form  PHK BR to Ho Cash,  REM - 1,092,000/-, TOTAL MMK-  4,006,500/-,Received by-Aye Thuzar  Oo(PHK BR )</t>
  </si>
  <si>
    <t>HQT-RV-2025-07-0177</t>
  </si>
  <si>
    <t>Received from REM BU to HO Cash Ks-897,400/- (Advance clear refund) Receive By-Han Thazin Soe (REM)</t>
  </si>
  <si>
    <t>HQT-RV-2025-07-0192</t>
  </si>
  <si>
    <t>Naw Phaw Mue(Reman BU)</t>
  </si>
  <si>
    <t>Cash Received refund money for employee - Than Naing salary for Jun'25 Total MMK - 8,000/-, Received By - Naw Phaw Mue(Reman BU)</t>
  </si>
  <si>
    <t>HQT-RV-2025-07-0205</t>
  </si>
  <si>
    <t>Received from REM BU to HO Cash Ks-60,000/- (Advance clear refund) Receive By-Han Thazin Soe (REM)</t>
  </si>
  <si>
    <t>2025-07-16</t>
  </si>
  <si>
    <t>HQT-RV-2025-07-0228</t>
  </si>
  <si>
    <t>Received money transfer from Chrysanthemum Wealth KBZ Special Cheque to HO Cash ( for Cheque No.000005,Amt;150,000,000/-MMK )</t>
  </si>
  <si>
    <t>2025-07-17</t>
  </si>
  <si>
    <t>HQT-RV-2025-07-0263</t>
  </si>
  <si>
    <t>Received from REM BU to HO Cash Ks-265,000/- (Advance clear refund) Receive By-Han Thazin Soe (REM)</t>
  </si>
  <si>
    <t>2025-07-25</t>
  </si>
  <si>
    <t>HQT-RV-2025-07-0416</t>
  </si>
  <si>
    <t>Received from REM BU to HO Cash (Pooling for Feb'25 to May'25 , 20% Ks-111,933.89/-) Receive By-Han Thazin Soe (REM)</t>
  </si>
  <si>
    <t>HQT-RV-2025-07-0468</t>
  </si>
  <si>
    <t>NSM BR (income transfer )( Pooling)</t>
  </si>
  <si>
    <t>Received money from NSM BR to Ho Cash, REM  Income 
 Total MMK -  257,740-, received by Ei Shwe Zin ( KDE BR)</t>
  </si>
  <si>
    <t>HQT-RV-2025-07-0470</t>
  </si>
  <si>
    <t>NSM BR (income transfer )</t>
  </si>
  <si>
    <t>Receive money transfer from NSM BR to HO Cash, REM - 1,440,000/- Total MMK 1,440,000/- , received by Zin Mar Lwin ( NSM BR )</t>
  </si>
  <si>
    <t>HQT-RV-2025-07-0487</t>
  </si>
  <si>
    <t>Received from REM BU to HO Cash, Cus; Aung Emerald Co.,ltd, REM/OVH/2025/07/00011, service chgs for final drive assembly &amp; testing , USD-300/- Received By- Kay Thi Htoo</t>
  </si>
  <si>
    <t>HQT-RV-2025-07-0488</t>
  </si>
  <si>
    <t>Received from REM BU to HO Cash,Cus; Myanmar Zhide Engineering &amp; Technical Co.,ltd, RMN/OVH/2025/07/00012, Total Received - 792,000 mmk</t>
  </si>
  <si>
    <t>HQT-RV-2025-07-0525</t>
  </si>
  <si>
    <t>Han Thazin Soe (REM)Pooling</t>
  </si>
  <si>
    <t>Received from REM BU to HO Cash (May'25 Pooling Ks-505,363/-) Received By- Han Thazin Soe (REM)</t>
  </si>
  <si>
    <t>HQT-RV-2025-07-0568</t>
  </si>
  <si>
    <t>Received from REM BU to HO Cash Ks-405,800/- (Advance clear refund) Receive By-Han Thazin Soe (REM)</t>
  </si>
  <si>
    <t>21030006 Affi # Chrysanthemum Wealth Co.,Ltd. (Reman)-HQ Total</t>
  </si>
  <si>
    <t>21030007 Affi # Commom Purpose Co.,Ltd. (CE 2)-HQ</t>
  </si>
  <si>
    <t>HQT-RV-2025-06-0006</t>
  </si>
  <si>
    <t>MDY BR Kpay</t>
  </si>
  <si>
    <t>Receive money form MDY to HO Cash, S'Part Income;Cust U Kyaw Htay, INV/COP/MDY/PT/2025/05/0180 ,$59.59*4440 (rate) =KS264,579/-, Sale Man,La Win Nyunt,U, COP BU Total MMK - 264,600/-, received by Thaw Zin San Oo (MDY BR), Kpay</t>
  </si>
  <si>
    <t>HQT-RV-2025-06-0064</t>
  </si>
  <si>
    <t>PHK BR Income Transfer</t>
  </si>
  <si>
    <t>Received money form  PHK BR to Ho Cash, CE2 - 173,500/-, TOTAL MMK-  3,601,192 /-,Received by-Aye Thuzar  Oo(PHK BR )</t>
  </si>
  <si>
    <t>HQT-RV-2025-06-0066</t>
  </si>
  <si>
    <t>MYK BR Income Transfer</t>
  </si>
  <si>
    <t>Received money from MYK BR to Ho Cash ,CE2 - 787,351/- TOTAL MMK- 2,496,800/-, Received by- Bhone Ye Thway (MYK BR )</t>
  </si>
  <si>
    <t>HQT-RV-2025-06-0070</t>
  </si>
  <si>
    <t>NLP BR Income Transfer</t>
  </si>
  <si>
    <t>Received money from NLP BR to Ho Cash ,COP Income TOTAL MMK -2,361,466/-, Received by-Aye Aye Mon (NLP BR )</t>
  </si>
  <si>
    <t>HQT-RV-2025-06-0129</t>
  </si>
  <si>
    <t>MH BR (Income Transfer )</t>
  </si>
  <si>
    <t>Received money from MHN BR to Ho Cash ,COP - 3,087,471/-, TOTAL MMK- 5,423,062 /-, Received by-New New Win (MHN BR )</t>
  </si>
  <si>
    <t>HQT-RV-2025-06-0136</t>
  </si>
  <si>
    <t>YGN BR (Income Transfer )</t>
  </si>
  <si>
    <t>Received money from YGN BR to Ho Cash ,COP - 2,300/- TOTAL MMK- 489,014/-,Received by-Khin Pa Pa Phyo(YGN BR )</t>
  </si>
  <si>
    <t>HQT-RV-2025-06-0139</t>
  </si>
  <si>
    <t>YGN BR USD Income</t>
  </si>
  <si>
    <t>Received money from YGN BR to  Ho Cash, COP- $100/-,  TOTAL USD -300 /-, Received by-Khin Pa Pa Phyo(YGN BR )</t>
  </si>
  <si>
    <t>HQT-RV-2025-06-0140</t>
  </si>
  <si>
    <t>Received money from HML BR to Ho Cash ,CE2 Income - 6,382,895 MMK,  TOTAL MMK-7,000,000/-,Received by-Thet Mon Myint (HML BR )</t>
  </si>
  <si>
    <t>HQT-RV-2025-06-0143</t>
  </si>
  <si>
    <t>NLP BR ( KPay )</t>
  </si>
  <si>
    <t>Receive money transfer from NLP BR to HO Cash ( CE2 Ks-896,434/-  ) TL Ks-4,927,034/- , received by KPay</t>
  </si>
  <si>
    <t>HQT-RV-2025-06-0153</t>
  </si>
  <si>
    <t>PHK BR (Income Transfer )</t>
  </si>
  <si>
    <t>Received money form  PHK BR to Ho Cash, CE2 - 650,500 MMK,TOTAL MMK-  6,029,500 /-,Received by-Aye Thuzar  Oo(PHK BR )</t>
  </si>
  <si>
    <t>HQT-RV-2025-06-0193</t>
  </si>
  <si>
    <t>PHK BR ( CWO CB Special )</t>
  </si>
  <si>
    <t>Received money transfer from PHK BR to CWO CB Special ( for PHK Customer -Myanmar Chun Yaung,CE1-1,582,000/-,CE2-8,011,480/-,Advance-$195
,MAC-4,236,400/-,Total-13,829,880/- Exchange rate-4450 ),received by Soi Nadi Kyaw</t>
  </si>
  <si>
    <t>HQT-RV-2025-06-0239</t>
  </si>
  <si>
    <t>TGY BR (Income Trnasfer )</t>
  </si>
  <si>
    <t>Received money from NLP BR to Ho Cash ,COP Income - 1,570,500/-, TOTAL MMK -1,936,900/-, Received by- Kpay</t>
  </si>
  <si>
    <t>HQT-RV-2025-06-0240</t>
  </si>
  <si>
    <t>Myeik BR ( KPay )</t>
  </si>
  <si>
    <t>Receive money transfer from Myeik BR to HO Cash ( Customer Name ; U Sut Htoi , For CE2 BU Income , $1544.42 * 4450 rate ) TL Ks-6,872,669/- , received by KPay</t>
  </si>
  <si>
    <t>HQT-RV-2025-06-0245</t>
  </si>
  <si>
    <t>Su Su Hlaing (CE.2)</t>
  </si>
  <si>
    <t>Received from CE.2 BU to Ho Cash, Ks-43,000/- (Advance clear refund)Receive By- Su Su Hlaing (CE.2)</t>
  </si>
  <si>
    <t>HQT-RV-2025-06-0271</t>
  </si>
  <si>
    <t>COP BU ( CWO MAB Special )</t>
  </si>
  <si>
    <t>Received money for Customer Eden Energy Natural Resources Development Co.ltd For Spare Parts &gt; Total $ 3071.66/- @rate4440/- = MMK 13,638,170/- ; For COP BU - $1528.38/- =  MMK 6,786,029/- ( Ref - 1) YGN-BSO-PRT-2025-06-0001 $124.05 = MMK 550,782/- ; 2) YGN-BSO-PRT-2025-06-0002 $953.64 = MMK 4,234,139/- ; 3) TGY/INV/COP/2025/004/164132 $450.7 = MMK 2,001,108/- )
For TRK BU - BTR-PRT-SI-25050041 ( $1543.28 = MMK 6,852,141/-)</t>
  </si>
  <si>
    <t>2025-06-12</t>
  </si>
  <si>
    <t>HQT-RV-2025-06-0250</t>
  </si>
  <si>
    <t>MYK BR (Income Transfer )</t>
  </si>
  <si>
    <t>Received money from MYK BR to Ho Cash ,CE2 Income TOTAL  MMK - 1,464,000/- ,Received by-Bhone Ye Thway (MYK BR )</t>
  </si>
  <si>
    <t>HQT-RV-2025-06-0265</t>
  </si>
  <si>
    <t>common purpose KBZ Special Cheque</t>
  </si>
  <si>
    <t>money transfer from common purpose KBZ special , cheque no. 000004 ,Amount &gt; Ks-5,000 lakhs</t>
  </si>
  <si>
    <t>2025-06-14</t>
  </si>
  <si>
    <t>HQT-RV-2025-06-0292</t>
  </si>
  <si>
    <t>CE.2 BU (Cash)</t>
  </si>
  <si>
    <t>Received from CE.2 BU to HO Cash ,Unit Income From Customer; U Tin Zaw Win ; For ZX210 (Sr No 305145) Ks ,USD 89,300/-</t>
  </si>
  <si>
    <t>HQT-RV-2025-06-0293</t>
  </si>
  <si>
    <t>Received from CE.2 BU to HO Cash ,Unit Income From Customer; U Tin Zaw Win ; For ZX210 (Sr No 305145) Ks , Ks 889,525/- @ 4550 = $ 195.5/-</t>
  </si>
  <si>
    <t>HQT-RV-2025-06-0296</t>
  </si>
  <si>
    <t>NLP BR Kpay</t>
  </si>
  <si>
    <t>Received money from NLP BR to Ho Cash ,COP Income - 510,400/-, MMK -839,950-, Received by- Kpay</t>
  </si>
  <si>
    <t>HQT-RV-2025-06-0311</t>
  </si>
  <si>
    <t>Received from CE.2 BU to Ho Cash, Ks-134,000/- (Advance clear refund)Receive By- Su Su Hlaing (CE.2)</t>
  </si>
  <si>
    <t>HQT-RV-2025-06-0361</t>
  </si>
  <si>
    <t>NYU BR Kpay</t>
  </si>
  <si>
    <t>Receive money transfer from NYU BR to HO Cash, CE2  86,775/-, Total MMK - 985,275/- , received by KPay</t>
  </si>
  <si>
    <t>HQT-RV-2025-06-0395</t>
  </si>
  <si>
    <t>NLP Incentive Income Transfer</t>
  </si>
  <si>
    <t>Received money from NLP BR to Ho Cash ,COP Income TOTAL MMK -247,907/-, Received by-Hnin Wai Zin (NLP BR ) for incentive</t>
  </si>
  <si>
    <t>HQT-RV-2025-06-0445</t>
  </si>
  <si>
    <t>YGN BR Income</t>
  </si>
  <si>
    <t>Received money from YGN BR to Ho Cash, COP - 2,287,759/-,  TOTAL MMK- 3,249,302-, Received by-Khin Pa Pa Phyo(YGN BR )</t>
  </si>
  <si>
    <t>HQT-RV-2025-06-0446</t>
  </si>
  <si>
    <t>Receive money transfer from Myeik BR to HO Cash ( CE2 Ks-1,700,699/- ) TL Ks-3,605,785/- , received by KPay</t>
  </si>
  <si>
    <t>HQT-RV-2025-06-0531</t>
  </si>
  <si>
    <t>NLP BR kpay</t>
  </si>
  <si>
    <t>Received money from NLP BR to Ho Cash ,CE2 - 184,400/-, TOTAL MMK -1,084,400/-, Received by-Hnin Wai Zin (NLP BR )</t>
  </si>
  <si>
    <t>HQT-RV-2025-06-0586</t>
  </si>
  <si>
    <t>YGN BR (Income Transfer)</t>
  </si>
  <si>
    <t>Received money from YGN BR to Ho Cash ,COP Income Total MMK -80,000/-,Received by-Khin Pa Pa Phyo (YGN BR )</t>
  </si>
  <si>
    <t>HQT-RV-2025-06-0587</t>
  </si>
  <si>
    <t>YGN BR Kpay</t>
  </si>
  <si>
    <t>Received money from YGN BR to Ho Cash ,COP KS -16/-,  Total MMK -1,175,466/-, Received by-Khin Pa Pa Phyo (YGN BR )</t>
  </si>
  <si>
    <t>HQT-RV-2025-06-0603</t>
  </si>
  <si>
    <t>NSM BR Kpay</t>
  </si>
  <si>
    <t>Received money from NSN BR to Ho Cash, COP - 161,450/-,  TOTAL MMK - 4,000,000/-, Received by-Zin Mar Lwin (NSN BR ), Kpay</t>
  </si>
  <si>
    <t>HQT-RV-2025-06-0618</t>
  </si>
  <si>
    <t>MLM  BR Kpay</t>
  </si>
  <si>
    <t>Receive money from MLM BR to HO Cash, Customer Myanmar Shin Shin,MLM/PT/CE2-0006/JUN/2025, TOTAL USD - 185.86, RATE - 4610, TOTAL MMK - 856,800/- (CE2 BU INCOME)  Total MMK - 856,800/-, received by Kpay</t>
  </si>
  <si>
    <t>HQT-RV-2025-06-0629</t>
  </si>
  <si>
    <t>Received money from YGN BR to Ho Cash ,COP KS - 2,632,654/-, Total MMK -4,819,074/-,Received by Kpay</t>
  </si>
  <si>
    <t>HQT-RV-2025-06-0654</t>
  </si>
  <si>
    <t>Received from CE.2 BU to Ho Cash, Ks-860,000/- (Advance clear refund)Receive By- Su Su Hlaing (CE.2)</t>
  </si>
  <si>
    <t>Salary Income Tax Deduction for June'25 Total MMK  2,068,470 Exchange rate (USD 4,580 and 0.000218341)
Moe Thazin (2)	Construction Equipment 2	Income Tax	Income Tax for 2025~26	4117	MMK	 0.90 	USD
Sithu Min Thein	Construction Equipment 2	Income Tax	Income Tax for 2025~26	2783	MMK	 0.61 	USD
Sai Nan Ko	Construction Equipment 2	Income Tax	Income Tax for 2025~26	11117	MMK	 2.43 	USD
Aung Thu Win	Construction Equipment 2	Income Tax	Income Tax for 2025~26	32867	MMK	 7.18 	USD
Tin Zar Hlaing (2)	Construction Equipment 2	Income Tax	Income Tax for 2025~26	2783	MMK	 0.61 	USD
Hein Htet Zaw (8)	Construction Equipment 2	Income Tax	Income Tax for 2025~26	1127	MMK	 0.25 	USD</t>
  </si>
  <si>
    <t>HQT-RV-2025-06-0694</t>
  </si>
  <si>
    <t>TGY BR  Kpay</t>
  </si>
  <si>
    <t>Receive money transfer from TGY  BR to HO, CE2 - 383,500/-, Total MMK - 4,970,400/-, received by Kpay</t>
  </si>
  <si>
    <t>Receive money transfer from HML BR to HO Cash ( CE2 Ks-819,838/- ) TL Ks-6,395,902/- , received by Salary</t>
  </si>
  <si>
    <t>HQT-RV-2025-06-0703</t>
  </si>
  <si>
    <t>MHN BR ( Salary )</t>
  </si>
  <si>
    <t>Receive money transfer from MHN BR to HO Cash ( CE2 BU )   TL Ks-819,838/- , received by Salary</t>
  </si>
  <si>
    <t>2025-07-01</t>
  </si>
  <si>
    <t>HQT-RV-2025-07-0001</t>
  </si>
  <si>
    <t>TGY BR Kpay</t>
  </si>
  <si>
    <t>Receive money transfer from TGY  BR to HO, CE2 - 1,256,500/-, Total MMK -  1,741,100/-, received by Kpay</t>
  </si>
  <si>
    <t>HQT-RV-2025-07-0043</t>
  </si>
  <si>
    <t>Sue Mar Htun (CE.2)</t>
  </si>
  <si>
    <t>Received from CE.2 BU to Ho Cash, Ks-50,000/- (Advance clear refund)Receive By- Sue Mar Htun (CE.2)</t>
  </si>
  <si>
    <t>HQT-RV-2025-07-0049</t>
  </si>
  <si>
    <t>Received money from MYK BR to Ho Cash ,CE2 - 644,358, TOTAL MMK- 1,644,000/-, Received by- Bhone Ye Thway (MYK BR )</t>
  </si>
  <si>
    <t>HQT-RV-2025-07-0052</t>
  </si>
  <si>
    <t>NLP BR (Income Transfer )</t>
  </si>
  <si>
    <t>Received money from NLP BR to Ho Cash ,CE2 - 904,150/-,  TOTAL MMK -3,228300/-, Received by-Hnin Wai Zin (NLP BR )</t>
  </si>
  <si>
    <t>Received money from HML BR to Ho Cash,  CE2 BU - 3,414,232 MMK, TOTAL MMK-5,171,011/-,Received by-Thet Mon Myint (HML BR )</t>
  </si>
  <si>
    <t>HQT-RV-2025-07-0054</t>
  </si>
  <si>
    <t>MDY BR (Income Transfer)</t>
  </si>
  <si>
    <t>Received money from MDY BR to Ho Cash,  CE2 - 3,918,800/-,  TOTAL MMK- 6,700,000/-, Received by-Thwe Zin San Oo (MDY BR )</t>
  </si>
  <si>
    <t>HQT-RV-2025-07-0128</t>
  </si>
  <si>
    <t>MYK BR Budget</t>
  </si>
  <si>
    <t>Received money from MYK BR to Ho Cash, CE2 - 102,256/-,TOTAL MMK- 624,909/-,Received by- Bhone Ye Thway (MYK BR )</t>
  </si>
  <si>
    <t>HQT-RV-2025-07-0137</t>
  </si>
  <si>
    <t>Received money from YGN BR to Ho Cash ,COP Income Total MMK -2,130,000/-,Received by-Khin Pa Pa Phyo (YGN BR )</t>
  </si>
  <si>
    <t>HQT-RV-2025-07-0143</t>
  </si>
  <si>
    <t>YGN BR  USD Income</t>
  </si>
  <si>
    <t>Received money from YGN BR to  Ho Cash, COP Income TOTAL USD -270 /-, Received by-Khin Pa Pa Phyo(YGN BR )</t>
  </si>
  <si>
    <t>HQT-RV-2025-07-0144</t>
  </si>
  <si>
    <t>YGN BR Cash Income</t>
  </si>
  <si>
    <t>Cash received  from YGN BR to Ho Cash , COP - 364,300/-,  TOTAL MMK- 934,300/-, Received by-Khin Pa Pa Phyo(YGN BR ), Cash &amp; Kpay</t>
  </si>
  <si>
    <t>HQT-RV-2025-07-0145</t>
  </si>
  <si>
    <t>money transfer from common purpose KBZ special , cheque no. 000005 ,Amount &gt; Ks-3,000 lakhs</t>
  </si>
  <si>
    <t>HQT-RV-2025-07-0203</t>
  </si>
  <si>
    <t>Received from CE.2 BU to Ho Cash, Ks-1,265,200/- (Advance clear refund)Receive By- Sue Mar Htun (CE.2)</t>
  </si>
  <si>
    <t>HQT-RV-2025-07-0221</t>
  </si>
  <si>
    <t>Received from CE.2 BU to Ho Cash, Ks-383,950/- (Advance clear refund)Receive By- Sue Mar Htun (CE.2)</t>
  </si>
  <si>
    <t>HQT-RV-2025-07-0236</t>
  </si>
  <si>
    <t>Received from CE.2 BU to HO Cash, Battery Old selling income (Ks-200,000/- @ 2Units), Ks- 400,000/-</t>
  </si>
  <si>
    <t>HQT-RV-2025-07-0255</t>
  </si>
  <si>
    <t>Received money from MDY BR to Ho Cash, , CE2 - 8,179,700/-, , TOTAL MMK- 9,525,000/-,Received by-Thwe Zin San Oo (MDY BR )</t>
  </si>
  <si>
    <t>2025-07-18</t>
  </si>
  <si>
    <t>HQT-RV-2025-07-0292</t>
  </si>
  <si>
    <t>Received from CE.2 BU to Ho Cash, Ks-40,000/- (Advance clear refund)Receive By- Sue Mar Htun (CE.2)</t>
  </si>
  <si>
    <t>2025-07-21</t>
  </si>
  <si>
    <t>HQT-RV-2025-07-0309</t>
  </si>
  <si>
    <t>Received money from MDY BR to Ho Cash, CE2 -5,262,400/-, TOTAL MMK- 5,500,000/-,Received by-Thwe Zin San Oo (MDY BR )</t>
  </si>
  <si>
    <t>2025-07-22</t>
  </si>
  <si>
    <t>HQT-RV-2025-07-0347</t>
  </si>
  <si>
    <t>Received money form  PHK BR to Ho Cash, -,CE2-4,317,000/- TOTAL MMK- 6,076,500/- /-,Received by-Aye Thuzar  Oo(PHK BR )</t>
  </si>
  <si>
    <t>HQT-RV-2025-07-0407</t>
  </si>
  <si>
    <t>YGN BR ( CWO MAB Special )</t>
  </si>
  <si>
    <t>Received money transfer from YGN BR to CWO MAB Special From Customer = EDEN ENERGY &amp; NATURAL RESOURES DEVELOPMENT CO.,LTD (16-Jul-25  COP-PRT-SI-25070018 =1132.45 *4465 = 5,056,389 MMK/-), (16-Jul-25  CE1-PRT-SI-25070006 = 698.77 * 4465 =3,120,008 MMK/- TOTAL MMK - 8,176,397/-  Service TGY BR - 500,000/-   TL MMK - 8,676,397/-</t>
  </si>
  <si>
    <t>2025-07-23</t>
  </si>
  <si>
    <t>HQT-RV-2025-07-0363</t>
  </si>
  <si>
    <t>Received from CE2 BU Income to Ho Cash from customer-U Soe Thein ZX70-5G x1U USD 3,125/- @ 4480 rate = Ks-14,000,000/-</t>
  </si>
  <si>
    <t>HQT-RV-2025-07-0366</t>
  </si>
  <si>
    <t>Received from CE2 BU Income to HO Cash from customer-U Soe Thein ZX70-5G x1U  USD 68,875/- @4480= MMK 308,560,000/-</t>
  </si>
  <si>
    <t>HQT-RV-2025-07-0398</t>
  </si>
  <si>
    <t>Cash received from YGN BR to HO Cash, COP BU - $ 250/-, Total  USD - $950/-,  received by Khin Pa Pa Phyo (YGN BR)</t>
  </si>
  <si>
    <t>HQT-RV-2025-07-0402</t>
  </si>
  <si>
    <t>Received from CE.2 BU to Ho Cash, Ks-42,950/- (Advance clear refund)Receive By- Sue Mar Htun (CE.2)</t>
  </si>
  <si>
    <t>HQT-RV-2025-07-0413</t>
  </si>
  <si>
    <t>Received from CE.2 BU to HO Cash, (Pooling for Feb'25 to May'25 , 20% Ks-158,740.78/-)  Receive By- Sue Mar Htun (CE.2)</t>
  </si>
  <si>
    <t>HQT-RV-2025-07-0462</t>
  </si>
  <si>
    <t>MDY  BR (income transfer )( Pooling)</t>
  </si>
  <si>
    <t>Received money from MDY BR to Ho Cash, CE2 BU Income 
Total MMK - 8,011,500/-, received by Thwe Zin San Oo (MDY BR)</t>
  </si>
  <si>
    <t>HQT-RV-2025-07-0472</t>
  </si>
  <si>
    <t>MKN BR (income transfer )</t>
  </si>
  <si>
    <t>Receive money from MKN  to Ho cash,-CE2-477,800/ Total MMK-3,900,000/-, received by Ei Ei Phyo (MKN BR)</t>
  </si>
  <si>
    <t>HQT-RV-2025-07-0528</t>
  </si>
  <si>
    <t>PHK BR (PHK-PV-2023-05-0043, May'23 Budget)</t>
  </si>
  <si>
    <t>Received Money from PHK BR to HO Cash, COP - 316,000/-,  Total MMK - 9,308,501/-, received by Htet Myat Wai (PHK BR), PHK-PV-2023-05-0043, May'23 Budget</t>
  </si>
  <si>
    <t>HQT-RV-2025-07-0548</t>
  </si>
  <si>
    <t>Received money from PHK BR to Ho Cash ,CE2 income  TOTAL MMK-  - 1,367,438/-, Received by-Aye Thuzar Oo(PHK )</t>
  </si>
  <si>
    <t>HQT-RV-2025-07-0549</t>
  </si>
  <si>
    <t>Received money from MDY BR to Ho Cash ,CE2 income TOTAL MMK-3,292,908/-, Received by-Thwe Zin San Oo(MDY )</t>
  </si>
  <si>
    <t>HQT-RV-2025-07-0551</t>
  </si>
  <si>
    <t>MAH BR Income Transfer</t>
  </si>
  <si>
    <t>Received money from MAH  BR to Ho Cash ,COP Income TOTAL MMK- 1,445,205 /-,Received by-Nwe Nwe Win(MAH BR)</t>
  </si>
  <si>
    <t>21030007 Affi # Commom Purpose Co.,Ltd. (CE 2)-HQ Total</t>
  </si>
  <si>
    <t>21030009 Affi # Dragon Power International Trading Co.,Ltd. (PMC)-HQ</t>
  </si>
  <si>
    <t>HQT-RV-2025-06-0037</t>
  </si>
  <si>
    <t>Dragon Power AYA Special Cheque</t>
  </si>
  <si>
    <t>Received money transfer from Dragon Power AYA Special Cheque to HO Cash ( for Cheque No.000001,Amt;250,000,000/-MMK )</t>
  </si>
  <si>
    <t>HQT-RV-2025-06-0038</t>
  </si>
  <si>
    <t>Received money transfer from Dragon Power AYA Special Cheque to HO Cash ( for Cheque No.000002,Amt;205,000,000/-MMK )</t>
  </si>
  <si>
    <t>HQT-RV-2025-06-0047</t>
  </si>
  <si>
    <t>Hsu Thet Mon (PMC Budget refunds)</t>
  </si>
  <si>
    <t>Receive money from PMC BU to HO cash, May'25 Budget refunds MMK - 5,000,000/-, received by Myo Malar Win (PMC)</t>
  </si>
  <si>
    <t>HQT-RV-2025-06-0154</t>
  </si>
  <si>
    <t>Hsu Thet Mon (PMC BU ) Income transfer</t>
  </si>
  <si>
    <t>Received money from PMC BU to Ho Cash,  Total Income - 16,851,700/-, received by Hsu Thet Mon (PMC BU)</t>
  </si>
  <si>
    <t>HQT-RV-2025-06-0194</t>
  </si>
  <si>
    <t>PMC BU Income</t>
  </si>
  <si>
    <t>Cash receive from PMC BU Income Total MMK - 993,750/-, received by Yangon Waterboom</t>
  </si>
  <si>
    <t>HQT-RV-2025-06-0210</t>
  </si>
  <si>
    <t>BCP Kpay income</t>
  </si>
  <si>
    <t>Received  money from BCP BU to Ho Cash, Customer U Phoe Htoo for Concrete INV/PMC/BP/EXP/2024/09/0004, Total MMK-2,500/- , received by Kpay</t>
  </si>
  <si>
    <t>HQT-RV-2025-06-0224</t>
  </si>
  <si>
    <t>Hsu Thet Mon (PMC BU ) Budget Refunds</t>
  </si>
  <si>
    <t>Received money from PMC BU to Ho Cash,  May'25 budget Refunds Total MMK - 11,800,000/-, received by Hsu Thet Mon (PMC BU)</t>
  </si>
  <si>
    <t>HQT-RV-2025-06-0256</t>
  </si>
  <si>
    <t>Hsu Thet Mon (PMC BU)</t>
  </si>
  <si>
    <t>Received money from PMC BU to Ho Cash,  May'25 budget Refunds KS - 3,200,000/-, Customer Income Ks- 1,448,300/-, Total MMK - 4,648,300/-, received by Hsu Thet Mon (PMC BU)</t>
  </si>
  <si>
    <t>HQT-RV-2025-06-0369</t>
  </si>
  <si>
    <t>Myo Marlar Win ( PMC BU ) Pooling</t>
  </si>
  <si>
    <t>Receive money from PMC BU for Apr'25 Pooling Amount Ks-628,411/- ( HQT-PV-2025-06-0342  )</t>
  </si>
  <si>
    <t>HQT-RV-2025-06-0426</t>
  </si>
  <si>
    <t>Hsu Thet Mon (PMC BU ) Income Transfer</t>
  </si>
  <si>
    <t>Received money from PMC BU to Ho Cash,  Total Income - 1,727,500/-, received by Hsu Thet Mon (PMC BU)</t>
  </si>
  <si>
    <t>HQT-RV-2025-06-0452</t>
  </si>
  <si>
    <t>Dragon Power K-Pay Cheque</t>
  </si>
  <si>
    <t>Received money transfer from Dragon Power K-Pay Cheque to HO Cash ( for Cheque No.000014,Amt;10,000,000/-MMK )</t>
  </si>
  <si>
    <t>HQT-RV-2025-06-0456</t>
  </si>
  <si>
    <t>Dragon Power KBZ Special Cheque</t>
  </si>
  <si>
    <t>Received money transfer from Dragon Power KBZ Special Cheque to HO Cash ( for Cheque No.000001,Amt;250,000,000/-MMK )</t>
  </si>
  <si>
    <t>HQT-RV-2025-06-0592</t>
  </si>
  <si>
    <t>Received money from PMC BU to Ho Cash, Budget Refunds for Jun'25 Ks-7,000,000/-, Income  Ks - 6,341,000/-,  Total MMK - 13,341,000/-, received by Hsu Thet Mon (PMC BU)</t>
  </si>
  <si>
    <t>HQT-RV-2025-06-0593</t>
  </si>
  <si>
    <t>pmc 2</t>
  </si>
  <si>
    <t>Received money from PMC BU to Ho Cash,  Total Income - 640,233/-, received by Hsu Thet Mon (PMC BU)</t>
  </si>
  <si>
    <t>HQT-RV-2025-06-0645</t>
  </si>
  <si>
    <t>Thiri Yadanar Aung (PMC)</t>
  </si>
  <si>
    <t>Received money transfer from PMC to HO Cash for employee fine (compensation) Win Naing Zaw - (Bago Site) 2N/4797 - 1,500,000/-, Zaw Min Htun - 100,000/-, Hlaing Ko Ko Htun (Tarchilate 3R/9173)  - 100,000/-, Total MMK - 1,700,000/-, Receive by - Thiri Yadanar Aung (PMC)</t>
  </si>
  <si>
    <t>HQT-RV-2025-06-0649</t>
  </si>
  <si>
    <t>Hsu Thet Mon (PMC BU ) Income</t>
  </si>
  <si>
    <t>Received money from PMC BU to Ho Cash,  Total Income -  2,805,000/-, received by Hsu Thet Mon (PMC BU)</t>
  </si>
  <si>
    <t>HQT-RV-2025-06-0662</t>
  </si>
  <si>
    <t>Batching Plant  BU Budget Refunds</t>
  </si>
  <si>
    <t>Received money from Batching Plant  BU to Ho Cash,  Jun'25 Budget Refunds Total Income - 30,233/-, received by Ei Phyo Aung  (BCP BU)</t>
  </si>
  <si>
    <t>HQT-JV-2025-06-0255</t>
  </si>
  <si>
    <t>INV/PMC/REN/HVY/2025/05/0003</t>
  </si>
  <si>
    <t>DO-30.4.25
Machine Sr No.-HITACHI CRAWLER EXCAVATOR S/N-25467
CU-Plantation BU
1 Duty-800,000
Internal
Contact Person -Myat Thu Phyo
Location- Kyaikhto (Darine Yard)
Sale Man-Thant Zin Oo
Information from-Myat Thu Ph
981.93 
HITACHI CRAWLER
EXCAVATOR ZX25
Sub Total : 4350000.00</t>
  </si>
  <si>
    <t>Salary Income Tax Deduction for June'25 Total MMK  2,068,470 Exchange rate (USD 4,580 and 0.000218341)
Ye Yint Htun	Rental &amp; Project	Income Tax	Income Tax April'25 to March'26	8750	MMK	 1.91 	USD
Kyaw Swe Oo(1)	Rental &amp; Project	Income Tax	Income Tax April'25 to March'26	2950	MMK	 0.64 	USD
Zaw Sai Lwin	Rental &amp; Project	Income Tax	Income Tax April'25 to March'26	33	MMK	 0.01 	USD
Myo Malar Win 	Rental &amp; Project	Income Tax	Income Tax April'25 to March'26	9283	MMK	 2.03 	USD
Aung Zarni Ko Ko Kyaw	Rental &amp; Project	Income Tax	Personal income tax	7200	MMK	 1.57 	USD
Swe Swe Win	Rental &amp; Project	Income Tax	Income Tax April'25 to March'26	3033	MMK	 0.66 	USD</t>
  </si>
  <si>
    <t>Shoes Deduction List for Jun'25
Salary  Ex Rate for Jun' 25 is 4580.
Total Amount - 139,326 MMK
*Remark for 
Htet Lin Aung (7)	Rental &amp; Project	Shoes	shoes	38000.00	6333
Paing Phyo Thu (1)	Rental &amp; Project	Shoes	Shoes	38000.00	6333</t>
  </si>
  <si>
    <t>2025-07-03</t>
  </si>
  <si>
    <t>HQT-RV-2025-07-0036</t>
  </si>
  <si>
    <t>PMC  BU (Ko Hein Htet Htun accident case)</t>
  </si>
  <si>
    <t>Received money from PMC BU,  Ko Hein Htet Htun accident case TOTAL MMK-32,500/-,Received by- Thae Ei Mon  (PMC BU)</t>
  </si>
  <si>
    <t>HQT-RV-2025-07-0062</t>
  </si>
  <si>
    <t>Received money transfer from Dragon Power KBZ Special Cheque to HO Cash ( for Cheque No.000002,Amt;257,900,000/-MMK )</t>
  </si>
  <si>
    <t>HQT-RV-2025-07-0082</t>
  </si>
  <si>
    <t>Received money from PMC BU to Ho Cash, PMC BU  Income  Ks - 35,625,000/-,  Total MMK - 35,625,000/-, received by Hsu Thet Mon (PMC BU)</t>
  </si>
  <si>
    <t>HQT-RV-2025-07-0109</t>
  </si>
  <si>
    <t>Received money from PMC BU to Ho Cash, PMC BU  Income  Ks - 5,000,000/-,  Total MMK - 5,000,000/-, received by Hsu Thet Mon (PMC BU)</t>
  </si>
  <si>
    <t>HQT-RV-2025-07-0127</t>
  </si>
  <si>
    <t>Received money from PMC BU to Ho Cash,  Total Income -  5,851,100/-, received by Hsu Thet Mon (PMC BU)</t>
  </si>
  <si>
    <t>HQT-RV-2025-07-0370</t>
  </si>
  <si>
    <t>Received money from PMC BU to Ho Cash, PMC BU  Total MMK - 21,957,650/-, received by Hsu Thet Mon (PMC BU)</t>
  </si>
  <si>
    <t>HQT-JV-2025-07-0082</t>
  </si>
  <si>
    <t>Plantation job at MDY 4.5miles  by SDLGE690/606085 _(29-May-25 to  6-Jun-25) Operator Working hour chgs Actual Hour-10:00 hrsx1250=12500</t>
  </si>
  <si>
    <t>HQT-JV-2025-07-0083</t>
  </si>
  <si>
    <t>Buliding Demolition job at MDY by  ME210/02432_(7-Apr-25 to  25-May-25) Operator Working hour chgs Actual Hour-380:00 hrsx2000=760,000
*Remark for cw</t>
  </si>
  <si>
    <t>HQT-JV-2025-07-0091</t>
  </si>
  <si>
    <t>Uniform Deduction List for Jul'25</t>
  </si>
  <si>
    <t>Uniform Deduction List for Feb'25
Salary Ex Rate for July'25 is 4580
Total Amount - 459,000 MMK 
Total USD Amount -  100.22 /-
*Remark for
Htet Lin Aung (7)	Rental &amp; Project	Uniform	17000	MMK</t>
  </si>
  <si>
    <t>Uniform Deduction List for Feb'25
Salary Ex Rate for July'25 is 4580
Total Amount - 459,000 MMK 
Total USD Amount -  100.22 /-
*Remark for
Paing Phyo Thu (1)	Rental &amp; Project	Uniform	17000</t>
  </si>
  <si>
    <t>HQT-PV-2025-07-0704</t>
  </si>
  <si>
    <t>Hsu Thet Mon ( PMC BU Budget</t>
  </si>
  <si>
    <t>Cash Pay to PMC BU Budget for Jun'25 Total MMK - 9,950,000/- , issue by Hsu Thet Mon ( PMC BU )</t>
  </si>
  <si>
    <t>HQT-RV-2025-07-0491</t>
  </si>
  <si>
    <t>Su Thet Mon ( PMC BU ) Pooling</t>
  </si>
  <si>
    <t>Receive money from PMC BU for May'25 Pooling Amount Ks-1,333,563/- ( HQT-PV-2025-07-0671 )</t>
  </si>
  <si>
    <t>HQT-RV-2025-07-0529</t>
  </si>
  <si>
    <t>Received money from PMC BU to Ho Cash, PMC BU  Income   Total MMK - 1,400,000/-, received by Hsu Thet Mon (PMC BU)</t>
  </si>
  <si>
    <t>21030009 Affi # Dragon Power International Trading Co.,Ltd. (PMC)-HQ Total</t>
  </si>
  <si>
    <t>21030010 Affi # Fastpoint Co.,Ltd. (C&amp;C)-HQ</t>
  </si>
  <si>
    <t>HQT-RV-2025-06-0126</t>
  </si>
  <si>
    <t>Kalyar Win Htut ( C&amp;C BU ) Budget</t>
  </si>
  <si>
    <t>Receive money from C&amp;C BU to HO Cash for Budget Refund Money TL Ks-1,250,000/- , received by Kalyar Win Htut ( C&amp;C BU )</t>
  </si>
  <si>
    <t>HQT-RV-2025-06-0354</t>
  </si>
  <si>
    <t>Receive money from C&amp;C BU to HO Cash for Budget Refund Money TL Ks-309,701/- , received by Kalyar Win Htut ( C&amp;C BU )</t>
  </si>
  <si>
    <t>HQT-RV-2025-06-0358</t>
  </si>
  <si>
    <t>C&amp;C BU ( Cash )</t>
  </si>
  <si>
    <t>Receive money from C&amp;C BU to HO Cash ( Customer Name ; ACP Co.,Ltd , C&amp;C BU Spare Part Income &gt; Total USD-729.06/- ) USD-729/- , received by Cash</t>
  </si>
  <si>
    <t>HQT-RV-2025-06-0359</t>
  </si>
  <si>
    <t>Receive money from C&amp;C BU to HO Cash ( Customer Name ; ACP Co.,Ltd , C&amp;C BU Spare Part Income &gt; Total USD-729.06/- &gt; USD-729/- HQT-RV-2025-06-0358 , $0.6 * 4550 rate ) , TL Ks-2,700/- , received by Cash</t>
  </si>
  <si>
    <t>HQT-RV-2025-06-0678</t>
  </si>
  <si>
    <t>Fast Point KBZ Special Cheque</t>
  </si>
  <si>
    <t>Received money transfer from  Fast Point KBZ Special to HO Cash ( for Cheque No.000001,Amt;482,464,495/-MMK )</t>
  </si>
  <si>
    <t>HQT-RV-2025-06-0693</t>
  </si>
  <si>
    <t>Receive money transfer from TGY  BR to HO, CNC - 1,000,000/-, Total MMK -  2,267,272/-, received by Kpay</t>
  </si>
  <si>
    <t>HQT-RV-2025-07-0411</t>
  </si>
  <si>
    <t>YGN BR ( CWO Old Bank )</t>
  </si>
  <si>
    <t>Received money transfer from YGN BR  to CWO Old Bank (Customer - Myanmar Kinan $ 1,447.45 @ 4490 , MMK - 6,499,050/- . CNC BU (Remark - ADV) 15-JUl-25.</t>
  </si>
  <si>
    <t>HQT-RV-2025-07-0308</t>
  </si>
  <si>
    <t>Receive money from C&amp;C BU to HO Cash for Budget Refund Money Ks-127,500/- , received by Kalyar Win Htut ( C&amp;C BU )</t>
  </si>
  <si>
    <t>21030010 Affi # Fastpoint Co.,Ltd. (C&amp;C)-HQ Total</t>
  </si>
  <si>
    <t>21030012 Affi # Gud Care Co.,Ltd. ( Health Care)-HQ</t>
  </si>
  <si>
    <t>HQT-RV-2025-06-0255</t>
  </si>
  <si>
    <t>MFTB Account Closed</t>
  </si>
  <si>
    <t>Received from MFTB Account (4) Acc (1) United Masterpiece Co.,Ltd  USD -100/- (2) On Target Co.,Ltd USD-90.75 /- (3) Gud Care Co.,Ltd  USD-91.53/- (4) Pantera Motor Co.,ltd USD- 100/-, Total USD -382.28/-</t>
  </si>
  <si>
    <t>21030012 Affi # Gud Care Co.,Ltd. ( Health Care)-HQ Total</t>
  </si>
  <si>
    <t>21030017 Affi # Open Mind Co.,Ltd. (Design &amp; Con)-HQ</t>
  </si>
  <si>
    <t>HQT-JV-2025-06-0264</t>
  </si>
  <si>
    <t>INV/OPM/2025/6/0006</t>
  </si>
  <si>
    <t>INV/OPM/2025/6/0006	Chairwoman Office-Mingalar Kyaik Hto	OPM	 359</t>
  </si>
  <si>
    <t>HQT-JV-2025-06-0265</t>
  </si>
  <si>
    <t>INV/OPM/2025/6/0008</t>
  </si>
  <si>
    <t>INV/OPM/2025/6/0008	Chairwoman Office-UMG Myanmar Page	OPM	 450</t>
  </si>
  <si>
    <t>HQT-JV-2025-06-0266</t>
  </si>
  <si>
    <t>INV/OPM/2025/6/0009</t>
  </si>
  <si>
    <t>INV/OPM/2025/6/0009	Chairwoman Office-Majestic Kalaw	OPM	 100</t>
  </si>
  <si>
    <t>HQT-JV-2025-06-0267</t>
  </si>
  <si>
    <t>INV/OPM/2025/6/0010</t>
  </si>
  <si>
    <t>INV/OPM/2025/6/0010	Chairwoman Office-Chairwoman Page	OPM	 356</t>
  </si>
  <si>
    <t>HQT-JV-2025-06-0268</t>
  </si>
  <si>
    <t>INV/OPM/2025/6/0011 INV/OPM/2025/6/0012</t>
  </si>
  <si>
    <t>INV/OPM/2025/6/0011	Chairwoman Office-Project	OPM	 720 
INV/OPM/2025/6/0012	Chairwoman Office-Project	OPM	 830</t>
  </si>
  <si>
    <t>Salary Insurance Deduction for the month of June'25, Total MMK 926,019 Exchange rate (USD 4,580 and 0.000218341)
Khine Pyae Sone Swe	Open Mind	Insurance	Car Insurance	40289	MMK	 8.80 	USD</t>
  </si>
  <si>
    <t>Salary Income Tax Deduction for June'25 Total MMK  2,068,470 Exchange rate (USD 4,580 and 0.000218341)
Khine Pyae Sone Swe	Open Mind	Income Tax	Income Tax (Apr'25 to Mar'26)	25033	MMK	 5.47 	USD</t>
  </si>
  <si>
    <t>HQT-RV-2025-07-0119</t>
  </si>
  <si>
    <t>Sue Mar Tun (OPM)</t>
  </si>
  <si>
    <t>Received from OPM BU to HO Cash, USD-264/-(Advance clear refund) Receive By- Sue Mar Tun (OPM)</t>
  </si>
  <si>
    <t>21030017 Affi # Open Mind Co.,Ltd. (Design &amp; Con)-HQ Total</t>
  </si>
  <si>
    <t>21030019 Affi # Panthera Motor Co.,Ltd. (Engine BU) - HQ</t>
  </si>
  <si>
    <t>21030019 Affi # Panthera Motor Co.,Ltd. (Engine BU) - HQ Total</t>
  </si>
  <si>
    <t>21030020 Affi # People Origin Co.,Ltd. (MAC)-HQ</t>
  </si>
  <si>
    <t>HQT-RV-2025-06-0004</t>
  </si>
  <si>
    <t>MTL BR Kpay</t>
  </si>
  <si>
    <t>Received money from MTL BR to HO Cash, MAC BU Total Income MMK- 2,130,768/-, received by Theint Theint Thu (MTL BR)</t>
  </si>
  <si>
    <t>HQT-RV-2025-06-0008</t>
  </si>
  <si>
    <t>SBO BR Kpay</t>
  </si>
  <si>
    <t>Receive money form SBO to HO Cash, MAC BU - 878,750/-, Total MMK - 1,108,750/-, received by Pwint Thet Htar Khaing (SBO  BR), Kpay</t>
  </si>
  <si>
    <t>Received money form  KDE BR to Ho Cash ,MAC BU Income       3,460,861/-, Total MMK-  8,000,000 /-,Received by-Ei Shwe ZIn (KDE BR ), Kpay</t>
  </si>
  <si>
    <t>HQT-RV-2025-06-0019</t>
  </si>
  <si>
    <t>GBK BR Kpay</t>
  </si>
  <si>
    <t>Receive money from GBK BR to HO Cash, MAC - 616,300/- , Total MMK- 801,300/-, received by Thin Su Htwe (GBK BR), Kpay</t>
  </si>
  <si>
    <t>HQT-RV-2025-06-0020</t>
  </si>
  <si>
    <t>MGW BR Kpay</t>
  </si>
  <si>
    <t>Received money from MGW BR to Ho Cash ,MAC BU Amt = ks 621,500/- , TOTAL MMK 1,653,100/-, Received by-Khin Nyein Chan (MGW BR ), Kpay</t>
  </si>
  <si>
    <t>Receive money transfer from MyitKyiNar BR to HO Cash ( MAC Ks-129,500/- ) TL Ks-2,000,000/- , received by KPay</t>
  </si>
  <si>
    <t>HQT-RV-2025-06-0040</t>
  </si>
  <si>
    <t>NYU BR Income</t>
  </si>
  <si>
    <t>Received money from NYU BR to Ho, People Origin - 2,338,300/-, Total MMK- 5,815,000/-</t>
  </si>
  <si>
    <t>HQT-RV-2025-06-0046</t>
  </si>
  <si>
    <t>SDG BR Kpay</t>
  </si>
  <si>
    <t>Receive money from SDG BR to HO cash, Customer JOY DETOX &amp; HEALTHY MEAL MAC-SI-25050485  MMK 336,600.00 (MAC), Total-MMK 570,680/- (SDG Income )received by Lin Lin Soe (SDG BR)Kpay</t>
  </si>
  <si>
    <t>HQT-RV-2025-06-0050</t>
  </si>
  <si>
    <t>KPU BR (Income Transfer)</t>
  </si>
  <si>
    <t>Received money from KPU BR to Ho Cash, KPU-RV-2024-12-0002 =1,310,380 ks, KPU-RV-2024-12-0003 = 151,582 ,KPU-RV-2025-05-0002 = 35,005 MAC Income TOTAL MMK-1,496,967/-,Received by-Mi Mi Zin</t>
  </si>
  <si>
    <t>HQT-RV-2025-06-0051</t>
  </si>
  <si>
    <t>Sue Mar Tun (MAC)</t>
  </si>
  <si>
    <t>Received from MAC BU to Ho Cash for Cus; Star Bay,SI-25050034,Ks-784,080/-,SI-25050041,Ks-733,320/-,Total MMK-1,517,400/-.</t>
  </si>
  <si>
    <t>HQT-RV-2025-06-0052</t>
  </si>
  <si>
    <t>MLM BR Kpay</t>
  </si>
  <si>
    <t>Receive money transfer from MLM BR to HO, MAC - 1,073,950 MMK, TOTAL MMK - 6,529,350/-received by KPay</t>
  </si>
  <si>
    <t>HQT-RV-2025-06-0075</t>
  </si>
  <si>
    <t>SDG BR ( Chrysanthemum Wealth MAB Special )</t>
  </si>
  <si>
    <t>Received money transfer from SDG BR to Chrysanthemum Wealth MAB Special ( for WW =16,465,075/-MMK,MAC =2,063,420/-MMK,IS=414,205/-MMK,Total Amount-18,942,700/-MMK ),received by Lin Lin Soe</t>
  </si>
  <si>
    <t>HQT-RV-2025-06-0068</t>
  </si>
  <si>
    <t>MGW BR Income Transfer</t>
  </si>
  <si>
    <t>Received money from MGW BR to Ho Cash, MAC BU Amt = ks 1,983,500/-, TOTAL MMK- 2,934,000/-, Received by-Khin Nyein Chan (MGW BR )</t>
  </si>
  <si>
    <t>HQT-RV-2025-06-0069</t>
  </si>
  <si>
    <t>NPT BR Income Transfer</t>
  </si>
  <si>
    <t>Received money form NPT BR to Ho Cash ,MAC BU TOTAL MMK - 6,845,000/-, Received by-Nwe Nwe Htun (NPT BR )</t>
  </si>
  <si>
    <t>HQT-RV-2025-06-0071</t>
  </si>
  <si>
    <t>GBK BR Income Transfer</t>
  </si>
  <si>
    <t>Received money from GBK BR to Ho Cash ,MAC - 1,885,160/-, TOTAL  MMK - 2,703,160/- ,Received by-Thin Su Htwe (GBK BR )</t>
  </si>
  <si>
    <t>HQT-RV-2025-06-0072</t>
  </si>
  <si>
    <t>Received money from HPN BR to Ho Cash , MAC - 1,626,113/-, TOTAL MMK- 3,176,000 /- ,Received by-Zar Ni Htet (HPN BR)</t>
  </si>
  <si>
    <t>HQT-RV-2025-06-0073</t>
  </si>
  <si>
    <t>NYU BR Income Transfer</t>
  </si>
  <si>
    <t>Received money from NYU BR to Ho Cash ,People Origin Income Total MMK - 980,000/-, Received by-Shwe Wutt Hmone (NYU BR )</t>
  </si>
  <si>
    <t>HQT-RV-2025-06-0076</t>
  </si>
  <si>
    <t>DWI BR Income Transfer</t>
  </si>
  <si>
    <t>Receive money form  DWI BR to HO Cash, MAC Income  TOTAL MMK -1,746,000/- received  by-Pyae Phyo Aung (DWI BR )</t>
  </si>
  <si>
    <t>HQT-RV-2025-06-0077</t>
  </si>
  <si>
    <t>SBO BR Income Transfer</t>
  </si>
  <si>
    <t>Received money from SBO BR to Ho Cash ,MAC BU Income  TOTAL MMK-3,130,200/-, Received by-Pwint Thar Htar Khaing (SBO BR )</t>
  </si>
  <si>
    <t>HQT-RV-2025-06-0084</t>
  </si>
  <si>
    <t>Receive money from NYU BR to HO Cash, people origin - 942,840/-, Total MMK- 1,419,012/-, received by Kpay</t>
  </si>
  <si>
    <t>HQT-RV-2025-06-0085</t>
  </si>
  <si>
    <t>HTY BR Income</t>
  </si>
  <si>
    <t>Cash received from HTY BR to HO cash, MAC - 2,589,600/-,Total MMK - 12,885,650/-, received by Khin Pyae Phyo Khaing (HTY BR)</t>
  </si>
  <si>
    <t>HQT-RV-2025-06-0087</t>
  </si>
  <si>
    <t>Receive money transfer from TGY  BR to HO, MAC - KS 2,489,080 /-(TGY-RV-2025-05-0044 ,0057,0061,0063,0065,0069,0072), Total MMK -  2,845,730/ received by Kpay  (TGY  BR)</t>
  </si>
  <si>
    <t>HQT-RV-2025-06-0089</t>
  </si>
  <si>
    <t>NPT BR Income</t>
  </si>
  <si>
    <t>Receive money from NPT to Ho cash, MAC BU income Total MMK - 1,413,600/-, received by Nwe Nwe Htun (NPT BR)</t>
  </si>
  <si>
    <t>HQT-RV-2025-06-0092</t>
  </si>
  <si>
    <t>MKN BR (Income Transfer)</t>
  </si>
  <si>
    <t>Receive money from MKN  to Ho cash,  MAC - 5,290,500/-,  Total MMK- 10,000,000/-, received by Ei Ei Phyo (MKN BR)</t>
  </si>
  <si>
    <t>HQT-RV-2025-06-0115</t>
  </si>
  <si>
    <t>TGY BR (Income Transfer )</t>
  </si>
  <si>
    <t>Receive money transfer from TGY  BR to HO, MAC income Total MMK - 2,059,500/-, received by May Thin Chel (TGY BR)</t>
  </si>
  <si>
    <t>HQT-RV-2025-06-0151</t>
  </si>
  <si>
    <t>Received money transfer from YGN BR to CWO MAB Special ( for MAC BU income - GENERATOR ENGINEERING GROUP (GEG) , YGN-BSO-PRT-2025-06-0004, ( $ 544 ) , Collect $ 344 @ 4440 , MMK - 1,527,360/-  , MAC BU , Cash (YGN-RV-2025-06-0007) ),received by Khin Pa Pa Phyo</t>
  </si>
  <si>
    <t>HQT-RV-2025-06-0123</t>
  </si>
  <si>
    <t>Sue Mar Htun (MAC)</t>
  </si>
  <si>
    <t>Received from MAC BU to Ho Cash Ks-15,000/- (Advance clear refund) Received by  Sue Mar Htun (MAC)</t>
  </si>
  <si>
    <t>HQT-RV-2025-06-0127</t>
  </si>
  <si>
    <t>NPT BR (Income Transfer )</t>
  </si>
  <si>
    <t>Received money from NPT BR to Ho Cash, MAC BU TOTAL MMK- 5,000,000 /-,Received by-Nwe Nwe Htun  (NPT BR )</t>
  </si>
  <si>
    <t>Received money from MHN BR to Ho Cash , MAC-23,000/-,TOTAL MMK- 5,423,062 /-,Received by-New New Win (MHN BR )</t>
  </si>
  <si>
    <t>HQT-RV-2025-06-0133</t>
  </si>
  <si>
    <t>MAC BU (Cash)</t>
  </si>
  <si>
    <t>Received from MAC BU to Ho Cash for Cus; Kaung Myat Shane,SI-25040112,Ks-900,000/-,Cus; Ko Shae Gyi,SI-25050030,Ks-440,496/-,Cus;Lin Thit,SI-25040138,Ks-1,219,680/-,Cus; Star Light,SI-25040247,Ks-792,624/-,Cus;Ever New,SI-25040191,Ks-487,872/-,SI-25040195,Ks-731,808/-,Total MMK-4,572,480/-.</t>
  </si>
  <si>
    <t>Received money from YGN BR to  Ho Cash, MAC- 200/-, TOTAL USD -300 /-, Received by-Khin Pa Pa Phyo(YGN BR )</t>
  </si>
  <si>
    <t>Receive money transfer from NLP BR to HO Cash ( MAC Ks-2,432,100/-  ) TL Ks-4,927,034/- , received by KPay</t>
  </si>
  <si>
    <t>HQT-RV-2025-06-0145</t>
  </si>
  <si>
    <t>Receive money transfer from Dawei BR to HO Cash ( MAC BU ) TL Ks-3,144,300 /- , received by KPay</t>
  </si>
  <si>
    <t>HQT-RV-2025-06-0147</t>
  </si>
  <si>
    <t>Received money from MGW BR to Ho Cash , MAC BU Amt = ks 142,000/-  TOTAL MMK 1,191,000/-, Received by-Khin Nyein Chan (MGW BR ), Kpay</t>
  </si>
  <si>
    <t>HQT-RV-2025-06-0152</t>
  </si>
  <si>
    <t>GBK BR (Income Transfer )</t>
  </si>
  <si>
    <t>Received money from GBK BR to Ho Cash ,MAC - 871,950/-, TOTAL  MMK - 943,434/- ,Received by-Thin Su Htwe (GBK BR )</t>
  </si>
  <si>
    <t>HQT-RV-2025-06-0156</t>
  </si>
  <si>
    <t>Received from MAC BU to Ho Cash Ks-131,500/- (Advance clear refund) Received by  Sue Mar Htun (MAC)</t>
  </si>
  <si>
    <t>HQT-RV-2025-06-0722</t>
  </si>
  <si>
    <t>Pethein BR ( Chairwoman MAB SPecial)</t>
  </si>
  <si>
    <t>Received money transfer from Pethein BR to HO Cash for Cus Sanda Thukha (PTN/INV/MAC/2025/05/153835) Invoice Amt - Ks 4,373,460/- , Bank income -4,373,500/- Ks  Received by Chaw Ei Zin</t>
  </si>
  <si>
    <t>HQT-RV-2025-06-0190</t>
  </si>
  <si>
    <t>SDG BR (Income Transfer )</t>
  </si>
  <si>
    <t>Received money from SDG BR to Ho Cash, MAC -272,100/-MMK, TOTAL MMK - 1,976,000/-,Received by-Lin Lin Soe (SDG BR )</t>
  </si>
  <si>
    <t>HQT-RV-2025-06-0191</t>
  </si>
  <si>
    <t>MLM BR (Income Transfer )</t>
  </si>
  <si>
    <t>Receive money from MLM BR to HO Cash, MAC - 741,900 MMK, Total MMK - 2,110,000/-, received by Thinzar Nyo (MLM BR)</t>
  </si>
  <si>
    <t>HQT-RV-2025-06-0192</t>
  </si>
  <si>
    <t>MLM BR ( CWO CB Special )</t>
  </si>
  <si>
    <t>Received money transfer from MLM BR to CWO CB Special ( for MAC BU income,Ko Maung Pain Shop,MLM/PT/INV/MAC-0057/Jun/2025,Amt;7,369,200/-MMK ),received by Thinzar Nyo</t>
  </si>
  <si>
    <t>HQT-RV-2025-06-0198</t>
  </si>
  <si>
    <t>Received from MAC BU to Ho Cash for Cus; Tun Transportation,SI-25060117,Ks-972,325/-,Cus; Lion King Co.,ltd,SI-25060116,Ks-648,540/-,Total MMK-1,620,865/-.</t>
  </si>
  <si>
    <t>HQT-RV-2025-06-0208</t>
  </si>
  <si>
    <t>MAC BU ( CWO Yoma Special )</t>
  </si>
  <si>
    <t>Received money transfer from MAC BU to CWO Yoma Special ( for PTN BR Cusomer U Kyaw Zin,PTN/INV/AC/2025/05/153837
SI-PRT-PTN-MAC-2025-05-00018,Amt- 4,620,240/-MMK ),received by Lae Yi</t>
  </si>
  <si>
    <t>HQT-RV-2025-06-0221</t>
  </si>
  <si>
    <t>Received from MAC BU to Ho Cash Ks-104,600/- (Advance clear refund) Received by  Sue Mar Htun (MAC)</t>
  </si>
  <si>
    <t>HQT-RV-2025-06-0225</t>
  </si>
  <si>
    <t>Receive money transfer from TGY  BR to HO, MAC - KS 357.086/-, Total MMK - 2,860,000/-, received by May Thin Chel (TGY BR)</t>
  </si>
  <si>
    <t>HQT-RV-2025-06-0227</t>
  </si>
  <si>
    <t>TCL BR (Income Transfer )</t>
  </si>
  <si>
    <t>Received money from TCL BR to HO , MAC BU Income - 3,272,220 MMK, Total MMK - 4,313,675/-, received by- Phyo Phyo Aung (TCL BR)</t>
  </si>
  <si>
    <t>HQT-RV-2025-06-0228</t>
  </si>
  <si>
    <t>MYW BR (Income Transfer )</t>
  </si>
  <si>
    <t>Received money from MYW BR to HO Cash, MAC Income Total MMK-630,000/-), received by Kyawt Kay Khaing (MYW BR)</t>
  </si>
  <si>
    <t>HQT-RV-2025-06-0230</t>
  </si>
  <si>
    <t>TGO BR Kpay</t>
  </si>
  <si>
    <t>Received money form TGO BR to Ho Cash , MAC BU INCOME =KS 636,350/-,  TOTAL MMK-795,750/-,Received by-Kaung Myat Thu (TGO BR ), Kpay</t>
  </si>
  <si>
    <t>HQT-RV-2025-06-0238</t>
  </si>
  <si>
    <t>SDG BR ( CWO MAB Special )</t>
  </si>
  <si>
    <t>Received money transfer from SDG BR to CWO MAB Special ( for SDG-1,145,025/-MMK (SDG Income ) ,WW-4,177,775/-MMK ,MAC-954,700/-MMK ,Total Amount-6,277,500/-MMK ),received by Lin Lin Soe</t>
  </si>
  <si>
    <t>HQT-RV-2025-06-0249</t>
  </si>
  <si>
    <t>Received money from GBK BR to Ho Cash ,MAC - 1,030,800/- , TOTAL  MMK - 1,191,750/- ,Received by-Thin Su Htwe (GBK BR )</t>
  </si>
  <si>
    <t>HQT-RV-2025-06-0273</t>
  </si>
  <si>
    <t>Received money from NYU BR to Ho Cash ,People Origin Income - 1,033,700/-, Total MMK - 1,038,000/-,Received by-Shwe Wutt Hmone (NYU BR )</t>
  </si>
  <si>
    <t>HQT-RV-2025-06-0277</t>
  </si>
  <si>
    <t>Received from MAC BU to Ho Cash Ks-110,000/- (Advance clear refund) Received by  Sue Mar Htun (MAC)</t>
  </si>
  <si>
    <t>HQT-RV-2025-06-0289</t>
  </si>
  <si>
    <t>MYK BR ( CWO Yoma Special )</t>
  </si>
  <si>
    <t>Received money transfer from MYK BR to CWO Yoma Special ( for RE BU Income -  22,861,994 /-Ks,MAC BU Income - 9,252,900 /- Ks,PG BU Income - 4,435,223 /- Ks,Total Amount -36,550,117 /- MMK ),received by Bhone Yé Thway</t>
  </si>
  <si>
    <t>HQT-RV-2025-06-0295</t>
  </si>
  <si>
    <t>Receive money transfer from TGY  BR to HO, MAC - KS 557,980/-, Total MMK - 2,181,023/-, received by May Thin Chel (TGY BR)</t>
  </si>
  <si>
    <t>HQT-RV-2025-06-0302</t>
  </si>
  <si>
    <t>Receive money form SBO to HO Cash,  MAC BU - 353,400/-, Total MMK - 2,352,850/-, received by Pwint Thet Htar Khaing (SBO  BR), Kpay</t>
  </si>
  <si>
    <t>HQT-RV-2025-06-0303</t>
  </si>
  <si>
    <t>Received from MAC BU to Ho Cash Ks-55,000/- (Advance clear refund) Received by  Sue Mar Htun (MAC)</t>
  </si>
  <si>
    <t>HQT-RV-2025-06-0313</t>
  </si>
  <si>
    <t>Received money from MYK BR to Ho Cash, MAC - 262,508/-, TOTAL MMK- 950,000/-,Received by- Bhone Ye Thway (MYK BR )</t>
  </si>
  <si>
    <t>HQT-RV-2025-06-0314</t>
  </si>
  <si>
    <t>NSM  BR (Income Trnasfer )</t>
  </si>
  <si>
    <t>Receive money transfer from NSM BR to HO Cash, MAC BU Total MMK - 1,100,000/- , received by Zin Mar Lwin ( NSM BR )</t>
  </si>
  <si>
    <t>HQT-RV-2025-06-0315</t>
  </si>
  <si>
    <t>Received from MAC BU to Ho Cash for Cus; Kaung Myat Shane,SI-25040112,Ks-467,400/-,Cus; Auto Point,SI-25050188,Ks-487,872/-,Cus; Star Light,SI-25050222,Ks-776,160/-,Cus;Nge Lay,SI-25050226,Ks-173,328/-,SI-25050252,Ks-202,032/-,Cus; 777,SI-25050225,Ks-404,064/-,SI-25050244,Ks-201,940/-,Total MMK-2,712,796/-.</t>
  </si>
  <si>
    <t>HQT-RV-2025-06-0350</t>
  </si>
  <si>
    <t>Received money transfer from SDG BR to CWO MAB Special ( for SDG -707,000/-MMK ,WW-2,059,648/-MMK,IS-3,172,202/-MMK,MAC-795,600/-MMK,Total Amount-6,734,450./-MMK  ),received by Lin Lin Soe</t>
  </si>
  <si>
    <t>HQT-RV-2025-06-0338</t>
  </si>
  <si>
    <t>Received from MAC BU to Ho Cash Ks-4,000/- (Advance clear refund) Received by  Sue Mar Htun (MAC)</t>
  </si>
  <si>
    <t>HQT-RV-2025-06-0344</t>
  </si>
  <si>
    <t>Received money from MDY BR to Ho Cash, MAC BU - 12,485,000/-, TOTAL MMK- 15,000,000/-,Received by-Thwe Zin San Oo (MDY BR )</t>
  </si>
  <si>
    <t>HQT-RV-2025-06-0347</t>
  </si>
  <si>
    <t>Receive money form  DWI BR to HO Cash, MAC Income  TOTAL MMK -1,151,000/- received  by-Pyae Phyo Aung (DWI BR )</t>
  </si>
  <si>
    <t>HQT-RV-2025-06-0362</t>
  </si>
  <si>
    <t>DWI BR ( CWO KBZ Special )</t>
  </si>
  <si>
    <t>Received money transfer from DWI BR to CWO KBZ Special ( for Service Income - 13,652,000/-MMK,CEQ Income - 3,192,177/- MMK,MAC Income - 27,823/-MMK,Total Amt - 16,872,000/-MMK ),received by Pyae Phyo</t>
  </si>
  <si>
    <t>HQT-RV-2025-06-0402</t>
  </si>
  <si>
    <t>Received money transfer from MAC BU to CWO Yoma Special ( for MDY BTC Cusomer,AUNG MYINT MOH SHOP,MAC-SI-25060165,Amt-4,141,100/-MMK ),received by Lae Yi</t>
  </si>
  <si>
    <t>HQT-RV-2025-06-0366</t>
  </si>
  <si>
    <t>Sue Mar Htun (MAC) Pooling</t>
  </si>
  <si>
    <t>Received from MAC BU to HO Cash (Apr'25  Pooling Ks-300,568/-) Received By-Sue Mar Htun (MAC)</t>
  </si>
  <si>
    <t>HQT-RV-2025-06-0398</t>
  </si>
  <si>
    <t>MYK Incentive Income Transfer</t>
  </si>
  <si>
    <t>Received money from MYK BR to Ho Cash ,MAC BU - 234,437/-, TOTAL MMK- 390,867/-,Received by- Bhone Ye Thway (MYK BR ), for incentive</t>
  </si>
  <si>
    <t>HQT-RV-2025-06-0401</t>
  </si>
  <si>
    <t>MDY Incentive Income Transfer</t>
  </si>
  <si>
    <t>Received money from MDY BR to Ho Cash, MAC BU Income TOTAL MMK- 1,711,902/-, Received by-Thwe Zin San Oo (MDY BR ), for incentive</t>
  </si>
  <si>
    <t>HQT-RV-2025-06-0409</t>
  </si>
  <si>
    <t>People Origin K-Pay Cheque</t>
  </si>
  <si>
    <t>Received money transfer from People Origin K-Pay Cheque to HO Cash ( for Cheque No.000015,Amt;128,000,000/-MMK )</t>
  </si>
  <si>
    <t>HQT-RV-2025-06-0412</t>
  </si>
  <si>
    <t>Received from MAC BU to HO Cash , Ever New, SI-25050224, Ks-731,800/-, U Mhan Gyi, SI- 25050242, Ks- 1,498,200/-, My Car, SI- 25050198, Ks- 4,698,700/-, Total Ks- 6,928,700/-</t>
  </si>
  <si>
    <t>HQT-RV-2025-06-0416</t>
  </si>
  <si>
    <t>Received money transfer from MLM BR to CWO CB Special ( for MLM/PT/INV/MAC-0064/Jun/2025,CUSTOMER - LUCKY 9 STAR SHOP,Amt;4,912,800/-MMK ),received by May Myint Thu</t>
  </si>
  <si>
    <t>HQT-RV-2025-06-0420</t>
  </si>
  <si>
    <t>Received money form NPT BR to Ho Cash , MAC Income  TOTAL MMK - 2,985,000/-, Received by-Nwe Nwe Htun (NPT BR )</t>
  </si>
  <si>
    <t>HQT-RV-2025-06-0435</t>
  </si>
  <si>
    <t>SDG BR  Cash Income</t>
  </si>
  <si>
    <t>Cash received from SDG BR to HO Cash,  MAC -1,790,100/-MMK , Total MMK - 1,7352,150/-, received by Lin Lin Soe (SDG  BR)</t>
  </si>
  <si>
    <t>HQT-RV-2025-06-0440</t>
  </si>
  <si>
    <t>HTY BR Cash Income</t>
  </si>
  <si>
    <t>Receive money from HTY BR to HO Cash, MAC - 1,032,600/-, Total MMK-7,595,350/-, received by Khin Pyae Phyo Khaing (HTY BR)</t>
  </si>
  <si>
    <t>HQT-RV-2025-06-0448</t>
  </si>
  <si>
    <t>Received money from YGN BR to Ho Cash,  MAC $150/-, ,TOTAL USD- 307/-,Received by-Khin Pa Pa Phyo(YGN BR )</t>
  </si>
  <si>
    <t>HQT-RV-2025-06-0466</t>
  </si>
  <si>
    <t>Received from MAC BU to HO Cash, 8I Shop, SI-25060286, Ks- 446,100/-, Khaing Khant, SI-25060215, Ks- 1,888,300/-, Win Gabar, SI- 25050092, Ks- 487,800/-, Total Ks- 2,822,200/-</t>
  </si>
  <si>
    <t>HQT-RV-2025-06-0487</t>
  </si>
  <si>
    <t>TGO BR Income Transfer</t>
  </si>
  <si>
    <t>Received money form TGO BR to Ho Cash , MAC BU Income TOTAL MMK- 330,000/-, Received by-Kaung Myat Thu 
(TGO BR )</t>
  </si>
  <si>
    <t>HQT-RV-2025-06-0488</t>
  </si>
  <si>
    <t>Received money form NPT BR to Ho Cash , MAC Income  TOTAL MMK - 1,350,000/-, Received by-Nwe Nwe Htun (NPT BR )</t>
  </si>
  <si>
    <t>HQT-RV-2025-06-0489</t>
  </si>
  <si>
    <t>Receive money transfer from TGY  BR to HO, MAC - KS 401,538/-, Total MMK - 1,918,300-, received by May Thin Chel (TGY BR)</t>
  </si>
  <si>
    <t>HQT-RV-2025-06-0499</t>
  </si>
  <si>
    <t>Received from MAC BU to HO cash, Si Thu Kyaw, SI- 25060357, Ks- 565,630/-, Asia Concrete Product, SI- 25050253,Ks- 686,700/-, SI-25050255, Ks- 735,750/-, SI-25050254, Ks-372,780/-, Aunty Win, SI- 25060285, Ks- 976,850/-, Total Ks- 3,337,710/-</t>
  </si>
  <si>
    <t>HQT-RV-2025-06-0513</t>
  </si>
  <si>
    <t>Received money from MYW BR to HO Cash, MAC Income Total MMK-937,000/-, received by Kyawt Kay Khaing (MYW BR)</t>
  </si>
  <si>
    <t>HQT-RV-2025-06-0582</t>
  </si>
  <si>
    <t>Received money from NYU BR to Ho Cash ,People Origin Income  Total MMK - 1,024,000/-,Received by-Shwe Wutt Hmone (NYU BR )</t>
  </si>
  <si>
    <t>HQT-RV-2025-06-0590</t>
  </si>
  <si>
    <t>Receive money from HTY BR to HO Cash, MAC - 778,400/-, Total MMK-9,196,300/-, received by Khin Pyae Phyo Khaing (HTY BR)</t>
  </si>
  <si>
    <t>HQT-RV-2025-06-0595</t>
  </si>
  <si>
    <t>Received money from GBK BR to Ho Cash ,MAC - 1,556,780/-,TOTAL  MMK - 2,071,380/-  ,Received by-Thin Su Htwe (GBK BR ), Kpay</t>
  </si>
  <si>
    <t>Received money from NSN BR to Ho Cash , MAC - 3,658,550-, TOTAL MMK - 4,000,000/-, Received by-Zin Mar Lwin (NSN BR ), Kpay</t>
  </si>
  <si>
    <t>HQT-RV-2025-06-0608</t>
  </si>
  <si>
    <t>MGK BR (Income Transfer)</t>
  </si>
  <si>
    <t>Receive money from MGK to Ho cash, MAC Income Total MMK- 1,817,000/-, received by Ei Ei Phyo (MGK BR)</t>
  </si>
  <si>
    <t>HQT-RV-2025-06-0613</t>
  </si>
  <si>
    <t>Received from MAC BU to Ho Cash Ks-96,000/- (Advance clear refund) Received by  Sue Mar Htun (MAC)</t>
  </si>
  <si>
    <t>HQT-RV-2025-06-0622</t>
  </si>
  <si>
    <t>Receive money transfer from TGY  BR to HO, MAC - KS 404,185/-,  Total MMK - 8,181,075/-, received by Kpay</t>
  </si>
  <si>
    <t>HQT-RV-2025-06-0624</t>
  </si>
  <si>
    <t>Received from MAC BU to HO Cash, Cus; Khaing Khant,SI-25060355,Ks-467,000/-,Total MMK-467,000/-.</t>
  </si>
  <si>
    <t>HQT-RV-2025-06-0633</t>
  </si>
  <si>
    <t>Received money from NYU BR to Ho Cash ,MAC Income  Total MMK - 1,112,000/-,Received by-Shwe Wutt Hmone (NYU BR )</t>
  </si>
  <si>
    <t>HQT-JV-2025-06-0251</t>
  </si>
  <si>
    <t>RV-MAC-2025-06-00123</t>
  </si>
  <si>
    <t>Adj pay to MAC for SI-PRT-MAC-2025-06-00148-Customer Payment 2,808,000.00 K - AUTOMOTIVE WORKSHOP - 06/16/2025		AUTOMOTIVE WORKSHOP	
Total mmk =  2,808,000 
Total usd =617.14</t>
  </si>
  <si>
    <t>HQT-JV-2025-06-0282</t>
  </si>
  <si>
    <t>Closing adjustment for MAC Rec~IS Pay for June'25</t>
  </si>
  <si>
    <t>Closing adjustment for MAC Rec~IS Pay for June'25
RV-MAC-2025-06-00006
 RV-MAC-2025-06-00200
AMISCIS-2025-06-00102
 Total-1206.5 /-</t>
  </si>
  <si>
    <t>Salary Insurance Deduction for the month of June'25, Total MMK 926,019 Exchange rate (USD 4,580 and 0.000218341)
Seint Seint Thu	MAC	Insurance	4D/8341 - Suzuki  	78320	MMK	 17.10 	USD</t>
  </si>
  <si>
    <t>Salary Income Tax Deduction for June'25 Total MMK  2,068,470 Exchange rate (USD 4,580 and 0.000218341)
Pyae Phyo Zin	MAC	Income Tax	Income Tax April'25 to March'26	4867	MMK	 1.06 	USD
Pyae Sone Hein	MAC	Income Tax	Income Tax April'25 to March'26	1033	MMK	 0.23 	USD
Wai Phyo Han	MAC	Income Tax	Income Tax for Jun'25 to Mar'26	21200	MMK	 4.63 	USD
Aung Ko Latt (2)	MAC	Income Tax	Income Tax April'25 to March'26	17117	MMK	 3.74 	USD
Seint Seint Thu	MAC	Income Tax	Income Tax for Jun'25 to Mar'26	27033	MMK	 5.90 	USD
Min Thu (4)	MAC	Income Tax	Income Tax for Jun'25 to Mar'26	7200	MMK	 1.57 	USD
Htet Htet Zaw (2)	MAC	Income Tax	Income Tax May''25 to March'26 	5200	MMK	 1.14 	USD</t>
  </si>
  <si>
    <t>HQT-RV-2025-06-0692</t>
  </si>
  <si>
    <t>SDG BR Cash Income</t>
  </si>
  <si>
    <t>Cash received from SDG BR to HO Cash,  MAC-581,400/-MMK (MAC), Total MMK Amount-10,977,850/-,  received by Lin Lin Soe (SDG  BR)</t>
  </si>
  <si>
    <t>Receive money transfer from TGY  BR to HO, MAC -  60,000/-, Total MMK -  2,267,272/-, received by Kpay</t>
  </si>
  <si>
    <t>Receive money transfer from TGY  BR to HO, MAC - KS 4,106,000/-,Total MMK - 4,970,400/-, received by Kpay</t>
  </si>
  <si>
    <t>HQT-RV-2025-06-0697</t>
  </si>
  <si>
    <t>NYU Cash</t>
  </si>
  <si>
    <t>Receive money transfer from NYU BR to HO Cash, MAC Income Total MMK - 2,350,000/- , received by Shwe Wutt Hmone (NYU BR)</t>
  </si>
  <si>
    <t>HQT-RV-2025-06-0701</t>
  </si>
  <si>
    <t>Received money from GBK BR to Ho Cash, MAC - 2,294,600/-,  TOTAL  MMK - 2,537,980/-  ,Received by-Thin Su Htwe (GBK BR ), Kpay</t>
  </si>
  <si>
    <t>HQT-RV-2025-06-0704</t>
  </si>
  <si>
    <t>MKN BR ( Salary )</t>
  </si>
  <si>
    <t>Receive money transfer from MKN BR to HO Cash ( MAC Ks-351,634/- ) TL Ks-8,242,134/-  ,received by Salary</t>
  </si>
  <si>
    <t>HQT-RV-2025-06-0712</t>
  </si>
  <si>
    <t>People Origin AYA Cheque</t>
  </si>
  <si>
    <t>Received money transfer from People Origin AYA Special Cheque to HO Cash ( for Cheque No.000003, Amt;500,000,000/-MMK )</t>
  </si>
  <si>
    <t>Receive money transfer from TGY  BR to HO, MAC - 212,500/-, Total MMK -  1,741,100/-, received by Kpay</t>
  </si>
  <si>
    <t>HQT-RV-2025-07-0002</t>
  </si>
  <si>
    <t>NYU BR Cash</t>
  </si>
  <si>
    <t>Receive money transfer from NYU BR to HO Cash,  People Origin - 1,551,500/-, Total MMK - 2,000,000/- , received by Shwe Wutt Hmone (NYU BR)</t>
  </si>
  <si>
    <t>HQT-RV-2025-07-0212</t>
  </si>
  <si>
    <t>Received money transfer from MAC BU to CWO Yoma Special (For Aung Myint Mo MAC-SI-25060418 Amount 4,443,600/-MMK),Received By Lae Yee .</t>
  </si>
  <si>
    <t>HQT-RV-2025-07-0023</t>
  </si>
  <si>
    <t>Receive money form SDG BR to HO Cash, Customer 
MOTHER HOUSE EDUCATION CENTRE MAC-SI-25060403, Amount-367,200/-MMK (MAC ), 
Total MMKt-527,335/-, received by Kpay</t>
  </si>
  <si>
    <t>HQT-RV-2025-07-0058</t>
  </si>
  <si>
    <t>Received money transfer from MAC BU to CWO Yoma Special Amt-3,297,464/-MMK,Received By Ei Ei Phyo.</t>
  </si>
  <si>
    <t>HQT-RV-2025-07-0028</t>
  </si>
  <si>
    <t>Received money form TGO BR to Ho Cash , MAC BU - 1,847,600/-, TOTAL MMK- 2,290,000/-, Received by-Kaung Myat Thu 
(TGO BR )</t>
  </si>
  <si>
    <t>HQT-RV-2025-07-0029</t>
  </si>
  <si>
    <t>Received money from NPT BR to Ho Cash ,MAC  BU Income Total  MMK- 5,990,000/-,Received by-Nwe Nwe Htun (NPT BR )</t>
  </si>
  <si>
    <t>HQT-RV-2025-07-0030</t>
  </si>
  <si>
    <t>Received money from MGW BR to Ho Cash, MAC BU - 2,451,650/-, Total  MMK- 3,331,000/-,Received by-Khin Nyein Chan (MGW BR )</t>
  </si>
  <si>
    <t>HQT-RV-2025-07-0032</t>
  </si>
  <si>
    <t>Received money from GBK BR to Ho Cash , MAC - 138,900/-, TOTAL  MMK - 2,221,804/- ,Received by-Thin Su Htwe (GBK BR )</t>
  </si>
  <si>
    <t>HQT-RV-2025-07-0037</t>
  </si>
  <si>
    <t>Receive money transfer from TGY  BR to HO, MAC - 1,280,400/-, Total MMK - 1,985,000/-, received by May Thin Chel (TGY BR)</t>
  </si>
  <si>
    <t>Received money from MYK BR to Ho Cash, MAC - 301,086/-, TOTAL MMK- 1,644,000/-, Received by- Bhone Ye Thway (MYK BR )</t>
  </si>
  <si>
    <t>HQT-RV-2025-07-0051</t>
  </si>
  <si>
    <t>PTN BR (Income Transfer)</t>
  </si>
  <si>
    <t>Received money from PTN BR to Ho Cash ,MAC - 1,250,000/-,Total MMK - 3,024,000/-,Received by-Chaw Ei Zin (PTN  BR )</t>
  </si>
  <si>
    <t>Received money from HML BR to Ho Cash, MAC BU - 254,429 MMK, TOTAL MMK-5,171,011/-,Received by-Thet Mon Myint (HML BR )</t>
  </si>
  <si>
    <t>Received money from MDY BR to Ho Cash, MAC - 2,654,200/-,  TOTAL MMK- 6,700,000/-, Received by-Thwe Zin San Oo (MDY BR )</t>
  </si>
  <si>
    <t>Received money from HPN BR to Ho Cash , MAC - 1,548,245/-, TOTAL MMK- 4,385,000 /- ,Received by-Zar Ni Htet (HPN BR)</t>
  </si>
  <si>
    <t>HQT-RV-2025-07-0056</t>
  </si>
  <si>
    <t>SBO  BR Income Transfer</t>
  </si>
  <si>
    <t>Received money from SBO BR to HO Cash, MAC income Total MMK- 3,159000/-, received by Pwint Thet Htar Khiang (SBO BR)</t>
  </si>
  <si>
    <t>HQT-RV-2025-07-0057</t>
  </si>
  <si>
    <t>MLM BR Income Transfer</t>
  </si>
  <si>
    <t>Received money from MLM BR to HO Cash,   MAC - 1,845,600 MMK, Total MMK- 3,462,500/-, receive by Thinzar Nyo (MLM BR)</t>
  </si>
  <si>
    <t>HQT-RV-2025-07-0060</t>
  </si>
  <si>
    <t>Received from MAC BU to HO Cash, Cus; Pyay Garden Rsidence,SI-25070030,Ks-295,750/-,Total MMK-295,750/-.</t>
  </si>
  <si>
    <t>HQT-RV-2025-07-0061</t>
  </si>
  <si>
    <t>Received from MAC BU to HO Cash, Cus; YWB,SI-25060010,$-1,010/-,Total USD-1,010/-.</t>
  </si>
  <si>
    <t>HQT-RV-2025-07-0076</t>
  </si>
  <si>
    <t>Received money from NPT BR to Ho Cash ,MAC  BU Income Total  MMK- 1,815,000/-,Received by-Nwe Nwe Htun (NPT BR )</t>
  </si>
  <si>
    <t>HQT-RV-2025-07-0079</t>
  </si>
  <si>
    <t>PTN BR USD Income</t>
  </si>
  <si>
    <t>Received money from PTN BR to Ho Cash, MAC Income - $704, TOTAL USD -$1,057/-, received by - Chaw Ei Zin (PTN BR)</t>
  </si>
  <si>
    <t>Receive money form  DWI BR to HO Cash, MAC - 3,489,000/-, TOTAL MMK - 3,929,000/- received  by-Pyae Phyo Aung (DWI BR )</t>
  </si>
  <si>
    <t>HQT-RV-2025-07-0093</t>
  </si>
  <si>
    <t>NSM BR (Income Transfer)</t>
  </si>
  <si>
    <t>Receive money transfer from NSM BR to HO Cash, MAC BU Total MMK 3,000,000/- , received by Zin Mar Lwin ( NSM BR )</t>
  </si>
  <si>
    <t>HQT-RV-2025-07-0103</t>
  </si>
  <si>
    <t>Cash Receive from HTY BR to HO Cash, MAC - 660,850/-,Total MMK - 2,996,350/-, received by Khin Pyae Phyo Khaing  ( HTY BR )</t>
  </si>
  <si>
    <t>HQT-RV-2025-07-0105</t>
  </si>
  <si>
    <t>Received from MAC BU to Ho Cash Ks-20,000/- (Advance clear refund) Received by  Sue Mar Htun (MAC)</t>
  </si>
  <si>
    <t>HQT-RV-2025-07-0115</t>
  </si>
  <si>
    <t>NYU BR Cash Income</t>
  </si>
  <si>
    <t>Receive money transfer from NYU BR to HO Cash,  People Origin, Total MMK - 1,300,000/- , received by Shwe Wutt Hmone (NYU BR)</t>
  </si>
  <si>
    <t>HQT-RV-2025-07-0124</t>
  </si>
  <si>
    <t>Received from MAC BU to HO Cash, Cus;Wuling Carshowroom,SI-25070113,Ks-65,340/-,Cus; Tun Transportation,SI-25070069,Ks-1,285,350/-,Cus;U Saw William,SI-25070067,Ks-321,338/-,Cus;Power Tech Global Engineering,SI-25070085,Ks-338,250/-,Total MMK-2,010,278/-.</t>
  </si>
  <si>
    <t>Receive money from MKN  to Ho cash,  MAC=KS 523,400/-, Total MMK-10,000,000/-, received by Ei Ei Phyo (MKN BR)</t>
  </si>
  <si>
    <t>HQT-RV-2025-07-0130</t>
  </si>
  <si>
    <t>NYU BR Budget</t>
  </si>
  <si>
    <t>Receive money transfer from NYU BR to HO Cash,  People Origin, Total MMK - 1,893,000- , received by Shwe Wutt Hmone (NYU BR)</t>
  </si>
  <si>
    <t>HQT-RV-2025-07-0142</t>
  </si>
  <si>
    <t>Received money transfer from People Origin AYA Special Cheque to HO Cash ( for Cheque No.000004, Amt;128,000,250/-MMK )</t>
  </si>
  <si>
    <t>HQT-RV-2025-07-0160</t>
  </si>
  <si>
    <t>Received money transfer from SDG BR to CWO MAB Special ( for SDG-1,725,900/-MMK ,IS-964750/-MMK,WW-1,867,700/- MAC-1,636,950,RE-5,000,000/-MMK  Total Amount-11,195,300/-MMK  ),received by Lin Lin Soe.</t>
  </si>
  <si>
    <t>HQT-RV-2025-07-0146</t>
  </si>
  <si>
    <t>Received from MAC BU to HO Cash, Cus; San Eain,SI-25070097,Ks-1,317,960/-,Cus; U Kyi Win,SI-25070012,Ks-1,792,224/-,Total MMK-3,110,184/-.</t>
  </si>
  <si>
    <t>HQT-RV-2025-07-0165</t>
  </si>
  <si>
    <t>Received money from PTN BR to Ho Cash ,MAC Income Total MMK - 1,030,000/-,Received by-Chaw Ei Zin (PTN  BR )</t>
  </si>
  <si>
    <t>HQT-RV-2025-07-0169</t>
  </si>
  <si>
    <t>HTY BR (Income Transfer)</t>
  </si>
  <si>
    <t>Received money from HTY BR to Ho Cash MAC-459,000/- - Total MMK - 3,575,600/-,Received by-Khin Pyae Phyo Khaing  (HTY BR )</t>
  </si>
  <si>
    <t>HQT-RV-2025-07-0174</t>
  </si>
  <si>
    <t>MLM BR  (Income Transfer)</t>
  </si>
  <si>
    <t>Received money from MLM BR to HO Cash, MMK, MAC-714,000/- MMK, Total MMK- 1,250,000/-, receive by Thinzar Nyo (MLM BR)</t>
  </si>
  <si>
    <t>HQT-RV-2025-07-0179</t>
  </si>
  <si>
    <t>Received from MAC BU to Ho Cash Ks-381,350/- (Advance clear refund) Received by  Sue Mar Htun (MAC)</t>
  </si>
  <si>
    <t>HQT-RV-2025-07-0190</t>
  </si>
  <si>
    <t>Received from MAC BU to HO Cash, Cus; Auto Point,SI-25060061,Ks-487,800/-,Cus; Min Tala Chan,SI-25060062,Ks-404,000/-,Total MMK-891,800/-.</t>
  </si>
  <si>
    <t>HQT-RV-2025-07-0202</t>
  </si>
  <si>
    <t>MAC BU ( CWO A Bank Special )</t>
  </si>
  <si>
    <t>Received money transfer from MAC BU to CWO A Bank ( YGN BTC Customer Income,KS SHOP,MAC-SI-25070137,Amt- 1,606,700/-MMK ),received by Lae Yi</t>
  </si>
  <si>
    <t>HQT-RV-2025-07-0211</t>
  </si>
  <si>
    <t>Received money transfer from MAC BU to CWO Yoma Special (For Aung Myint Mo MAC-SI-25060418 Amount 2,202,500/-MMK),Received By Lae Yee .</t>
  </si>
  <si>
    <t>HQT-RV-2025-07-0196</t>
  </si>
  <si>
    <t>Received money from MYW BR to HO Cash, MAC Income Total MMK-780,000/-, received by Kyawt Kay Khaing (MYW BR)</t>
  </si>
  <si>
    <t>HQT-RV-2025-07-0197</t>
  </si>
  <si>
    <t>TGO BR (Income Transfer )</t>
  </si>
  <si>
    <t>Received money form TGO BR to Ho Cash , ,MAC -1,015,300/- July'25 Budget Refunds -   TOTAL MMK- 1,200,000/-, Received by-Kaung Myat Thu 
(TGO BR )</t>
  </si>
  <si>
    <t>HQT-RV-2025-07-0198</t>
  </si>
  <si>
    <t>Received money from NLP BR to Ho Cash ,MAC-14,300/ TOTAL MMK -4,049,000/-, Received by-Hnin Wai Zin (NLP BR ), Kpay</t>
  </si>
  <si>
    <t>HQT-RV-2025-07-0215</t>
  </si>
  <si>
    <t>GBK BR (Income Transfer)</t>
  </si>
  <si>
    <t>Received money from GBK BR to Ho Cash ,MAC - 1,707,492/-, TOTAL  MMK - 1,887,727/- ,Received by-Thin Su Htwe (GBK BR )</t>
  </si>
  <si>
    <t>HQT-RV-2025-07-0216</t>
  </si>
  <si>
    <t>Receive money from MGK to Ho cash, MAC Income Total MMK- 4,335,000/-, received by Ei Ei Phyo (MGK BR)</t>
  </si>
  <si>
    <t>HQT-RV-2025-07-0223</t>
  </si>
  <si>
    <t>Received money transfer from MAC BU to CWO A Bank ( YGN BTC Custome KS SHOP MAC-SI-25070201 INV Amt- 3,524,000/-MMK),received by Lae Yi</t>
  </si>
  <si>
    <t>HQT-RV-2025-07-0231</t>
  </si>
  <si>
    <t>Cash received from SDG BR to HO Cash, MAC-367,200/-MMK (MAC Income ), 
Total MMK-  2,170,250/-,  received by Lin Lin Soe (SDG BR)</t>
  </si>
  <si>
    <t>HQT-RV-2025-07-0238</t>
  </si>
  <si>
    <t>Received from MAC BU to HO Cash, Cus; Aunty Win,SI-25070068,Ks-782,200/-.,Total MMK-782,200/-.</t>
  </si>
  <si>
    <t>HQT-RV-2025-07-0241</t>
  </si>
  <si>
    <t>Received from MAC BU to HO Cash, Cus; Kaung Myat Shane,SI-25060005,Ks-800,000/-,Cus; U Thiha,SI-25040046,Ks-2,405,000/-,Cus; Thit San,SI-25050011,Ks-824,500/-,Cus; Win Gabar,SI-25060080,Ks-300,000/-,Cus; Champion 2 ,SI-25060079,Ks-243,900/-,Total MMK-4,573,400/-.</t>
  </si>
  <si>
    <t>HQT-RV-2025-07-0244</t>
  </si>
  <si>
    <t>Received from MAC BU to HO Cash, Cus; QUALITY FOOD HOUSE MANUFACTURING CO.,LTD,SI-25070198,Ks-1,279,650/-,Total MMK-1,279,650/-.</t>
  </si>
  <si>
    <t>HQT-RV-2025-07-0245</t>
  </si>
  <si>
    <t>Receive money transfer from TGY  BR to HO, MAC BU - KS 300,000 /- ( TGY-RV-2025-07-0026 ), Total MMK - 1,900,000/-, received by May Thin Chel (TGY BR)</t>
  </si>
  <si>
    <t>HQT-RV-2025-07-0253</t>
  </si>
  <si>
    <t>MLM BR Urgent Budget(Income Transfer)</t>
  </si>
  <si>
    <t>Received money from MLM BR to HO Cash,  , MAC - 435,250/- MMK,  Total MMK- 860,000/-, receive by Thinzar Nyo (MLM BR)</t>
  </si>
  <si>
    <t>HQT-RV-2025-07-0254</t>
  </si>
  <si>
    <t>DWI BR (Income Transfer)</t>
  </si>
  <si>
    <t>Receive money form  DWI BR to HO Cash,  MAC - 804,823/-, TOTAL MMK - 1,140,000
/- received  by-Pyae Phyo Aung (DWI BR )</t>
  </si>
  <si>
    <t>Received money from MDY BR to Ho Cash, MAC - 1,345,300/-,  , TOTAL MMK- 9,525,000/-,Received by-Thwe Zin San Oo (MDY BR )</t>
  </si>
  <si>
    <t>HQT-RV-2025-07-0272</t>
  </si>
  <si>
    <t>Received from MAC BU to HO Cash, Cus; Htoo Group ,SI-25040154,Ks-5,447,680/-.Cus; Tun transportation,SI-25070229,Ks-166,750/-,Total MMK-5,614,430/-.</t>
  </si>
  <si>
    <t>HQT-RV-2025-07-0274</t>
  </si>
  <si>
    <t>Received money from NYU BR to Ho Cash,  People Origin - 82,418/-,Total MMK- 500,000/-, received by Shwe Wutt Hmone (NYU BR)</t>
  </si>
  <si>
    <t>HQT-RV-2025-07-0277</t>
  </si>
  <si>
    <t>Received from MAC BU to HO Cash, Cus; Kaung Myat Shane,SI-25060005,Ks-319,600/-,Cus; Sayar Nyein&amp;Son,SI-25060229,Ks-368,600/-,Cus; 777,SI-25060227,Ks-404,000/-,Cus; Star Light ,SI-25060236,Ks-487,800/-,Cus; Nge Lay,SI-25060226,Ks-202,000/-,U Kaung PCMO Shop,SI-25070214,Ks-1,207,332/-,Total MMK-2,989,332/-.</t>
  </si>
  <si>
    <t>HQT-RV-2025-07-0303</t>
  </si>
  <si>
    <t>Cash Received From SDG BR To HO Cash, MAC-1,682,250/-MMK ,Total MMK - 4,569,300/-,received by Lin Lin Soe (SDG BR) Cash</t>
  </si>
  <si>
    <t>HQT-RV-2025-07-0306</t>
  </si>
  <si>
    <t>Received from MAC BU to Ho Cash Ks-50,900/- (Advance clear refund) Received by  Sue Mar Htun (MAC)</t>
  </si>
  <si>
    <t>Received money from MDY BR to Ho Cash, MAC - 237,600/-,  TOTAL MMK- 5,500,000/-,Received by-Thwe Zin San Oo (MDY BR )</t>
  </si>
  <si>
    <t>HQT-RV-2025-07-0313</t>
  </si>
  <si>
    <t>HTY BR USD Income</t>
  </si>
  <si>
    <t>Cash received from HTY BR to HO Cash, advance received from customer Centus Myanmar for (MAC BU Advance) United Centus Co.,Ltd Total USD - 195/-, received by Khin Pyae Phyo Khaing (HTY BR</t>
  </si>
  <si>
    <t>HQT-RV-2025-07-0316</t>
  </si>
  <si>
    <t>Received money from MDY BR to Ho Cash, MAC - 5,194,100/-, TOTAL MMK- 5,300,000/-,Received by-Thwe Zin San Oo (MDY BR )</t>
  </si>
  <si>
    <t>HQT-RV-2025-07-0319</t>
  </si>
  <si>
    <t>Received from MAC BU to HO Cash, Cus; Win Gabar,SI-25060080,Ks-287,600/-,Cus; Thit San (Hlaing),SI-25060291/-,Ks-493,900/-,Cus; WM Water,SI-25060302,Ks-931,400/-,Total MMK-1,712,900/-.</t>
  </si>
  <si>
    <t>HQT-RV-2025-07-0375</t>
  </si>
  <si>
    <t>LaeYee (MAC) ( CW MAB Special)</t>
  </si>
  <si>
    <t>Received money transfer from MAC BU to Daw Marlar Win MAB Special Account ( MDY BTC Customer ,HERO MOTOR 
MAC-SI-25060249,Manual Inv: 10288 ,INV Amt- 1,289,340/-MMK ) Received by Lae Yee MAC BU</t>
  </si>
  <si>
    <t>HQT-RV-2025-07-0348</t>
  </si>
  <si>
    <t>TGO BR (Income Trnasfer )</t>
  </si>
  <si>
    <t>Recevied money from TGO BR to Ho Cash ,MAC - Ks 425,000/-
TOTAL MMK - 425,000/-,Received by-Kaung Myat Thu (TGO BR )</t>
  </si>
  <si>
    <t>HQT-RV-2025-07-0349</t>
  </si>
  <si>
    <t>MYW BR (Income Trnasfer )</t>
  </si>
  <si>
    <t>Received money from MYW BR to HO Cash, MAC Income Total MMK-530,000/-, received by Kyawt Kay Khaing (MYW BR)</t>
  </si>
  <si>
    <t>HQT-RV-2025-07-0352</t>
  </si>
  <si>
    <t>Received from MAC BU to HO Cash, Cus; Lin ,SI-25050048,Ks-800,000/-,Cus; Champion-2,SI-25060290,Ks-487,800/-,Cus; Cherry Mon,SI-25070247,Ks-707,344/-,Total MMK-1,995,144/-.</t>
  </si>
  <si>
    <t>HQT-RV-2025-07-0356</t>
  </si>
  <si>
    <t>Received money from NYU BR to Ho Cash ,People Origin Income  Total MMK - 1,445,000/-,Received by-Shwe Wutt Hmone (NYU BR )</t>
  </si>
  <si>
    <t>HQT-RV-2025-07-0361</t>
  </si>
  <si>
    <t>Received from MAC BU to HO Cash, Cus; Ko Shae Gyi,SI-25060235,Ks-312,018/-,Cus;Lin Thit,SI-25060002,Ks-653,100/-,Cus; 81 shop,SI-25070243,Ks-193,140/-,Total MMK- 1,158,258/-.</t>
  </si>
  <si>
    <t>HQT-RV-2025-07-0376</t>
  </si>
  <si>
    <t>Lae Yee (MAC BU)</t>
  </si>
  <si>
    <t>Received money transfer from MAC BU to Daw Marlar Win CB Special Account (MDY BTC Customer OK
MAC-SI-25060268,Manula Inv: 10292 ,INV Amt- 777,000/-MMK
MAC-SI-25060270,Manual Inv: 10293 ,INV Amt-480,600/-MMK
Total amt-1,257,600/-MMK ) Received by Lae Yee (MAC BU)</t>
  </si>
  <si>
    <t>HQT-RV-2025-07-0368</t>
  </si>
  <si>
    <t>GBK BR (Income Trnasfer )</t>
  </si>
  <si>
    <t>Received money from GBK BR to Ho Cash ,MAC - 1,582,926/-,  TOTAL  MMK - 1,706,394/- ,Received by-Thin Su Htwe (GBK BR )</t>
  </si>
  <si>
    <t>HQT-RV-2025-07-0369</t>
  </si>
  <si>
    <t>SBO BR (Income Trnasfer )</t>
  </si>
  <si>
    <t>Received money from SBO BR to HO Cash, MAC income Total MMK- 875,000/-, received by Pwint Thet Htar Khiang (SBO BR)</t>
  </si>
  <si>
    <t>HQT-RV-2025-07-0377</t>
  </si>
  <si>
    <t>Ei Thinzar Nyein (MAC)</t>
  </si>
  <si>
    <t>Received from MAC BU to HO Cash, from Myanmar Reliance Shipping Service Co.,ltd refund money for damage to property (UBG-MAC-2025-07-00001) Ks- 20,716,855/- Received By- Ei Thinzar Nyein (MAC)</t>
  </si>
  <si>
    <t>HQT-RV-2025-07-0392</t>
  </si>
  <si>
    <t>People Origin KBZ Cheque</t>
  </si>
  <si>
    <t>Received money transfer from People Origin KBZ Special Cheque to HO Cash ( for Cheque No.000001, Amt;115,547,945/-MMK )</t>
  </si>
  <si>
    <t>Cash received from YGN BR to HO Cash, Cu-GLOBAL EARTH MAC BU Advance $ 700/-, Total USD - $950/-, received by Khin Pa Pa Phyo (YGN BR)</t>
  </si>
  <si>
    <t>HQT-RV-2025-07-0401</t>
  </si>
  <si>
    <t>Received from MAC BU to Ho Cash Ks-102,000/- (Advance clear refund) Received by  Sue Mar Htun (MAC)</t>
  </si>
  <si>
    <t>HQT-RV-2025-07-0408</t>
  </si>
  <si>
    <t>Received from MAC BU to HO Cash, Cus; Kaung Myat Shane,SI-25060234,Ks-300,000/-,Cus;Ko Thet Ko Ko ,SI-25060396,Ks-667,600/-,Cus;Power One,SI-25070256,Ks-811,400,Cus; U Thiha ,SI-25060395,Ks-1,761,900/-,Cus; Arr Noe ,SI-25060077,Ks-152,600/-,Total MMK-3,693,500/-.</t>
  </si>
  <si>
    <t>HQT-RV-2025-07-0415</t>
  </si>
  <si>
    <t>Received from MAC BU to HO Cash, (Pooling for Feb'25 to May'25 , 20% Ks-363,806.80/-) Receive By- Sue Mar Htun (MAC)</t>
  </si>
  <si>
    <t>HQT-RV-2025-07-0419</t>
  </si>
  <si>
    <t>HQT-RV-2025-07-0455</t>
  </si>
  <si>
    <t>MKN BR (income transfer )( Pooling)</t>
  </si>
  <si>
    <t>Received money from MKN BR to Ho Cash, MAC Income Total MMK - 987,582/-, received by Ei Ei Phyo (MKN BR), for Pooling</t>
  </si>
  <si>
    <t>HQT-RV-2025-07-0458</t>
  </si>
  <si>
    <t>SBO BR (income transfer )( Pooling)</t>
  </si>
  <si>
    <t>Received money from SBO BR to Ho Cash, MAC income - 
Total MMK - 566,792/-, received by Pwint Thet Htar Khaing (SBO BR)</t>
  </si>
  <si>
    <t>HQT-RV-2025-07-0460</t>
  </si>
  <si>
    <t>NPT BR (income transfer )( Pooling)</t>
  </si>
  <si>
    <t>Received money from NPT BR to Ho Cash, MAC BU Income
 Total MMK - 2,011,088/-, received by Nwe Nwe Htun (NPT BR)</t>
  </si>
  <si>
    <t>HQT-RV-2025-07-0464</t>
  </si>
  <si>
    <t>SDG BR (income transfer )( Pooling)</t>
  </si>
  <si>
    <t>Received money from SDG BR to Ho Cash, MAC -223,014/-MMK, Total MMK - 2,488,064/-, received by Lin Lin Soe (SDG BR)</t>
  </si>
  <si>
    <t>HQT-RV-2025-07-0466</t>
  </si>
  <si>
    <t>HML BR (income transfer )( Pooling)</t>
  </si>
  <si>
    <t>Received money from HML BR to Ho Cash, MAC  Income 
 Total MMK -  62,662/-, received by Ei Shwe Zin ( HML BR)</t>
  </si>
  <si>
    <t>HQT-RV-2025-07-0467</t>
  </si>
  <si>
    <t>KDE BR (income transfer )( Pooling)</t>
  </si>
  <si>
    <t>Received money from KDE BR to Ho Cash, MAC  Income 
 Total MMK -  207,987/-, received by Ei Shwe Zin ( KDE BR)</t>
  </si>
  <si>
    <t>HQT-RV-2025-07-0471</t>
  </si>
  <si>
    <t>MGW BR (income transfer )</t>
  </si>
  <si>
    <t>Received money from MGW BR to Ho Cash, MAC BU - 1,550,000/-, , Total  MMK- 1,550,000/--,Received by-Khin Nyein Chan (MGW BR )</t>
  </si>
  <si>
    <t>Receive money from MKN  to Ho cash MAC-73,200/- Total MMK-3,900,000/-, received by Ei Ei Phyo (MKN BR)</t>
  </si>
  <si>
    <t>HQT-RV-2025-07-0473</t>
  </si>
  <si>
    <t>NPT BR (Income Trnasfer )</t>
  </si>
  <si>
    <t>Received money from NPT BR to Ho Cash ,MAC  BU Income Total  MMK- 1,550,000/-,Received by-Nwe Nwe Htun (NPT BR )</t>
  </si>
  <si>
    <t>HQT-RV-2025-07-0474</t>
  </si>
  <si>
    <t>HPN BR (Income Trnasfer )</t>
  </si>
  <si>
    <t>Received money from HPN BR to Ho Cash , MAC - 395,000/- TOTAL MMK- 395,000 /- ,Received by-Zar Ni Htet (HPN BR)</t>
  </si>
  <si>
    <t>HQT-RV-2025-07-0476</t>
  </si>
  <si>
    <t>MYK BR (income transfer )( Pooling)</t>
  </si>
  <si>
    <t>Received money from MYK BR to Ho Cash, MAC  Income  Total MMK -  1,453,527/-, received by Bhone Ye Thway H MYK BR)</t>
  </si>
  <si>
    <t>HQT-RV-2025-07-0477</t>
  </si>
  <si>
    <t>PTN BR (income transfer )( Pooling)</t>
  </si>
  <si>
    <t>Received money from PTN BR to Ho Cash, MAC  Income 
 Total MMK - 1,079,850/-, received by Chaw Ei Zin ( PTN BR)</t>
  </si>
  <si>
    <t>HQT-RV-2025-07-0526</t>
  </si>
  <si>
    <t>Received from MAC BU to HO Cash (May'25 Pooling Ks-370,094/-) Received By- Sue Mar Htun (MAC)</t>
  </si>
  <si>
    <t>Received Money from PHK BR to HO Cash, MAC - 1,784,501/-, Total MMK - 9,308,501/-, received by Htet Myat Wai (PHK BR), PHK-PV-2023-05-0043, May'23 Budget</t>
  </si>
  <si>
    <t>HQT-RV-2025-07-0535</t>
  </si>
  <si>
    <t>Cash Received From SDG BR To HO Cash,MAC=367,200/-MMK , Total MMK - 1,898,450/-,  received by Lin Lin Soe (SDG BR) Cash</t>
  </si>
  <si>
    <t>HQT-RV-2025-07-0538</t>
  </si>
  <si>
    <t>SDG BR USD Income</t>
  </si>
  <si>
    <t>Cash received from SDG BR to HO Cash, MAC-673/-USD , Total  USD Amount-1551/-, received by Lin Lin Soe (SDG BR)</t>
  </si>
  <si>
    <t>HQT-RV-2025-07-0547</t>
  </si>
  <si>
    <t>MKN BR (Income Transfer )</t>
  </si>
  <si>
    <t>Received money from MKN BR to Ho Cash ,MAC BU=KS 1,733,200/-, TOTAL MMK- 2,047,179/-, Received by-Ei Ei Phyo(MKN )</t>
  </si>
  <si>
    <t>HQT-RV-2025-07-0552</t>
  </si>
  <si>
    <t>Received money from HML BR to Ho Cash ,MAC Income TOTAL MMK- 683,610 /-,Received by-Ei Shwe Zin (HML BR)</t>
  </si>
  <si>
    <t>HQT-RV-2025-07-0553</t>
  </si>
  <si>
    <t>HML BR Income Transfer for KDE Incentive</t>
  </si>
  <si>
    <t>Received money from HML BR to Ho Cash ,MAC Income TOTAL MMK- 243,059/-,Received by-Ei Shwe Zin (HML BR)</t>
  </si>
  <si>
    <t>HQT-RV-2025-07-0570</t>
  </si>
  <si>
    <t>Received from MAC BU to Ho Cash Ks-85,400/- (Advance clear refund) Received by  Sue Mar Htun (MAC)</t>
  </si>
  <si>
    <t>21030020 Affi # People Origin Co.,Ltd. (MAC)-HQ Total</t>
  </si>
  <si>
    <t>21030022 Affi # Redplus Auto Co.,Ltd. (CE 3)-HQ</t>
  </si>
  <si>
    <t>HQT-RV-2025-06-0016</t>
  </si>
  <si>
    <t>CE3 BU ( KPay )</t>
  </si>
  <si>
    <t>Receive money from CE3 BU to HO Cash ( Customer Name ; Ko Sithu , CE3 Spare Part Income , $ 106.48 * 4430 rate ) TL Ks-471,707/- , received by KPay</t>
  </si>
  <si>
    <t>HQT-RV-2025-06-0039</t>
  </si>
  <si>
    <t>Receive money from CE3 BU to HO Cash ( Customer Name ; U Myo Naing ; ML30 USE ; SR NO ; 3118 ; MMK 11,300 @ R 4,430 = $ 2.55 ) Ks-11,300/- , received by KPay</t>
  </si>
  <si>
    <t>Received money from MYK BR to Ho Cash ,CE3 - 1,000,000/-, TOTAL MMK- 2,496,800/-, Received by- Bhone Ye Thway (MYK BR )</t>
  </si>
  <si>
    <t>Receive money from MKN  to Ho cash,  CE3 - 3,000,000/-, Total MMK- 10,000,000/-, received by Ei Ei Phyo (MKN BR)</t>
  </si>
  <si>
    <t>Received money from MHN BR to Ho Cash ,CE3 - 467,000/-, TOTAL MMK- 5,423,062 /-,Received by-New New Win (MHN BR )</t>
  </si>
  <si>
    <t>HQT-RV-2025-06-0189</t>
  </si>
  <si>
    <t>CE3 BU ( Cash )</t>
  </si>
  <si>
    <t>Receive money from CE3 BU to HO Cash ( Customer Name ;  U Myo Thant (Kay Thi Oo Co.,Ltd) ; ME210 USE ; MMK 42,600 @ 4,450 = $ 9.57 ) TL Ks-42,600/- , received by Cash</t>
  </si>
  <si>
    <t>Receive money transfer from TGY  BR to HO, CE3- KS 140,000/-, Total MMK - 2,860,000/-, received by May Thin Chel (TGY BR)</t>
  </si>
  <si>
    <t>Received money from TCL BR to HO , CE3 Income - 561,516 MMK ,Total MMK - 4,313,675/-, received by- Phyo Phyo Aung (TCL BR)</t>
  </si>
  <si>
    <t>Receive money transfer from TGY  BR to HO, CE3 - KS 806,030/-, Total MMK - 2,181,023/-, received by May Thin Chel (TGY BR)</t>
  </si>
  <si>
    <t>HQT-RV-2025-06-0353</t>
  </si>
  <si>
    <t>Kalyar Win Htut ( CE3 BU ) Budget</t>
  </si>
  <si>
    <t>Receive money from CE3 BU to HO Cash for Budget Refund Money TL Ks-100,000/- , received by Kalyar Win Htut ( CE3 BU )</t>
  </si>
  <si>
    <t>HQT-RV-2025-06-0371</t>
  </si>
  <si>
    <t>Kalyar Win Htut ( CE3 BU ) Pooling</t>
  </si>
  <si>
    <t>Receive money from CE3 BU for Apr'25 Pooling Amount Ks-596,580/- ( HQT-PV-2025-06-0346  )</t>
  </si>
  <si>
    <t>Received money from HML BR to Ho Cash, CE3- 523,546/-, TOTAL MMK-568,936/-,Received by-Thet Mon Myint (HML BR ),</t>
  </si>
  <si>
    <t>Received money from YGN BR to Ho Cash CE3 - 37,072/-, TOTAL MMK- 3,249,302-, Received by-Khin Pa Pa Phyo(YGN BR )</t>
  </si>
  <si>
    <t>Received money from YGN BR to Ho Cash, CE3 - $110/-, TOTAL USD- 307/-, Received by-Khin Pa Pa Phyo(YGN BR )</t>
  </si>
  <si>
    <t>HQT-RV-2025-06-0453</t>
  </si>
  <si>
    <t>Redplus Auto AYA Special Cheque</t>
  </si>
  <si>
    <t>Received money transfer from Redplus Auto AYA Special Cheque to HO Cash ( for Cheque No.000001,Amt;216,000,000/-MMK )</t>
  </si>
  <si>
    <t>Received money from YGN BR to Ho Cash ,CE3 Ks- 1,175,450/-, Total MMK -1,175,466/-,Received by-Khin Pa Pa Phyo (YGN BR )</t>
  </si>
  <si>
    <t>HQT-RV-2025-06-0615</t>
  </si>
  <si>
    <t>Receive money from CE3 BU to HO Cash for Budget Refund Money TL Ks-2,000/- , received by Kalyar Win Htut ( CE3 BU )</t>
  </si>
  <si>
    <t>HQT-RV-2025-06-0643</t>
  </si>
  <si>
    <t>Received Money Transfer From Redplus Auto AYA Special Chque To CWO AYA Special For ( Chque No 000002,Amt;670,000,000/-MMK )</t>
  </si>
  <si>
    <t>HQT-RV-2025-06-0650</t>
  </si>
  <si>
    <t>Receive money from MDY BR to HO Cash, S'Part Income; Cust Kay Thi Oo,InV(2)Pcs, $322.7*4610(rate) =KS1,487,647/-,INV/CE3/MDY/PT/2025/06/0259,$164.66,Sale By Service Team,CE3 BU,=KS759,083/- Total MMK - 1,487,647/-, received by Kpay</t>
  </si>
  <si>
    <t>Salary Income Tax Deduction for June'25 Total MMK  2,068,470 Exchange rate (USD 4,580 and 0.000218341)
Ye` Min Kyaw	Construction Equipment 3	Income Tax	Income Tax	783	MMK	 0.17 	USD
Hnin Nu Shwe	Construction Equipment 3	Income Tax	Income Tax	7200	MMK	 1.57 	USD
Aung Kyaw Thu (3)	Construction Equipment 3	Income Tax	Income Tax 	13033	MMK	 2.85 	USD
Zar Ni Aung (5)	Construction Equipment 3	Income Tax	Income Tax	18700	MMK	 4.08 	USD</t>
  </si>
  <si>
    <t>Shoes Deduction List for Jun'25
Salary  Ex Rate for Jun' 25 is 4580.
Total Amount - 139,326 MMK
*Remark for 
Htet Arkar Kyaw (4)	Construction Equipment 3	Shoes	shoes	38000.00	6333</t>
  </si>
  <si>
    <t>HQT-RV-2025-07-0035</t>
  </si>
  <si>
    <t>Redplus Auto (CWO CB Special )</t>
  </si>
  <si>
    <t>Received  Money Transfer from CE-3  Bu To CWO Special Income(From CE3 BU Income ; Receive From Cus; Ma Yu Yu Win Htut ; ME210 USE ; Cash Down Sale ; Advance MMK 9,100,000 @ R  4,550 = $  2,000 
(CW CB Special Acc) Received By Hnin Nu Shwe.</t>
  </si>
  <si>
    <t>HQT-RV-2025-07-0044</t>
  </si>
  <si>
    <t>Receive money from CE3 BU to HO Cash ( Customer Name ; Ma Yu Yu Win Htut ; ME210 USE ; Cash Down Sale ; Advance ) TL USD-17,000/- , received by Cash</t>
  </si>
  <si>
    <t>HQT-RV-2025-07-0175</t>
  </si>
  <si>
    <t>TCL BR USD Income</t>
  </si>
  <si>
    <t>Cash received from TCL BR to HO Cash, CE3 BU Income (Unit), TCL-RV-2025-03-0005, Customer U Arr Chine for ME210 Deposit Income , Total USD ,$ - 14085 /-)Total  USD Amount - 14,085/-, received by Phyo Phyo Aung (TCL BR)</t>
  </si>
  <si>
    <t>HQT-RV-2025-07-0209</t>
  </si>
  <si>
    <t>Receive money from CE3 BU to HO Cash for Budget Refund Money TL Ks-142,800/- , received by Kalyar Win Htut ( CE3 BU )</t>
  </si>
  <si>
    <t>HQT-RV-2025-07-0310</t>
  </si>
  <si>
    <t>Receive money from CE3 BU to HO Cash ( Customer Name ; Ma Yu Yu Win Htut ; ME210 USE ; Cash Down Sale , Final Pay ) TL USD-36,000/- , received by Cash</t>
  </si>
  <si>
    <t>HQT-RV-2025-07-0353</t>
  </si>
  <si>
    <t>TCL BR (Income Transfer)</t>
  </si>
  <si>
    <t>Received money from TCL BR to HO , CE3 BU Income Total MMK - 6,640,000/-, received by- Phyo Phyo Aung (TCL BR)</t>
  </si>
  <si>
    <t>HQT-RV-2025-07-0354</t>
  </si>
  <si>
    <t>Received money from TCL BR  Ho Cash ,CE3 BU Income  TOTAL MMK-2,519,800/- ,Received by-Phyo Phyo Aung (TCL BR )</t>
  </si>
  <si>
    <t>Receive money from MKN  to Ho cash CE3- 663,800/-,Total MMK-3,900,000/-, received by Ei Ei Phyo (MKN BR)</t>
  </si>
  <si>
    <t>HQT-RV-2025-07-0493</t>
  </si>
  <si>
    <t>Receive money from CE3 BU for May'25 Pooling Amount Ks-31,293/- ( HQT-PV-2025-07-0675 )</t>
  </si>
  <si>
    <t>21030022 Affi # Redplus Auto Co.,Ltd. (CE 3)-HQ Total</t>
  </si>
  <si>
    <t>21030023 Affi # UMG Logistics Co.,Ltd. (Logistic)-HQ</t>
  </si>
  <si>
    <t>HQT-RV-2025-06-0114</t>
  </si>
  <si>
    <t>Thi Thi Oo ( Logistics BU ) Budget</t>
  </si>
  <si>
    <t>Receive money from Logistics BU to HO Cash for Budget Refund Money TL Ks-61,600/- , received by Thi Thi Oo ( Logistics BU )</t>
  </si>
  <si>
    <t>HQT-RV-2025-06-0254</t>
  </si>
  <si>
    <t>Receive money from Logistics BU to HO Cash for Budget Refund Money TL Ks-70,000/- , received by Thi Thi Oo ( Logistics BU )</t>
  </si>
  <si>
    <t>HQT-RV-2025-06-0260</t>
  </si>
  <si>
    <t>Esther (Logistic BU)</t>
  </si>
  <si>
    <t>Cash received refund money for replacing the gutter new and necessary materials May'25 , UBG-LOG-2025-05-00003, PV - 297,500/-, Exp - 294,500/-, Refund MMK - 3,000/- , Received By - Esther (Logistic BU)</t>
  </si>
  <si>
    <t>HQT-RV-2025-06-0261</t>
  </si>
  <si>
    <t>Cash Received refund money for replacing the breaker with a new one in Adm &amp; Import , UBG-LOG-2025-05-00009, PV-180,000/-, Exp - 80,000/-, Refund - 100,000/-, Received By -Esther (Logistic BU)</t>
  </si>
  <si>
    <t>HQT-RV-2025-06-0291</t>
  </si>
  <si>
    <t>Logistic BU ( CWO KBZ Special )</t>
  </si>
  <si>
    <t>Received money transfer from Logistic BU to CWO KBZ Special ( for UMG LOGISTIC BU RECEIVED MONEY BY TUN THA YA PHYU PAYMENT AMT-1,577,000/-MMK (INV-LOG-2025-06-0436)-WHARE HOUSE STORAGE CHAR GES ),received by Myat Su Pone Pone</t>
  </si>
  <si>
    <t>HQT-RV-2025-06-0617</t>
  </si>
  <si>
    <t>Su Thet Mar(Logistic BU)</t>
  </si>
  <si>
    <t>Cash Received from Logistic BU to HO Cash, refund money for Air-con outdoor compressor ( UBG-LOG-2025-05-00002) - 600,000/- ,Actual Exp - 558,400/-, Refund money - 41,600/-Ks, Received By - Su Thet Mar(Logistic BU)</t>
  </si>
  <si>
    <t>HQT-RV-2025-06-0632</t>
  </si>
  <si>
    <t>Receive money from Logistics BU to HO Cash for Budget Refund Money TL Ks-117,900/- , received by Thi Thi Oo ( Logistics BU )</t>
  </si>
  <si>
    <t>HQT-JV-2025-06-0271</t>
  </si>
  <si>
    <t>BTF_LOG Closing adj</t>
  </si>
  <si>
    <t>HQT-JV-2025-06-0271_JE/BTF/2025/06/234
Closing adjustment for BTF~LOG BU For Jun'25 $ 359.09/-</t>
  </si>
  <si>
    <t>HQT-JV-2025-06-0281</t>
  </si>
  <si>
    <t>Closing Adjustment for LOG Rec ~ IS  Pay for June'25</t>
  </si>
  <si>
    <t>Closing Adjustment for LOG Rec ~ IS  Pay for June'25
INV-LOG-2025-06-0438  AMISCIS-2025-06-00099
Total-1849.07 /-</t>
  </si>
  <si>
    <t>Salary Income Tax Deduction for June'25 Total MMK  2,068,470 Exchange rate (USD 4,580 and 0.000218341)
Hnin Aye Lwin	UMG Logistic	Income Tax	Income Tax	4950	MMK	 1.08 	USD
Khaing Su Hlaing	UMG Logistic	Income Tax	Income Tax	19117	MMK	 4.17 	USD
Than Zaw (2)	UMG Logistic	Income Tax	Income Tax	2200	MMK	 0.48 	USD
May Zon	UMG Logistic	Income Tax	Income Tax	950	MMK	 0.21 	USD</t>
  </si>
  <si>
    <t>Shoes Deduction List for Jun'25
Salary  Ex Rate for Jun' 25 is 4580.
Total Amount - 139,326 MMK
*Remark for
Win Toe	UMG Logistic	Shoes	Shoes	38000.00	6333
Sein Lin Myine(2)	UMG Logistic	Shoes	Shoes	38000.00	6333
Paing Moe Oo (3)	UMG Logistic	Shoes	Shoes	38000.00	6333
total mmk = 18999</t>
  </si>
  <si>
    <t>HQT-RV-2025-07-0118</t>
  </si>
  <si>
    <t>Receive money from Logistics BU to HO Cash for Budget Refund Money TL Ks-64,500/- , received by Thi Thi Oo ( Logistics BU )</t>
  </si>
  <si>
    <t>HQT-RV-2025-07-0167</t>
  </si>
  <si>
    <t>CW AYA Special</t>
  </si>
  <si>
    <t>Received money transfer from Logistics To CWO AYA Special For External income for Elevactor spare part ,China To YGN (Boder Charges) Total Weight (511 Kgs),EC-2025-03-002/- (For Logistics Income  Amt;50,000/-MMK ),  received by Ma Zar Ni Khaing.</t>
  </si>
  <si>
    <t>HQT-RV-2025-07-0166</t>
  </si>
  <si>
    <t>Received money transfer from Logistics To CWO AYA Special For External income for Elevactor spare part ,China To YGN (Boder Charges) Total Weight (511 Kgs),EC-2025-03-002/- (For Logistics Income  Amt;4,882,605/-MMK ), (7665 RMB*Rate -637) received by Ma Zar Ni Khaing.</t>
  </si>
  <si>
    <t>HQT-RV-2025-07-0207</t>
  </si>
  <si>
    <t>Received money transfer from Logistic BU to CWO KBZ Specia (for UMG LOGISTIC BU RECEIVED MONEY BY TUN THA YA PHYU PAYMENT AMT-1577000/-MMK INV-LOG-2025-07-0465-)-WHARE HOUSE STORAGE CHAR GES KBZ BANK TRANSFER CFD BANK ACCOUNT received by Myat Su Pone Pone</t>
  </si>
  <si>
    <t>HQT-RV-2025-07-0168</t>
  </si>
  <si>
    <t>Zar Ni Khaing ( Logistics )</t>
  </si>
  <si>
    <t>Receive money from External Customer for Logistics BU Income ( Profit RMB-2,044 * 637 rate ) HQT-PV-2025-07-0226  , TL Ks-1,302,028/- , received by Zar Ni Khaing ( Logistics )</t>
  </si>
  <si>
    <t>HQT-RV-2025-07-0246</t>
  </si>
  <si>
    <t>Receive money from Logistics BU to HO Cash for Budget Refund Money TL Ks-90,950/- , received by Thi Thi Oo ( Logistics BU )</t>
  </si>
  <si>
    <t>21030023 Affi # UMG Logistics Co.,Ltd. (Logistic)-HQ Total</t>
  </si>
  <si>
    <t>21030024 Affi # United Masterpiece Mining Co;Ltd (Mining)-HQ</t>
  </si>
  <si>
    <t>21030024 Affi # United Masterpiece Mining Co;Ltd (Mining)-HQ Total</t>
  </si>
  <si>
    <t>21030025 Affi # United Mercury Group Motors Co.,Ltd. (Motorcycle)-HQ</t>
  </si>
  <si>
    <t>HQT-RV-2025-06-0003</t>
  </si>
  <si>
    <t>MC BU (Kpay)</t>
  </si>
  <si>
    <t>Received from MC BU to HO Cash Customer Spart Chgs 164,000/- Paid by Customer</t>
  </si>
  <si>
    <t>HQT-RV-2025-06-0062</t>
  </si>
  <si>
    <t>Htet Shwe Yi Soe (MC BU)</t>
  </si>
  <si>
    <t>Received from MC BU to HO Cash, Ks-88,550/- (Advance clear refund) Receive by  Htet Shwe Yi Soe ( MC BU)</t>
  </si>
  <si>
    <t>Received money from HPN BR to Ho Cash , MC - 227,247/-, TOTAL MMK- 3,176,000 /- ,Received by-Zar Ni Htet (HPN BR)</t>
  </si>
  <si>
    <t>HQT-RV-2025-06-0116</t>
  </si>
  <si>
    <t>Received from MC BU to HO Cash Customer Spart Chgs for MC Ks 37,000/-</t>
  </si>
  <si>
    <t>HQT-RV-2025-06-0117</t>
  </si>
  <si>
    <t>Received from MC BU to HO Cash Spart Chgs for MC Ks 73,000/</t>
  </si>
  <si>
    <t>HQT-RV-2025-06-0118</t>
  </si>
  <si>
    <t>Received from MC BU to HO Cash Spart Chgs for MC Ks 62,000/-</t>
  </si>
  <si>
    <t>HQT-RV-2025-06-0119</t>
  </si>
  <si>
    <t>Received from MC BU to HO Cash Customer Spart Chgs for MC Ks 16,800/</t>
  </si>
  <si>
    <t>HQT-RV-2025-06-0155</t>
  </si>
  <si>
    <t>Received from MC BU to HO Cash, Ks-489,500/- (Advance clear refund) Receive by  Htet Shwe Yi Soe ( MC BU)</t>
  </si>
  <si>
    <t>HQT-RV-2025-06-0158</t>
  </si>
  <si>
    <t>Received from MC BU to HO Cash, Spart Chgs Ks-1,800/- Paid By Customer</t>
  </si>
  <si>
    <t>HQT-RV-2025-06-0183</t>
  </si>
  <si>
    <t>MC BU (Cash)</t>
  </si>
  <si>
    <t>Received from MC BU to HO Cash Spart Chgs for MC Ks 29,000/- Paid by Customer MC Income</t>
  </si>
  <si>
    <t>HQT-RV-2025-06-0184</t>
  </si>
  <si>
    <t>Received from MC BU to HO Cash Customer Service Chgs 40,000Ks Paid by Customer MC Income</t>
  </si>
  <si>
    <t>HQT-RV-2025-06-0185</t>
  </si>
  <si>
    <t>Received from MC BU to HO Cash Customer Service Chgs 10,000Ks Paid by Customer</t>
  </si>
  <si>
    <t>HQT-RV-2025-06-0186</t>
  </si>
  <si>
    <t>Received from MC BU to HO Cash Customer Service Chgs 5,000Ks Paid by Customer</t>
  </si>
  <si>
    <t>HQT-RV-2025-06-0188</t>
  </si>
  <si>
    <t>Received from MC BU to HO Cash, Ks-112,300/- (Advance clear refund) Receive by  Htet Shwe Yi Soe ( MC BU)</t>
  </si>
  <si>
    <t>HQT-RV-2025-06-0252</t>
  </si>
  <si>
    <t>Received from MC BU to HO Cash Customer U Arkar Naing Selena 3 Units Deposit 900,000Ks Paid by Customer</t>
  </si>
  <si>
    <t>HQT-RV-2025-06-0262</t>
  </si>
  <si>
    <t>Received from MC BU to HO Cash Customer U Arkar Naing Selena 2 Units Deposit 600,000Ks Paid by Customer</t>
  </si>
  <si>
    <t>HQT-RV-2025-06-0276</t>
  </si>
  <si>
    <t>Received from MC BU to HO Cash, Ks-20,000/- (Advance clear refund) Receive by  Htet Shwe Yi Soe ( MC BU)</t>
  </si>
  <si>
    <t>HQT-RV-2025-06-0280</t>
  </si>
  <si>
    <t>MC BU ( CWO CB Special )</t>
  </si>
  <si>
    <t>Received money transfer from MC BU to CWO CB Special ( for Customer U Kyi Hlaing ( Lappantan Township) Selena 3 Units Balance Chgs Ks 12,000,000/- Paid by Customer ),received by Knin Yadanar Htun</t>
  </si>
  <si>
    <t>Received money from NLP BR to Ho Cash ,MC Income - 159,550/-,TOTAL MMK -839,950-, Received by- Kpay</t>
  </si>
  <si>
    <t>HQT-RV-2025-06-0298</t>
  </si>
  <si>
    <t>Received from MC BU to HO Cash Customer U Tin Min Maw Selena 3 Units (200000*3) Ks 600,000/- Paid by Customer</t>
  </si>
  <si>
    <t>HQT-RV-2025-06-0299</t>
  </si>
  <si>
    <t>Received from MC BU to HO Cash, Ks-45,800/- (Advance clear refund) Receive by  Htet Shwe Yi Soe ( MC BU)</t>
  </si>
  <si>
    <t>HQT-RV-2025-06-0300</t>
  </si>
  <si>
    <t>Received from MC BU to HO Cash Customer for Spart Chgs Ks 211,000/- Paid by Customer</t>
  </si>
  <si>
    <t>HQT-RV-2025-06-0340</t>
  </si>
  <si>
    <t>Received from MC BU to HO Cash, Ks-10,000/- (Advance clear refund) Receive by  Htet Shwe Yi Soe ( MC BU)</t>
  </si>
  <si>
    <t>HQT-RV-2025-06-0364</t>
  </si>
  <si>
    <t>Htet Shwe Yi Soe (MC BU) Pooling</t>
  </si>
  <si>
    <t>Received from MC BU to HO Cash (Apr'25 Pooling Ks-15,000/-) Received By- Htet Shwe Yi Soe (MC BU)</t>
  </si>
  <si>
    <t>HQT-RV-2025-06-0425</t>
  </si>
  <si>
    <t>Received from MC BU to HO Cash, Ks-128,730/- (Advance clear refund) Receive by  Htet Shwe Yi Soe ( MC BU)</t>
  </si>
  <si>
    <t>HQT-RV-2025-06-0428</t>
  </si>
  <si>
    <t>Received from MC BU to HO Cash Customer Spart Chgs Ks 21,500/- Paid by Customer MC Income</t>
  </si>
  <si>
    <t>HQT-RV-2025-06-0430</t>
  </si>
  <si>
    <t>Received from MC BU to HO Cash Customer Spart Chgs Ks 27,000/- Paid by Customer MC Income</t>
  </si>
  <si>
    <t>HQT-RV-2025-06-0431</t>
  </si>
  <si>
    <t>Received from MC BU to HO Cash Customer Spart Chgs Ks 41,500/- Paid by Customer MC Income</t>
  </si>
  <si>
    <t>HQT-RV-2025-06-0432</t>
  </si>
  <si>
    <t>Received from MC BU to HO Cash Customer Service Chgs Ks 15,000/- Paid by Customer MC Income</t>
  </si>
  <si>
    <t>HQT-RV-2025-06-0433</t>
  </si>
  <si>
    <t>Received from MC BU to HO Cash Customer Service Chgs Ks 10,000/- Paid by Customer MC Income</t>
  </si>
  <si>
    <t>HQT-RV-2025-06-0474</t>
  </si>
  <si>
    <t>Received money transfer from MC BU to CWO CB Special ( for MC BU income- Customer Daw May Kyi Phyo Lwin Selena 2 Units Deposit ( 300000*2) Ks 600,000/-  ),received by Knin Yadanar Htun</t>
  </si>
  <si>
    <t>HQT-RV-2025-06-0494</t>
  </si>
  <si>
    <t>Received from MC BU to HO Cash Spart Chgs for MC Ks 31,500/- Paid by Customer</t>
  </si>
  <si>
    <t>HQT-RV-2025-06-0495</t>
  </si>
  <si>
    <t>Received from MC BU to HO Cash Spart Chgs for MC Ks 11,000/- Paid by Customer</t>
  </si>
  <si>
    <t>HQT-RV-2025-06-0496</t>
  </si>
  <si>
    <t>Received from MC BU to HO Cash Spart Chgs for MC Ks 56,000/- Paid by Customer</t>
  </si>
  <si>
    <t>HQT-RV-2025-06-0508</t>
  </si>
  <si>
    <t>Received from MC BU to HO Cash, Ks-13,000/- (Advance clear refund) Receive by  Htet Shwe Yi Soe ( MC BU)</t>
  </si>
  <si>
    <t>HQT-RV-2025-06-0510</t>
  </si>
  <si>
    <t>Received from MC BU to HO Cash Customer Ko Kaung San Lin Selena 5 units Deposit Ks 2,000,000/- Paid by Customer</t>
  </si>
  <si>
    <t>HQT-RV-2025-06-0596</t>
  </si>
  <si>
    <t>Received from MC BU to HO Cash Service Chgs for MC Ks 15,000/- Paid by Customer</t>
  </si>
  <si>
    <t>HQT-RV-2025-06-0604</t>
  </si>
  <si>
    <t>Received from MC BU to Ho Cash, Service Chgs for MC Ks 15,000/- Paid by Customer</t>
  </si>
  <si>
    <t>HQT-RV-2025-06-0616</t>
  </si>
  <si>
    <t>MC Bu (CWO CB Special )</t>
  </si>
  <si>
    <t>Received  Money Transfer from MC Bu To CWO Special Income ( For Customer Daw May Kyi Phyo Lwin Selena 2 Units balance ( 4,000,000*2) Ks 8,000,000/-) Received By Khin Yandanar Htun.</t>
  </si>
  <si>
    <t>HQT-RV-2025-06-0623</t>
  </si>
  <si>
    <t>Received from MC BU to HO Cash, Ks-103,300/- (Advance clear refund) Receive by  Htet Shwe Yi Soe ( MC BU)</t>
  </si>
  <si>
    <t>HQT-RV-2025-06-0652</t>
  </si>
  <si>
    <t>Received from MC BU to HO Cash, Ks-40,000/- (Advance clear refund) Receive by  Htet Shwe Yi Soe ( MC BU)</t>
  </si>
  <si>
    <t>2025-06-28</t>
  </si>
  <si>
    <t>HQT-RV-2025-06-0688</t>
  </si>
  <si>
    <t>Received  Money Transfer from MC Bu To CWO Special Income (from Customer U Kyi Hlaing ( Lappantan Township) Selena 3 Units Deposit Chgs Ks 600,000/-  Received By Khin Yandanar Htun.</t>
  </si>
  <si>
    <t>HQT-JV-2025-06-0278</t>
  </si>
  <si>
    <t>Payment for  5 dog fee,operation expense,YCDC Charges,Security Overtime charges of May'25, dog fee charges for Jun'25,GA Car Rental for  Jun'25</t>
  </si>
  <si>
    <t>Payment for  5 dog fee,operation expense,YCDC Charges,Security Overtime charges of May'25, dog fee charges for Jun'25,GA Car Rental for  Jun'25
Total Amount -89.48 /-
AMISCBMC-2025-06-00008
AMISCBMC-2025-06-00015
AMISCBMC-2025-06-00013
AMISCBMC-2025-06-00011
AMISCBMC-2025-06-00012
AMISCBMC-2025-06-00014
AMISCBMC-2025-06-00070</t>
  </si>
  <si>
    <t>HQT-RV-2025-06-0681</t>
  </si>
  <si>
    <t>Received from MC BU to HO Cash from Customer for Spart Chgs Ks 33,000/- Paid by Customer</t>
  </si>
  <si>
    <t>HQT-RV-2025-06-0682</t>
  </si>
  <si>
    <t>Received from MC BU to HO Cash Customer For Spart Chgs Ks 55,500/- Paid by Customer</t>
  </si>
  <si>
    <t>HQT-RV-2025-06-0689</t>
  </si>
  <si>
    <t>Received  Money Transfer from MC Bu To CWO Special Incomefrom Customer U Kyi Hlaing (U Kyi Hlaing Cycle showroom) Selena 4 Units ( 4200000*4) Total 16,800,000/- Received By Khin Yandanar Htun.</t>
  </si>
  <si>
    <t>HQT-RV-2025-06-0713</t>
  </si>
  <si>
    <t>Received from MC BU to HO Cash Customer for Spart Chgs Ks 229,000/- Paid by Customer</t>
  </si>
  <si>
    <t>HQT-RV-2025-06-0714</t>
  </si>
  <si>
    <t>Received from MC BU to HO Cash from Customer for Spart Chgs Ks 215,000/- Paid by Customer</t>
  </si>
  <si>
    <t>HQT-RV-2025-06-0717</t>
  </si>
  <si>
    <t>Receive money transfer from TGO BR to HO Cash ( MC-15,000/-  ) Total MMK Amount-433,600/- , received by (KPAY)</t>
  </si>
  <si>
    <t>HQT-RV-2025-06-0683</t>
  </si>
  <si>
    <t>United Mercury Group Motors KBZ Special Chque</t>
  </si>
  <si>
    <t>Received money transfer from United Mercury Group Motors KBZ Special Cheque to HO Cash ( for Cheque No.000001,Amt;41,820,000/-MMK )</t>
  </si>
  <si>
    <t>HQT-RV-2025-07-0004</t>
  </si>
  <si>
    <t>Received from MC BU to HO Cash Customer For Part Chgs Ks 5,000/- Paid by Customer</t>
  </si>
  <si>
    <t>Received money from MDY BR to Ho Cash, Motor Cycle - 127,000/-, TOTAL MMK- 6,700,000/-,Received by-Thwe Zin San Oo (MDY BR )</t>
  </si>
  <si>
    <t>Received money from HPN BR to Ho Cash , MC - 168,697/-, TOTAL MMK- 4,385,000 /- ,Received by-Zar Ni Htet (HPN BR)</t>
  </si>
  <si>
    <t>Receive money form  DWI BR to HO Cash, MC - 140,000/-,  TOTAL MMK - 3,929,000/- received  by-Pyae Phyo Aung (DWI BR )</t>
  </si>
  <si>
    <t>HQT-RV-2025-07-0162</t>
  </si>
  <si>
    <t>Received from MC BU to HO Cash, Ks-73,800/- (Advance clear refund) Receive by  Htet Shwe Yi Soe ( MC BU)</t>
  </si>
  <si>
    <t>Received money from NLP BR to Ho Cash , ,MC-181,900/-/- TOTAL MMK -4,049,000/-, Received by-Hnin Wai Zin (NLP BR ), Kpay</t>
  </si>
  <si>
    <t>HQT-RV-2025-07-0271</t>
  </si>
  <si>
    <t>Received  Money Transfer from MC Bu To CWO Special Income Customer M26 Cycle Showroom Selena 5 Unit Second Time Payment Ks 11,900,000/- Received By Khin Yandanar Htun.</t>
  </si>
  <si>
    <t>HQT-RV-2025-07-0264</t>
  </si>
  <si>
    <t>Received from MC BU to HO Cash, Ks-96,000/- (Advance clear refund) Receive by  Htet Shwe Yi Soe ( MC BU)</t>
  </si>
  <si>
    <t>HQT-RV-2025-07-0362</t>
  </si>
  <si>
    <t>HQT-RV-2025-07-0364</t>
  </si>
  <si>
    <t>Khin Yadanar Htun ( Motorcycle BU)</t>
  </si>
  <si>
    <t>Received money transfer from Motorcycle BU to Daw Marlar Win CB Special Account (from Customer U Htun Htun Selena 4 Units ( 48*4) Total Ks 19,200,000/- Paid by Customer  ) Received by Khin Yadanar Htun</t>
  </si>
  <si>
    <t>HQT-RV-2025-07-0481</t>
  </si>
  <si>
    <t>Received from MC BU to HO Cash, Ks-34,000/- (Advance clear refund) Receive by  Htet Shwe Yi Soe ( MC BU)</t>
  </si>
  <si>
    <t>HQT-RV-2025-07-0521</t>
  </si>
  <si>
    <t>Received from MC BU to HO Cash (May'25 Pooling Ks-3,000/-) Received By- Htet Shwe Yi Soe (MC BU)</t>
  </si>
  <si>
    <t>HQT-RV-2025-07-0541</t>
  </si>
  <si>
    <t>Received from MC BU to HO Cash, Ks-206,700/- (Advance clear refund) Receive by  Htet Shwe Yi Soe ( MC BU)</t>
  </si>
  <si>
    <t>21030025 Affi # United Mercury Group Motors Co.,Ltd. (Motorcycle)-HQ Total</t>
  </si>
  <si>
    <t>21030026 Affi # Win Food Co.,Ltd. (Win Food)-HQ</t>
  </si>
  <si>
    <t>HQT-RV-2025-06-0015</t>
  </si>
  <si>
    <t>Ontarget ( KPay )</t>
  </si>
  <si>
    <t>Receive money from Ontarget for Customer Name ; U Myint Kyaw (Win Food) Ks-100,000/- , received by KPay</t>
  </si>
  <si>
    <t>HQT-RV-2025-07-0014</t>
  </si>
  <si>
    <t>21030026 Affi # Win Food Co.,Ltd. (Win Food)-HQ Total</t>
  </si>
  <si>
    <t>21030027 Affi # Win Motor Co.,Ltd. (AT&amp;T)-HQ</t>
  </si>
  <si>
    <t>HQT-RV-2025-06-0011</t>
  </si>
  <si>
    <t>AT&amp;T BU ( KPay )</t>
  </si>
  <si>
    <t>Receive money from AT&amp;T BU to HO Cash ( Customer Name ; U KYAW MYINT , SO-PRT-NYU-ATT-2025-05-00005  GI-PRT-NYU-ATT-2025-05-0000 , TAXI URGENT  SOLLOR- $4.5 * 4440 rate Ks-19,980/- ) TL Ks-20,000/- , received by KPay</t>
  </si>
  <si>
    <t>HQT-RV-2025-06-0034</t>
  </si>
  <si>
    <t>Receive money from AT&amp;T BU to HO Cash ( Customer Name ; cashdown (customer-kokooo) , SO-PRT-ATT-2025-06-00001 , GI-PRT-ATT-2025-06-00001 , bu sale , $86.76 * 4430 rate ) TL Ks-384,346/- , received by KPay</t>
  </si>
  <si>
    <t>HQT-RV-2025-06-0035</t>
  </si>
  <si>
    <t>Receive money from AT&amp;T BU to HO Cash ( Customer Name ; MYAT KYAW THU,U  , SO-PRT-ATT-2025-06-00002 , GI-PRT-ATT-2025-06-00002 , bu sale , $126.96* 4430 rate ) TL Ks-562,432/- , received by KPay</t>
  </si>
  <si>
    <t>Received money from NYU BR to Ho, Win Motor- 196,860/-,  Total MMK- 5,815,000/-</t>
  </si>
  <si>
    <t>Received money from GBK BR to Ho Cash, ATT - 611,400/- , TOTAL  MMK - 2,703,160/- ,Received by-Thin Su Htwe (GBK BR )</t>
  </si>
  <si>
    <t>HQT-RV-2025-06-0142</t>
  </si>
  <si>
    <t>NYU BR ( KPay )</t>
  </si>
  <si>
    <t>Receive money transfer from NYU BR to HO Cash ( AT&amp;T Ks-116,860/-  ) TL Ks-286,560/- , received by KPay</t>
  </si>
  <si>
    <t>HQT-RV-2025-06-0146</t>
  </si>
  <si>
    <t>PTN BR Kpay</t>
  </si>
  <si>
    <t>Receive money from PTN  BR to HO Cash, ATT - 881,061/- Total MMK - 1,891,113/-, received by Chaw Ei Zin (PTN BR)</t>
  </si>
  <si>
    <t>HQT-JV-2025-06-0254</t>
  </si>
  <si>
    <t>"AMISCATT-2025-06-00029 (EX-ATT-2025-06-00006 , 	Machine repair Charges, DF...)"</t>
  </si>
  <si>
    <t>2025-06-09	ATT-Miscellaneous (ATT)	"AMISCATT-2025-06-00029 (EX-ATT-2025-06-00006 , 	Machine repair Charges, DF...)"	11010010-009 Affi # Win Motor Co.,Ltd. (AT&amp;T)(ATT)	HQ	"EX-ATT-2025-06-00006 , 	Machine repair Charges, DF75-43032,  Battery12V=1pcs, Wire rope 10mm 3',Cable lab, Hand pump ,Gasket, Pipe Click,No17,19,22,27 mm washer, Nozzle cap"	EX-ATT-2025-06-00006 , Machine repair Charges, DF75-43032,  Battery12V=1pcs, Wire rope 10mm 3',Cable lab, Hand pump ,Gasket, Pipe Click,No17,19,22,27 mm washer, Nozzle cap	388,600.00	87.33</t>
  </si>
  <si>
    <t>Received money from GBK BR to Ho Cash ,ATT - 71,484/-,TOTAL  MMK - 943,434/- ,Received by-Thin Su Htwe (GBK BR )</t>
  </si>
  <si>
    <t>HQT-RV-2025-06-0177</t>
  </si>
  <si>
    <t>Thi Thi Oo ( AT&amp;T BU ) Budget</t>
  </si>
  <si>
    <t>Receive Money from AT&amp;T BU to HO Cash for Budget Refund Money Ks-1,249,500/- , received by Thi Thi Oo ( AT&amp;T BU )</t>
  </si>
  <si>
    <t>HQT-RV-2025-06-0179</t>
  </si>
  <si>
    <t>AT&amp;T BU ( Cash )</t>
  </si>
  <si>
    <t>Receive money from AT&amp;T BU to HO Cash ( Customer Name ; U Win Naing  , Cash Down , SO-PRT-ATT-2025-06-00011 GI-PRT-ATT-2025-06-00014 BU Sale , $112.04 * 4440 rate ) TL Ks-497,457/- , received by Cash</t>
  </si>
  <si>
    <t>HQT-RV-2025-06-0180</t>
  </si>
  <si>
    <t>Receive money from AT&amp;T BU to HO Cash ( Customer Name ; Shein Htet Oo  , Cash Down , SO-PRT-ATT-2025-06-00010 GI-PRT-ATT-2025-06-00013 BU Sale , $10.78 * 4440 rate ) TL Ks-47,863/- , received by Cash</t>
  </si>
  <si>
    <t>HQT-RV-2025-06-0181</t>
  </si>
  <si>
    <t>Receive money from AT&amp;T BU to HO Cash ( Customer Name ; SHWE KHAE,U , Cash Down , GI-PRT-ATT-2025-06-00012   SO-PRT-ATT-2025-06-00009 BU Sale , $11.03 * 4440 rate ) TL Ks-48,973/- , received by Cash</t>
  </si>
  <si>
    <t>HQT-JV-2025-06-0253</t>
  </si>
  <si>
    <t>"AMISCATT-2025-06-00030 (EX-ATT-2025-06-00011 , 	Branch support,ATT To Taun...)"</t>
  </si>
  <si>
    <t>2025-06-10	ATT-Miscellaneous (ATT)	"AMISCATT-2025-06-00030 (EX-ATT-2025-06-00011 , 	Branch support,ATT To Taun...)"	11010010-009 Affi # Win Motor Co.,Ltd. (AT&amp;T)(ATT)	HQ	"EX-ATT-2025-06-00011 , 	Branch support,ATT To Taungyi ,Service campagin,/machine inspection,operator training -DF75-43032 ,PIC-Aung Kyaw Myint"	EX-ATT-2025-06-00011 , Branch support,ATT To Taungyi ,Service campagin,/machine inspection,operator training -DF75-43032 ,PIC-Aung Kyaw Myint	465,500.00	104.61</t>
  </si>
  <si>
    <t>HQT-RV-2025-06-0207</t>
  </si>
  <si>
    <t>Kyawt Kay Khaing ( Monywa BR) KPay</t>
  </si>
  <si>
    <t>Receive money transfer from Monywa BR to HO Cash ( AT&amp;T BU ) TL Ks-706,300/- , received by KPay</t>
  </si>
  <si>
    <t>HQT-RV-2025-06-0217</t>
  </si>
  <si>
    <t>Receive money from AT&amp;T BU to HO Cash ( Customer Name ; U CHIT MAUNG ,  BU Sale  , SO-PRT-ATT-2025-06-00015 , GI-PRT-ATT-2025-06-00016 , Cash Down , $29 * 4450 rate ) TL Ks-129,050/- , received by KPay</t>
  </si>
  <si>
    <t>Receive money transfer from TGY  BR to HO, ATT - KS 960,505/-, Total MMK - 2,860,000/-, received by May Thin Chel (TGY BR)</t>
  </si>
  <si>
    <t>Received money from GBK BR to Ho Cash ,ATT - 160,950/- ,TOTAL  MMK - 1,191,750/- ,Received by-Thin Su Htwe (GBK BR )</t>
  </si>
  <si>
    <t>HQT-RV-2025-06-0263</t>
  </si>
  <si>
    <t>Receive money from AT&amp;T BU to HO Cash for Budget Refund Money TL Ks-250,000/- , received by Thi Thi Oo ( AT&amp;T BU )</t>
  </si>
  <si>
    <t>HQT-RV-2025-06-0286</t>
  </si>
  <si>
    <t>Receive money form SBO to HO Cash, ATT BU - 395,700/-, Total MMK - 1,220,700/-, received by Pwint Thet Htar Khaing (SBO  BR), Kpay</t>
  </si>
  <si>
    <t>Receive money transfer from TGY  BR to HO, ATT - KS 301,000/-, Total MMK - 2,181,023/-, received by May Thin Chel (TGY BR)</t>
  </si>
  <si>
    <t>HQT-RV-2025-06-0319</t>
  </si>
  <si>
    <t>Receive money from AT&amp;T BU to HO Cash ( Customer Name ; Yangpyan car accessories(BU Sale) , SO-PRT-ATT-2025-06-00017 , GI-PRT-ATT-2025-06-00020 , ATT BU , Water pump 10%dis , dollor-218.16 @ 4,480 Rate - 977,356.8/- MMK(include - 10%dis) , dead stock approve by GM , Received Total Amount ) TL Ks-977,400/- , received by KPay</t>
  </si>
  <si>
    <t>HQT-RV-2025-06-0320</t>
  </si>
  <si>
    <t>Receive money from AT&amp;T BU to HO Cash ( Customer Name ; Ko Aung Soe Than (bu sale ) , SO-PRT-ATT-2025-06-00012 , GI-PRT-ATT-2025-06-00015 , Special beasing , dollor-204.95 @ 4450 rate - 912,027/- , ATT BU ) TL Ks-912,000/- , received by KPay</t>
  </si>
  <si>
    <t>HQT-RV-2025-06-0321</t>
  </si>
  <si>
    <t>Receive money from AT&amp;T BU to HO Cash ( Customer Name ; Ko Chan Nyein Aung  , MT8045,13609,Stabilizer Repair charges  , ATT BU , Received Total Amount ) TL Ks-80,000/- , received by KPay</t>
  </si>
  <si>
    <t>HQT-RV-2025-06-0322</t>
  </si>
  <si>
    <t>Receive money from AT&amp;T BU to HO Cash ( Customer Name ; U Htay Zaw , Invoice date 6/12/2023    Invoice No  'UINV/ATT/2023/006/203    ,'CHINA DEUTZ FAHR, FIELD KING   , Final Payment Due , Amt - 2,784,000/-Ks K pay  ) TL Ks-2,784,000/- , received by KPay</t>
  </si>
  <si>
    <t>HQT-RV-2025-06-0333</t>
  </si>
  <si>
    <t>Received money from MGW BR to Ho Cash ,ATT BU Amt = ks 2,000,000/- , TOTAL MMK - 3,060,000/-, Received by-Khin Nyein Chan (MGW BR ), Kpay</t>
  </si>
  <si>
    <t>HQT-RV-2025-06-0336</t>
  </si>
  <si>
    <t>Receive money from AT&amp;T BU to HO Cash ( Customer Name ; U Aung Si Thu , Invoice date 6/9/2023, Invoice No UINV/ATT/2023/006/202 , 'DEUTZ FAHR TRACTOR, FIELD KING,  CMT 7 POLY DISC 24" , 'SR-'43416, SR-'FKU 205 '00002, SR-'MTD27-24 F3/848/12-20, Final Payment Balance ) TL Ks-2,500/- , received by KPay</t>
  </si>
  <si>
    <t>HQT-RV-2025-06-0339</t>
  </si>
  <si>
    <t>Receive money from AT&amp;T BU to HO Cash for Budget Refund Money TL Ks-283,000/- , received by Thi Thi Oo ( AT&amp;T BU )</t>
  </si>
  <si>
    <t>HQT-RV-2025-06-0355</t>
  </si>
  <si>
    <t>Received money from MGW BR to Ho Cash, ATT BU Amt = ks 2,190,000/- , TOTAL MMK - 5,994,800/-, Received by-Khin Nyein Chan (MGW BR ), Kpay</t>
  </si>
  <si>
    <t>HQT-RV-2025-06-0360</t>
  </si>
  <si>
    <t>GBK Kpay</t>
  </si>
  <si>
    <t>Received money from GBK BR to Ho Cash ,ATT - 3,649/- ,TOTAL  MMK - 288,649/-  ,Received by-Thin Su Htwe (GBK BR )</t>
  </si>
  <si>
    <t>HQT-RV-2025-06-0418</t>
  </si>
  <si>
    <t>Received money from GBK BR to Ho Cash ,ATT BU Income TOTAL  MMK - 592,400/- ,Received by-Thin Su Htwe (GBK BR )</t>
  </si>
  <si>
    <t>HQT-JV-2025-06-0262</t>
  </si>
  <si>
    <t>SI-PRT-MDY-1-ATT-2025-06-00002-Customer Payment $ 19.87 - MANDALAY PLANTATION BU - 06/20/2025</t>
  </si>
  <si>
    <t>RV-ATT-2025-06-00023	2025-06-20	SI-PRT-MDY-1-ATT-2025-06-00002-Customer Payment $ 19.87 - MANDALAY PLANTATION BU - 06/20/2025		MANDALAY PLANTATION BU		19.87</t>
  </si>
  <si>
    <t>HQT-RV-2025-06-0447</t>
  </si>
  <si>
    <t>Receive money from AT&amp;T BU to HO Cash ( Customer Name ; ZIN MAR WIN,DAW(12/YAPATHA(N)062904) , SO-PRT-ATT-2025-06-00032 , GI-PRT-ATT-2025-06-00033 , BU Sale , Cash Dwon , $82.2 * 4550 rate &gt; TL Ks-374,010/- ) TL Actual Income Ks-374,000/- , received by KPay</t>
  </si>
  <si>
    <t>HQT-RV-2025-06-0481</t>
  </si>
  <si>
    <t>Receive money from AT&amp;T BU to HO Cash ( Customer Name ; U Ko Ko Naing(DF95) , SO-PRT-ATT-2025-06-00034 , GI-PRT-ATT-2025-06-00034 , Cluth assembly , Total $-1055.6 &gt; First Payment  Amount-2,500,000mmk,rate-4430,dollor-564.3$ (HQT-RV_2025-05-0548, advance amount,19.05.2025) , Second Payment Amount $-491.3 * 4580 rate (20.6.2025) ) TL Ks-2,250,154/- , received by KPay</t>
  </si>
  <si>
    <t>HQT-RV-2025-06-0482</t>
  </si>
  <si>
    <t>Receive money from AT&amp;T BU to HO Cash ( Customer Name ; U Ko Ko Naing , Model -DF95 , Sr-No -17851 , Problem -PTO clutch housing changing &amp; testing /Clutch serbo checking , Service Charges ) TL Ks-500,000/- , received by KPay</t>
  </si>
  <si>
    <t>HQT-RV-2025-06-0522</t>
  </si>
  <si>
    <t>Receive money from AT&amp;T BU to HO Cash for Budget Refund Money TL Ks-17,850/- , received by Thi Thi Oo ( AT&amp;T BU )</t>
  </si>
  <si>
    <t>Received money from GBK BR to Ho Cash , ATT - 364,600/-, TOTAL  MMK - 2,071,380/-  ,Received by-Thin Su Htwe (GBK BR ), Kpay</t>
  </si>
  <si>
    <t>HQT-RV-2025-06-0599</t>
  </si>
  <si>
    <t>Receive money from AT&amp;T BU to HO Cash ( Customer Name ; U Min Thet Shwe , ATT BU , SO-PRT-ATT-2025-06-00029 , GI-PRT-ATT-2025-06-00029 Min Thet Shwe , $2.53 @ 4550 Rate ) Received Amount Ks-11,600/- , received by Cash</t>
  </si>
  <si>
    <t>HQT-RV-2025-06-0600</t>
  </si>
  <si>
    <t>Receive money from AT&amp;T BU to HO Cash ( Customer Name ; U Min Thet Shwe , ATT BU , SO-PRT-ATT-2025-06-00028 , GI-PRT-ATT-2025-06-00028 Min Thet Shwe , $2.32 @ 4550 Rate Ks-10,556/-) Received Amount Ks-10,550/- , received by Cash</t>
  </si>
  <si>
    <t>HQT-RV-2025-06-0601</t>
  </si>
  <si>
    <t>Receive money from AT&amp;T BU to HO Cash ( Customer Name ; U Min Thet Shwe , ATT BU , SO-PRT-ATT-2025-06-00027 , GI-PRT-ATT-2025-06-00027 Min Thet Shwe , $2.32 @ 4550 Rate Ks-10,556/-) Received Amount Ks-10,550/- , received by Cash</t>
  </si>
  <si>
    <t>HQT-RV-2025-06-0611</t>
  </si>
  <si>
    <t>Receive money from AT&amp;T BU to HO Cash for Budget Refund Money TL Ks-288,410/- , received by Thi Thi Oo ( AT&amp;T BU )</t>
  </si>
  <si>
    <t>HQT-RV-2025-06-0630</t>
  </si>
  <si>
    <t>Received money from MGW BR to Ho Cash, ATT BU Income TOTAL MMK - 1,092,000/-, Received by- Kpay</t>
  </si>
  <si>
    <t>HQT-RV-2025-06-0634</t>
  </si>
  <si>
    <t>Receive money from AT&amp;T BU to HO Cash ( Customer Name ; MYO HTET ZAW,U , SO-PRT-ATT-2025-06-00040 , GI-PRT-ATT-2025-06-00043 bu sale , Cash Down , $653.38 * (include-25% dis) 4600 rate ) TL Ks-3,005,548/- , received by Cash</t>
  </si>
  <si>
    <t>HQT-RV-2025-06-0680</t>
  </si>
  <si>
    <t>WIN MOTOR KBZ Special Cheque</t>
  </si>
  <si>
    <t>Received money transfer from  WIN MOTOR KBZ Special to HO Cash ( for Cheque No.000001,Amt;300,000,000/-MMK )</t>
  </si>
  <si>
    <t>Received money from GBK BR to Ho Cash ,ATT - 93,380/-, TOTAL  MMK - 2,537,980/-  ,Received by-Thin Su Htwe (GBK BR ), Kpay</t>
  </si>
  <si>
    <t>HQT-RV-2025-06-0715</t>
  </si>
  <si>
    <t>Receive money from AT&amp;T BU to HO Cash ( Customer Name ; U San Kyi , Sr No -'17849+00229 , Rental machine income for (1 day and half) ) TL Ks-337,500/- , received by KPay</t>
  </si>
  <si>
    <t>Receive money transfer from TGO BR to HO Cash ( ATT-29,300/-  ) Total MMK Amount-433,600/- , received by (KPAY)</t>
  </si>
  <si>
    <t>HQT-RV-2025-07-0005</t>
  </si>
  <si>
    <t>Receive money from AT&amp;T BU to HO Cash ( Customer Name ; NYEIN CHAN KO KO,U  BU Sale , Sales Orders , SO-PRT-ATT-2025-06-00048   GI-PRT-ATT-2025-06-00047 , $208.51 * 4600 rate ) TL Ks-959,146/- , received by KPay</t>
  </si>
  <si>
    <t>cash sale</t>
  </si>
  <si>
    <t>HQT-RV-2025-07-0018</t>
  </si>
  <si>
    <t>Receive money from AT&amp;T BU to HO Cash ( Customer Name ; Khant Lin Naung (09973676843) , Sales Orders , SO-PRT-ATT-2025-06-00050 ,  GI-PRT-ATT-2025-06-00048 , BU Sale , Cash Down , $415.7 * 4600 rate ) TL Ks-1,912,220/- , received by Cash</t>
  </si>
  <si>
    <t>HQT-RV-2025-07-0019</t>
  </si>
  <si>
    <t>Receive money from AT&amp;T BU to HO Cash ( Customer Name ; U Soe , SO-PRT-ATT-2025-06-00042 , GI-PRT-ATT-2025-06-00045 , BU Sale , Cash Down , $199.43* 4600 rate ) TL Ks-917,378/- , received by Cash</t>
  </si>
  <si>
    <t>Received money from GBK BR to Ho Cash , ATT - 225,700/-, TOTAL  MMK - 2,221,804/- ,Received by-Thin Su Htwe (GBK BR )</t>
  </si>
  <si>
    <t>HQT-RV-2025-07-0050</t>
  </si>
  <si>
    <t>MH BR Income Transfer</t>
  </si>
  <si>
    <t>Received money from MAH BR to Ho Cash , ATT - 482,000/-, TOTAL MMK-5,063,500/-, Received by- Nwe Nwe Win (MAH BR)</t>
  </si>
  <si>
    <t>HQT-RV-2025-07-0191</t>
  </si>
  <si>
    <t>Receive money from AT&amp;T BU to HO Cash for Budget Refund Money TL Ks-558,500/- , received by Thi Thi Oo ( AT&amp;T BU )</t>
  </si>
  <si>
    <t>Budget Refund</t>
  </si>
  <si>
    <t>Received money from NLP BR to Ho Cash , ATT-40,500/- TOTAL MMK -4,049,000/-, Received by-Hnin Wai Zin (NLP BR ), Kpay</t>
  </si>
  <si>
    <t>Received money from GBK BR to Ho Cash , ATT - 180,235/-, TOTAL  MMK - 1,887,727/- ,Received by-Thin Su Htwe (GBK BR )</t>
  </si>
  <si>
    <t>HQT-RV-2025-07-0237</t>
  </si>
  <si>
    <t>Receive money from AT&amp;T BU to HO Cash for Budget Refund Money TL Ks-512,200/- , received by Thi Thi Oo ( AT&amp;T BU )</t>
  </si>
  <si>
    <t>Receive money transfer from TGY  BR to HO, ATT BU - KS 144,669 /- ( TGY-RV-2025-07-0008,0009,0025,0027) Total MMK - 1,900,000/-, received by May Thin Chel (TGY BR)</t>
  </si>
  <si>
    <t>HQT-RV-2025-07-0391</t>
  </si>
  <si>
    <t>Receive money from AT&amp;T BU to HO Cash for Budget Refund Money TL Ks-240,500/- , received by Thi Thi Oo ( AT&amp;T BU )</t>
  </si>
  <si>
    <t xml:space="preserve"> Budget Refund</t>
  </si>
  <si>
    <t>HQT-RV-2025-07-0394</t>
  </si>
  <si>
    <t>Receive money from AT&amp;T BU to HO Cash ( Customer Name ; Min Thet Swe , SO-PRT-ATT-2025-07-00019 , GI-PRT-ATT-2025-07-00013 , $15.74 * 4480 rate ) TL Ks-70,515/- , received by Cash</t>
  </si>
  <si>
    <t>HQT-RV-2025-07-0395</t>
  </si>
  <si>
    <t>Receive money from AT&amp;T BU to HO Cash ( Customer Name ; Min,U , Sales Orders SO-PRT-ATT-2025-07-00023  GI-PRT-ATT-2025-07-00017 , BU Sale ,  $540.98 * 4485 rate ) TL Ks-2,426,295/- , received by Cash</t>
  </si>
  <si>
    <t>HQT-RV-2025-07-0396</t>
  </si>
  <si>
    <t>Receive money from AT&amp;T BU to HO Cash ( Customer Name ; Ko Kyaw Zin , GI-PRT-ATT-2025-07-00005   SO-PRT-ATT-2025-07-00009 , BU Sale , Cash Down , $13.5 * 4510 rate ) TL Ks-60,885/- , received by Cash</t>
  </si>
  <si>
    <t>HQT-RV-2025-07-0397</t>
  </si>
  <si>
    <t>Receive money from AT&amp;T BU to HO Cash ( Customer Name ; U Naing Tun Lin , New Yanmar(Rice Transplanter) Sr.No. 16YMF-000023 , Cash Down Payment - 1 unit ) TL Ks-5,000,000/- , received by Cash</t>
  </si>
  <si>
    <t>HQT-PV-2025-07-0726</t>
  </si>
  <si>
    <t>Cash Pay to CE3 BU Budget for July'25 TL Ks-17,583,200/- , issue by Kalyar Win Htut ( CE3 BU ) Budget</t>
  </si>
  <si>
    <t>HQT-RV-2025-07-0567</t>
  </si>
  <si>
    <t>Receive money from AT&amp;T BU to HO Cash for Budget Refund Money TL Ks-262,650/- , received by Thi Thi Oo ( AT&amp;T BU )</t>
  </si>
  <si>
    <t>21030027 Affi # Win Motor Co.,Ltd. (AT&amp;T)-HQ Total</t>
  </si>
  <si>
    <t>21030029 Affi # Win Progress Co.,Ltd. (Truck &amp; Bus)-HQ</t>
  </si>
  <si>
    <t>HQT-RV-2025-06-0060</t>
  </si>
  <si>
    <t>T&amp;B BU ( KPay )</t>
  </si>
  <si>
    <t>Receive money from T&amp;B BU to HO Cash ( Customer Name ; Yar Zar Min , BTR-PRT-SI-25060001 , $28.43 * 4450 rate , T&amp;B Income ) TL Ks-126,500/- , received by KPay</t>
  </si>
  <si>
    <t>HQT-RV-2025-06-0102</t>
  </si>
  <si>
    <t>Thi Thi Oo ( T&amp;B BU ) Budget</t>
  </si>
  <si>
    <t>Receive Money from T&amp;B BU to HO Cash for Budget Refund Money Ks-311,000/- , received by Thi Thi Oo ( T&amp;B BU )</t>
  </si>
  <si>
    <t>HQT-RV-2025-06-0109</t>
  </si>
  <si>
    <t>Zin Mar Soe(T&amp;B BU)</t>
  </si>
  <si>
    <t>Cash received from T&amp;B BU to HO Cash, for refund 10% Bonus Zaw Thurain and Paing Soe The Total MMK - 54,000/-, Received By - Zin Mar Soe(T&amp;B BU)</t>
  </si>
  <si>
    <t>HQT-RV-2025-06-0110</t>
  </si>
  <si>
    <t>T&amp;B BU ( Cash )</t>
  </si>
  <si>
    <t>Receive money from T&amp;B BU to HO Cash ( Customer Name ; DENKO COMPANY LIMITED(YGN) , BTR-PRT-SI-25050010 ) TL Ks-227,800/- , received by Cash</t>
  </si>
  <si>
    <t>HQT-RV-2025-06-0111</t>
  </si>
  <si>
    <t>Cash Received from T&amp;B BU to HO Cash, for Incorrect cover and text in EC books Total MMK - 50,000/-, Received By - Zin Mar Soe(T&amp;B BU)</t>
  </si>
  <si>
    <t>HQT-RV-2025-06-0160</t>
  </si>
  <si>
    <t>Receive Money from T&amp;B BU to HO Cash for Budget Refund Money Ks-30,000/- , received by Thi Thi Oo ( T&amp;B BU )</t>
  </si>
  <si>
    <t>HQT-RV-2025-06-0162</t>
  </si>
  <si>
    <t>Receive money from T&amp;B BU to HO Cash ( Customer Name ; U Htin Kyaw Aung Myint , S'part invoice-(BTR-PRT-SI-25060007), Service invoice-(BTR-SER-SI-25060003) Amount-$37.62+$29.22=$66.84* 4450 rate ) TL Ks-297,500/- , received by Cash</t>
  </si>
  <si>
    <t>HQT-RV-2025-06-0215</t>
  </si>
  <si>
    <t>Receive money from T&amp;B BU to HO Cash ( Customer Name ;  U Sai Htu Shwe 8 installment Payment ) TL Ks-1,000,000/- , received by KPay</t>
  </si>
  <si>
    <t>HQT-RV-2025-06-0235</t>
  </si>
  <si>
    <t>Receive Money from T&amp;B BU to HO Cash for Budget Refund Money Ks-150,000/- , received by Thi Thi Oo ( T&amp;B BU )</t>
  </si>
  <si>
    <t>HQT-RV-2025-06-0288</t>
  </si>
  <si>
    <t>Ontarget ( Cash )</t>
  </si>
  <si>
    <t>Receive money from Ontarget for Customer Name ; Myanmar Fire Department , MYANMAR FIRE SERVICES DEPARTMENT (HQ) BTR-SER-SI-25060004  Ks 800,000 , BTR-SER-SI-25060005  Ks 800,000 , BTR-SER-SI-25060006  Ks 800,000 , BTR-SER-SI-25060011  Ks 800,000 , BTR-SER-SI-25060007  Ks 800,000 , BTR-SER-SI-25060008  Ks 800,000 , BTR-SER-SI-25060009  Ks 800,000 , BTR-SER-SI-25060010  Ks 800,000 (TRK Income) (Received Amount  6,400,000  X 98 % = 6,272,000) ) Total Ks-6,272,000/- , received by Ko Htet Naing Tun ( Cash )</t>
  </si>
  <si>
    <t>HQT-RV-2025-06-0323</t>
  </si>
  <si>
    <t>Receive money from T&amp;B BU to HO Cash ( Customer Name ; Shwe Myan Aung , BTR-PRT-SI-25060014 , BTR-SER-SI-25060012 , Amount $409.44 + $10.97 &gt; Total $420.41 * 4560 rate , T&amp;B BU ) TL Ks-1,917,100/- , received by Cash</t>
  </si>
  <si>
    <t>HQT-RV-2025-06-0325</t>
  </si>
  <si>
    <t>Receive Money from T&amp;B BU to HO Cash for Budget Refund Money Ks-1,901,905/- , received by Thi Thi Oo ( T&amp;B BU )</t>
  </si>
  <si>
    <t>HQT-RV-2025-06-0528</t>
  </si>
  <si>
    <t>Receive Money from T&amp;B BU to HO Cash for Budget Refund Money Ks-191,300/- , received by Thi Thi Oo ( T&amp;B BU )</t>
  </si>
  <si>
    <t>HQT-JV-2025-06-0171</t>
  </si>
  <si>
    <t>GOOD FRIENDS INCOME</t>
  </si>
  <si>
    <t>26-Jun-25	WIN-PAR-029-2025	GOOD FRIENDS INCOME		TRK	$ 22,563.22</t>
  </si>
  <si>
    <t>HQT-JV-2025-06-0252</t>
  </si>
  <si>
    <t>BTR-RV-25060102</t>
  </si>
  <si>
    <t>2025-06-27	BTR-RV-25060102	BTR-SER-SI-25060014 BTR-SER-SO-25060014 Service Charges for Wiring System Abnormal and Other Charges (Washer, Sand Cover)(Serial number-017338#9P-5018#43490.7KM#JR/25/05/0327)	Received; CORPORATE H.O (CORP)				7.51</t>
  </si>
  <si>
    <t>HQT-JV-2025-06-0263</t>
  </si>
  <si>
    <t>Closing Adjustment for BTR Rec~MC Pay for June'25</t>
  </si>
  <si>
    <t>Closing Adjustment for BTR Rec~MC Pay for June'25
BTR-AC2025060007
BTR-AC2025060009
BTR-AC2025060013
BTR-AC2025060020
BTR-JV-25060110
AMISCBMC-2025-06-00024
Total amount-436.48 /-</t>
  </si>
  <si>
    <t>HQT-JV-2025-06-0272</t>
  </si>
  <si>
    <t>Closing Adjustment for BTR Rec~IS Pay for June'25</t>
  </si>
  <si>
    <t>Closing Adjustment for BTR Rec~IS Pay for June'25
AMISCIS-2025-06-00013	BTR-AC2025060009	
AMISCIS-2025-06-00019	BTR-AC2025060013	
AMISCIS-2025-06-00014	BTR-AC2025060020	
AMISCIS-2025-06-00012	BTR-AC2025060007	
Total - 436.48 /-</t>
  </si>
  <si>
    <t>Salary Insurance Deduction for the month of June'25, Total MMK 926,019 Exchange rate (USD 4,580 and 0.000218341)
Zar Zar Htwe	Truck &amp; Bus	Insurance	Isuzu Bighorn - 5D/5760	82843	MMK	 18.09 	USD</t>
  </si>
  <si>
    <t>Salary Car Repair Charges Deduction for June'25 Total MMK 565,166 Exchange rate (USD 4,580 and 0.000218341)
Zar Zar Htwe	Truck &amp; Bus	Car Repair Charges	5D-5760 - Car Repair	44997	MMK	 9.82 	USD</t>
  </si>
  <si>
    <t>Salary Income Tax Deduction for June'25 Total MMK  2,068,470 Exchange rate (USD 4,580 and 0.000218341)
May Thin Oo	Truck &amp; Bus	Income Tax	Income Tax	950	MMK	 0.21 	USD
Win Theingi Nwe	Truck &amp; Bus	Income Tax	Income Tax	18150	MMK	 3.96 	USD
Zar Zar Htwe	Truck &amp; Bus	Income Tax	Income Tax	31367	MMK	 6.85 	USD
Zin Mar Soe	Truck &amp; Bus	Income Tax	Income Tax	783	MMK	 0.17 	USD</t>
  </si>
  <si>
    <t>Shoes Deduction List for Jun'25
Salary  Ex Rate for Jun' 25 is 4580.
Total Amount - 139,326 MMK
*Remark for 
Aung Pyae Khant (1)	Truck &amp; Bus	Shoes	shoes	38000.00	6333</t>
  </si>
  <si>
    <t>HQT-RV-2025-07-0006</t>
  </si>
  <si>
    <t>Receive money from T&amp;B BU to HO Cash ( Customer Name ; Htin Kyaw Aung Myint ) TL Ks-165,500/- , received by KPay</t>
  </si>
  <si>
    <t>HQT-RV-2025-07-0063</t>
  </si>
  <si>
    <t>Receive Money from T&amp;B BU to HO Cash for Budget Refund Money Ks-82,400/- , received by Thi Thi Oo ( T&amp;B BU )</t>
  </si>
  <si>
    <t>HQT-RV-2025-07-0089</t>
  </si>
  <si>
    <t>Receive Money from T&amp;B BU to HO Cash for Budget Refund Money Ks-505,500/- , received by Thi Thi Oo ( T&amp;B BU )</t>
  </si>
  <si>
    <t>HQT-RV-2025-07-0138</t>
  </si>
  <si>
    <t>Receive Money from T&amp;B BU to HO Cash for Budget Refund Money Ks-729,965/- , received by Thi Thi Oo ( T&amp;B BU )</t>
  </si>
  <si>
    <t>HQT-RV-2025-07-0158</t>
  </si>
  <si>
    <t>Receive Money from T&amp;B BU to HO Cash for Budget Refund Money Ks-1,936,100/- , received by Thi Thi Oo ( T&amp;B BU )</t>
  </si>
  <si>
    <t>HQT-RV-2025-07-0226</t>
  </si>
  <si>
    <t>Receive money from T&amp;B BU to HO Cash for Budget Refund Money TL Ks-29,100/- , received by Thi Thi Oo ( T&amp;B BU )</t>
  </si>
  <si>
    <t>HQT-RV-2025-07-0295</t>
  </si>
  <si>
    <t>Receive money from T&amp;B BU to HO Cash for Budget Refund Money TL Ks-253,550/- , received by Thi Thi Oo ( T&amp;B BU )</t>
  </si>
  <si>
    <t>HQT-RV-2025-07-0405</t>
  </si>
  <si>
    <t>Receive money from T&amp;B BU to HO Cash for Budget Refund Money TL Ks-339,000/- , received by Thi Thi Oo ( T&amp;B BU )</t>
  </si>
  <si>
    <t>Uniform Deduction List for Feb'25
Salary Ex Rate for July'25 is 4580
Total Amount - 459,000 MMK 
Total USD Amount -  100.22 /-
*Remark for
Aung Pyae Khant (1)	Truck &amp; Bus	Uniform	17000	MMK</t>
  </si>
  <si>
    <t>HQT-RV-2025-07-0494</t>
  </si>
  <si>
    <t>Thi Thi Oo ( T&amp;B BU ) Pooling</t>
  </si>
  <si>
    <t>Receive money from T&amp;B BU for May'25 Pooling Amount Ks-824,670/- ( HQT-PV-2025-07-0676 )</t>
  </si>
  <si>
    <t>HQT-RV-2025-07-0563</t>
  </si>
  <si>
    <t>Receive money from T&amp;B BU to HO Cash for Budget Refund Money TL Ks-4,000/- , received by Thi Thi Oo ( T&amp;B BU )</t>
  </si>
  <si>
    <t>21030029 Affi # Win Progress Co.,Ltd. (Truck &amp; Bus)-HQ Total</t>
  </si>
  <si>
    <t>21030030 Affi # Win Progress Services Co.,Ltd. (Win Finance)-HQ</t>
  </si>
  <si>
    <t>Received money from MGW BR to Ho Cash , WF BU Amt = ks 900,000/- , TOTAL MMK 1,653,100/-, Received by-Khin Nyein Chan (MGW BR ), Kpay</t>
  </si>
  <si>
    <t>Receive money transfer from TGY  BR to HO, WFN - KS 200,000/-(TGY-RV-2025-05-0012,0013),  Total MMK -  2,845,730/ received by Kpay  (TGY  BR)</t>
  </si>
  <si>
    <t>HQT-RV-2025-06-0149</t>
  </si>
  <si>
    <t>Received from MC BU to HO Cash, for Customer Daw Lwin Lwin Oo ( Winfinance Income) Monthly Payment Ks 200000/- ( Customer Direct Contact to WF) Ks-200,000/- ID 3060</t>
  </si>
  <si>
    <t>HQT-RV-2025-06-0241</t>
  </si>
  <si>
    <t>Ye Lin Thant(Win Finance)</t>
  </si>
  <si>
    <t>Cash Received from Win Finance BU to HO Cash, or HP , HQT-RV-2025-05-0812,HQT-RV-2025-06-0149,HQT-RV-2025-06-0020,HQT-RV-2025-06-0087, Total MMK - 1,400,000/-,Received BY - Ye Lin Thant(Win Finance)(HQT-PV-2025-06-0207 )</t>
  </si>
  <si>
    <t>HQT-RV-2025-06-0242</t>
  </si>
  <si>
    <t>Cash Received from Win Finance BU to HO Cash, for EUL Loan , HQT-RV-2025-06-0148, Total MMK - 2,049,556/-,Received By -Ye Lin Thant(Win Finance) (HQT-PV-2025-06-0208)</t>
  </si>
  <si>
    <t>HQT-RV-2025-06-0462</t>
  </si>
  <si>
    <t>Win Progress Service (MICB Bank)</t>
  </si>
  <si>
    <t>Received money transfer from Win Progress Service (MICB Bank Account ) USD-92/-</t>
  </si>
  <si>
    <t>HQT-RV-2025-06-0463</t>
  </si>
  <si>
    <t>Received money transfer from Win Progress Service (MICB bank) USD-10.10.0378/- ,</t>
  </si>
  <si>
    <t>HQT-RV-2025-06-0349</t>
  </si>
  <si>
    <t>Ye Lin Thant ( WFN)</t>
  </si>
  <si>
    <t>Received from Win Finance BU to HO Cash (For  Office Rental Jun'25 -3,500,000/-Ks and Salary May'25 -10,251,032/- Ks , Total Amount - 13,751,032/-Ks ) Account Dept: Win Finance BU ,Received by Ye Lin Thant</t>
  </si>
  <si>
    <t>HQT-RV-2025-06-0583</t>
  </si>
  <si>
    <t>Received money from TGY BR to Ho Cash ,Win finance Income  Total MMK - 1,500,000/-,Received by-May Thin Chel  (TGY  BR )</t>
  </si>
  <si>
    <t>HQT-RV-2025-06-0602</t>
  </si>
  <si>
    <t>Receive money from Ontarget Customer Name ; U San Zaw (MC/WFN) ,  25.06.2025 ) TL Ks-100,000/- , received by KPay</t>
  </si>
  <si>
    <t>HQT-RV-2025-06-0610</t>
  </si>
  <si>
    <t>Receive money transfer from NYU BR to HO Cash, Win finance - 30,000/-,  Total MMK - 582,511/- , received by KPay</t>
  </si>
  <si>
    <t>Receive money transfer from TGY  BR to HO, Win finance  - KS 4,454,000/-, Total MMK - 8,181,075/-, received by Kpay</t>
  </si>
  <si>
    <t>HQT-JV-2025-06-0180</t>
  </si>
  <si>
    <t>Daw Khin San Oo (Cleaner Salary) For Jun'25</t>
  </si>
  <si>
    <t>Daw Khin San Oo (Cleaner Salary) For Jun'25
Total Amount - 300,000 MMK CORP Cash - 100,000 MMK &amp; MD Office 100,000 MMK,Salary Exchange Rate - 1 USD = 4,580 MMK
1 MMK = 0.000218341 USD</t>
  </si>
  <si>
    <t>HQT-JV-2025-06-0269</t>
  </si>
  <si>
    <t>Closing Adjustment for Win Leasing Rec ~ MC Pay for June'25</t>
  </si>
  <si>
    <t>Closing Adjustment for Win Leasing Rec ~ MC Pay for June'25
MISC/2025/06/0819
MISC/2025/06/0826
MISC/2025/06/0996
MISC/2025/06/1014
MISC/2025/06/0993
MISC/2025/06/1337 AMISCBMC-2025-06-00023
Total Amount-37.31 /-</t>
  </si>
  <si>
    <t>HQT-JV-2025-06-0283</t>
  </si>
  <si>
    <t>Closing adjustment for Win leasing Rec~IS Pay for June'25</t>
  </si>
  <si>
    <t>Closing adjustment for Win leasing Rec~IS Pay for June'25
AMISCIS-2025-06-00022
AMISCIS-2025-06-00023
Total-129 /-</t>
  </si>
  <si>
    <t>Salary Income Tax Deduction for June'25 Total MMK  2,068,470 Exchange rate (USD 4,580 and 0.000218341)
Tin Nilar Win	Win Finance	Income Tax	Personal Income Tax	9033	MMK	 1.97 	USD
Aye Thida Thein	Win Finance	Income Tax	Personal Income Tax	16783	MMK	 3.66 	USD
Zin Win Latt	Win Finance	Income Tax	Personal Income Tax	7200	MMK	 1.57 	USD</t>
  </si>
  <si>
    <t>Receive money transfer from TGY  BR to HO, WFN - 300,000/-, Total MMK -  2,267,272/-, received by Kpay</t>
  </si>
  <si>
    <t>HQT-RV-2025-07-0026</t>
  </si>
  <si>
    <t>Receive money from Ontarget for Customer Name ; U Htain Lin (SL/WFN) Ks-50,000/- , received by KPay</t>
  </si>
  <si>
    <t>HQT-RV-2025-07-0123</t>
  </si>
  <si>
    <t>Collection Team ( KPay )</t>
  </si>
  <si>
    <t>Receive money from Customer Name ; U Kyaw Ko Ko Min (SL/WFN) Ks-100,000/- , received by Kpay</t>
  </si>
  <si>
    <t>HQT-RV-2025-07-0350</t>
  </si>
  <si>
    <t>Thin Thin Wai ( Win Finance )</t>
  </si>
  <si>
    <t>Received from  Win Finance BU HQT RV-2025-06-0693 &gt; U Htun Htun Naing , HQT RV-2025-06-0602 &gt; U Htun Htun Oo ,HQT RV-2025-06-0610 &gt; U San Zaw , HQT RV-2025-07-0123 &gt; Daw Nyein Aye San &amp; U Htain Lin ,HQT RV-2025-07-0026 &gt; U Kyaw Ko Ko Min , MMK-580,000/- , Win Finance BU ,Received by Thin Thin Wai</t>
  </si>
  <si>
    <t>HQT-RV-2025-07-0566</t>
  </si>
  <si>
    <t>Ye Lin Thant (WFN)</t>
  </si>
  <si>
    <t>Received from Win Finance BU to HO Cash HQT-RV-2025 07-0148 &gt; 2,049,556/- Ks , Lin Zarchi Htet , - 146,231/- Ks , Nyunt Wai Soe &gt; 487,436/- Ks , Thin Thin Nwe &gt; 340,000/- Ks ,Nyan Htun &gt; 1,075,889/- Ks , Win Finance ,, Issue by Ye Lin ThantReceived from Win Finance BU to HO Cash HQT-RV-2025 07-0148 &gt; 2,049,556/- Ks , Lin Zarchi Htet , - 146,231/- Ks , Nyunt Wai Soe &gt; 487,436/- Ks , Thin Thin Nwe &gt; 340,000/- Ks ,Nyan Htun &gt; 1,075,889/- Ks , Win Finance ,, Issue by Ye Lin Thant</t>
  </si>
  <si>
    <t>21030030 Affi # Win Progress Services Co.,Ltd. (Win Finance)-HQ Total</t>
  </si>
  <si>
    <t>21030031 Affi # Win Strategic Co.,Ltd. (CE 1)-HQ</t>
  </si>
  <si>
    <t>HQT-RV-2025-06-0001</t>
  </si>
  <si>
    <t>CE.1 BU (KPay)</t>
  </si>
  <si>
    <t>Received from CE.1 BU to HO Cash Customer U San Lwin(NYU BR), 102.21$ x 4440 Rate =MMK- 453,812/-</t>
  </si>
  <si>
    <t>Received money form  KDE BR to Ho Cash ,CE1 BU Income - 30,528/-,  Total MMK-  8,000,000 /-,Received by-Ei ShweZIn(KDE BR ), Kpay</t>
  </si>
  <si>
    <t>HQT-RV-2025-06-0010</t>
  </si>
  <si>
    <t>Received money form  KDE BR to Ho Cash, CE1  BU Income - 515,502/- , Budget income - 754,100/-, Total MMK       2,716,022/-,Received by-Ei ShweZIn(KDE BR ), Kpay</t>
  </si>
  <si>
    <t>Received money form  PHK BR to Ho Cash, CE1 - 2,286,692/- , TOTAL MMK-  3,601,192 /-,Received by-Aye Thuzar  Oo(PHK BR )</t>
  </si>
  <si>
    <t>Received money from HML BR to Ho Cash, CE1 Income - 617,105 MMK, TOTAL MMK-7,000,000/-,Received by-Thet Mon Myint (HML BR )</t>
  </si>
  <si>
    <t>Received money form  PHK BR to Ho Cash, CE1 - 118,000 MMK, TOTAL MMK-  6,029,500 /-,Received by-Aye Thuzar  Oo(PHK BR )</t>
  </si>
  <si>
    <t>Receive money transfer from Dawei BR to HO Cash ( CE1 Ks-118,101/- ) TL Ks-781,927/- , received by KPay</t>
  </si>
  <si>
    <t>HQT-RV-2025-06-0233</t>
  </si>
  <si>
    <t>MKN BR ( CWO A Bank Special )</t>
  </si>
  <si>
    <t>Received money transfer from MKN BR to CWO A Bank Special to HO Cash ( for CEQ BU =KS 18,016,000/- ),received by Ei Ei Phyo</t>
  </si>
  <si>
    <t>HQT-RV-2025-06-0234</t>
  </si>
  <si>
    <t>Htet Shwe Yi Soe(CE.1 BU)</t>
  </si>
  <si>
    <t>Received from CE.1 BU to HO Cash, Ks-357,000/- (Advance clear refund) Received By- Htet Shwe Yi Soe (CE.1 BU)</t>
  </si>
  <si>
    <t>HQT-RV-2025-06-0331</t>
  </si>
  <si>
    <t>CE-1 Bu (Kpay)</t>
  </si>
  <si>
    <t>Cash Received from customer Ko Nge Lay(TGY), (CE1 Income),$27.94 @4560 Rate = MMK -127,406/-  (TTL MMK- 247,152/-)</t>
  </si>
  <si>
    <t>HQT-JV-2025-06-0083</t>
  </si>
  <si>
    <t>Closing ADJ with KDE Pay - CE1 BU Rec for May 2025</t>
  </si>
  <si>
    <t>Closing ADJ with KDE Pay - CE1 BU Rec for May 2025 KHD-JV-2025-05-0018	AMISCCE1-2025-05-00130</t>
  </si>
  <si>
    <t>HQT-RV-2025-06-0345</t>
  </si>
  <si>
    <t>Received money form  PHK BR to Ho Cash,  CE1 BU Income TOTAL MMK-  5,664,935 /-,Received by-Aye Thuzar  Oo(PHK BR )</t>
  </si>
  <si>
    <t>HQT-RV-2025-06-0407</t>
  </si>
  <si>
    <t>Received from CE.1 BU to HO Cash, Ks-10,500/- (Advance clear refund) Received By- Htet Shwe Yi Soe (CE.1 BU)</t>
  </si>
  <si>
    <t>HQT-RV-2025-06-0410</t>
  </si>
  <si>
    <t>PHK BR Incentive Income Transfer</t>
  </si>
  <si>
    <t>Received money from PHK BR to Ho Cash, CE1 BU Income TOTAL MMK-217,270/-,Received by-Aye Thuzar Oo (PHK BR ), for incentive</t>
  </si>
  <si>
    <t>HQT-RV-2025-06-0441</t>
  </si>
  <si>
    <t>Receive money transfer from Dawei BR to HO Cash ( CE1 Ks- 973,400/- ) TL Ks-1,158,354/-  ,received by KPay</t>
  </si>
  <si>
    <t>HQT-RV-2025-06-0458</t>
  </si>
  <si>
    <t>Win Strategic KBZ Special Cheque</t>
  </si>
  <si>
    <t>Received money transfer from Win Strategic KBZ Special Cheque to HO Cash ( for Cheque No.000001,Amt;250,000,000/-MMK )</t>
  </si>
  <si>
    <t>HQT-RV-2025-06-0483</t>
  </si>
  <si>
    <t>PHK BR  Kpay Income</t>
  </si>
  <si>
    <t>Received money form  PHK BR to Ho Cash, CE1 Income  TOTAL MMK-  4,940,000 /-,Received by-Aye Thuzar  Oo(PHK BR )</t>
  </si>
  <si>
    <t>HQT-RV-2025-06-0486</t>
  </si>
  <si>
    <t>Received money form  PHK BR to Ho Cash,  CE1 BU Income TOTAL MMK- 12,102,400 /-,Received by-Aye Thuzar  Oo(PHK BR )</t>
  </si>
  <si>
    <t>HQT-RV-2025-06-0492</t>
  </si>
  <si>
    <t>Received from CE.1 BU to HO Cash, Ks-60,000/- (Advance clear refund) Received By- Htet Shwe Yi Soe (CE.1 BU)</t>
  </si>
  <si>
    <t>HQT-RV-2025-06-0507</t>
  </si>
  <si>
    <t>MKN KPAY</t>
  </si>
  <si>
    <t>Receive money from MKN  to Ho cash, CEQ - KS 105,900/-,  Total MMK- 4,500,000/-, received by Ei Ei Phyo (MKN BR), Kpay</t>
  </si>
  <si>
    <t>HQT-RV-2025-06-0532</t>
  </si>
  <si>
    <t>PHK BR Kpay Income</t>
  </si>
  <si>
    <t>Received money form  PHK BR to Ho Cash, CE1 Income  TOTAL MMK-  4,000,000 /-,Received by-Aye Thuzar  Oo(PHK BR )</t>
  </si>
  <si>
    <t>HQT-RV-2025-06-0607</t>
  </si>
  <si>
    <t>Received money from MDY BR to Ho Cash, CEQ BU - 308,800/-,TOTAL MMK- 4,500,000/-,Received by-Thwe Zin San Oo (MDY BR )</t>
  </si>
  <si>
    <t>Receive money transfer from TGY  BR to HO, CE1 - 322,890/-, Total MMK - 8,181,075/-, received by Kpay</t>
  </si>
  <si>
    <t>HQT-RV-2025-06-0631</t>
  </si>
  <si>
    <t>Received from CE.1 BU to HO Cash, Ks-171,400/- (Advance clear refund) Received By- Htet Shwe Yi Soe (CE.1 BU)</t>
  </si>
  <si>
    <t>HQT-RV-2025-06-0646</t>
  </si>
  <si>
    <t>Receive money from MKN  to Ho cash, CEQ- 2,218,400/-,Total MMK-3,500,000/-, received by Ei Ei Phyo (MKN BR)</t>
  </si>
  <si>
    <t>HQT-RV-2025-06-0647</t>
  </si>
  <si>
    <t>Received money from HML BR to Ho Cash, CE1- 2,837,801,/-, TOTAL MMK-3,770,000/-,Received by-Thet Mon Myint (HML BR )</t>
  </si>
  <si>
    <t>HQT-RV-2025-06-0656</t>
  </si>
  <si>
    <t>Received from CE.1 BU to HO Cash, Ks-5,000/- (Advance clear refund) Received By- Htet Shwe Yi Soe (CE.1 BU)</t>
  </si>
  <si>
    <t>HQT-JV-2025-06-0097</t>
  </si>
  <si>
    <t>KHD-JV-2025-06-0029</t>
  </si>
  <si>
    <t>KHD-JV-2025-06-0029		KDE ~ CE1 BU For Unit Incentive  Total Amt USD 2,210.95</t>
  </si>
  <si>
    <t>Salary Income Tax Deduction for June'25 Total MMK  2,068,470 Exchange rate (USD 4,580 and 0.000218341)
Nay Lin Naing	Construction Equipment 1	Income Tax	Income Tax	533	MMK	 0.12 	USD
Min Thu Ya	Construction Equipment 1	Income Tax	Income Tax	17700	MMK	 3.86 	USD
Aye Theingi Myint	Construction Equipment 1	Income Tax	Income Tax	3533	MMK	 0.77 	USD</t>
  </si>
  <si>
    <t>HQT-RV-2025-06-0686</t>
  </si>
  <si>
    <t>CE.1 BU (Kpay)</t>
  </si>
  <si>
    <t>Received from CE.1 BU to HO Cash, Customer Daw Mar Mar Thein (NPT BR),CE1 Income, S'part  284.49$ @ 4610 Rate=1,311,498/-</t>
  </si>
  <si>
    <t>Receive money transfer from MKN BR to HO Cash ( CE1 Ks-2,512,700/-  ) TL Ks-8,242,134/-  ,received by Salary</t>
  </si>
  <si>
    <t>HQT-RV-2025-06-0706</t>
  </si>
  <si>
    <t>PHK BR ( Salary )</t>
  </si>
  <si>
    <t>Receive money transfer fromPHK  BR to HO Cash ( CE1 BU )   TL Ks- 8,298,523/- , received by Salary</t>
  </si>
  <si>
    <t>HQT-RV-2025-07-0003</t>
  </si>
  <si>
    <t>YGN Cash Inome</t>
  </si>
  <si>
    <t>Cash received form YGN BR to HO Cash, Customer PT Power 1)CE1-PRT-SI-25060029(Total $ 6985.07), ($ 6803.45 /First Pay) , 2)YGN-BSO-PRT-2025-07-0002  ($ 120) ,Total Spare parts $ 6923.45/-  @ 4580 , MMK - 31,709,400/- ),All Total $ 7423.45 @4580, Total income MMK- 33,999,400/-, received by Cash</t>
  </si>
  <si>
    <t>HQT-RV-2025-07-0009</t>
  </si>
  <si>
    <t>Receive money form SBO to HO Cash, CE1 - 1,002,700/-, Total MMK -3,973,350/-, received by Pwint Thet Htar Khaing (SBO  BR), Kpay</t>
  </si>
  <si>
    <t>Receive money transfer from TGY  BR to HO,  CE1 - 308,022/-, Total MMK - 1,985,000/-, received by May Thin Chel (TGY BR)</t>
  </si>
  <si>
    <t>Received money from MAH BR to Ho Cash , CEQ - 2,401,372/-, TOTAL MMK-5,063,500/-, Received by- Nwe Nwe Win (MAH BR)</t>
  </si>
  <si>
    <t>Received money from NLP BR to Ho Cash , CEQ - 1,727,850/-,   TOTAL MMK -3,228300/-, Received by-Hnin Wai Zin (NLP BR )</t>
  </si>
  <si>
    <t>Received money from HML BR to Ho Cash, CEQ BU - 489,024 MMK, TOTAL MMK-5,171,011/-, Received by-Thet Mon Myint (HML BR )</t>
  </si>
  <si>
    <t>Receive money from MKN  to Ho cash, 
CEQ= KS 1,574,500/-,Total MMK-10,000,000/-, received by Ei Ei Phyo (MKN BR)</t>
  </si>
  <si>
    <t>Received money form  PHK BR to Ho Cash, CE1 - 414,000/-, TOTAL MMK-  4,006,500/-,Received by-Aye Thuzar  Oo(PHK BR )</t>
  </si>
  <si>
    <t>Received money from MLM BR to HO Cash,  CEQ-162,700/-MMK,  Total MMK- 1,250,000/-, receive by Thinzar Nyo (MLM BR)</t>
  </si>
  <si>
    <t>Received money from NLP BR to Ho Cash ,/-CEQ-1,439,600/- TOTAL MMK -4,049,000/-, Received by-Hnin Wai Zin (NLP BR ), Kpay</t>
  </si>
  <si>
    <t>HQT-RV-2025-07-0208</t>
  </si>
  <si>
    <t>Received from CE.1 BU to HO Cash, Ks-210,000/- (Advance clear refund) Received By- Htet Shwe Yi Soe (CE.1 BU)</t>
  </si>
  <si>
    <t>HQT-RV-2025-07-0214</t>
  </si>
  <si>
    <t>Ko Htet Naing Tun ( Collection )</t>
  </si>
  <si>
    <t>Receive money from Customer Name ; Sein Yadanar ( CE1 / S'part ) PHK/INV/CEQ/2025/05/0051 &gt; $4,286.68 ) TL USD-4,287/- , received by Cash</t>
  </si>
  <si>
    <t>HQT-RV-2025-07-0229</t>
  </si>
  <si>
    <t>Received from CE.1 BU to HO Cash, Ks-55,896/- (Advance clear refund) Received By- Htet Shwe Yi Soe (CE.1 BU)</t>
  </si>
  <si>
    <t>Receive money transfer from TGY  BR to HO, CE-1 BU - KS 174,401/- ( TGY-RV-2025-07-0021 ), Total MMK - 1,900,000/-, received by May Thin Chel (TGY BR)</t>
  </si>
  <si>
    <t>Receive money form  DWI BR to HO Cash, CEQ - 335,177/-,  , TOTAL MMK - 1,140,000
/- received  by-Pyae Phyo Aung (DWI BR )</t>
  </si>
  <si>
    <t>HQT-RV-2025-07-0288</t>
  </si>
  <si>
    <t>Received money transfer from Win Strategic KBZ Special Cheque to HO Cash ( for Cheque No.000002,Amt;150,000,000/-MMK )</t>
  </si>
  <si>
    <t>HQT-RV-2025-07-0389</t>
  </si>
  <si>
    <t>Received from CE.1 BU to HO Cash, Ks-129,800/- (Advance clear refund) Received By- Htet Shwe Yi Soe (CE.1 BU)</t>
  </si>
  <si>
    <t>HQT-RV-2025-07-0412</t>
  </si>
  <si>
    <t>Received from CE.1 BU to HO Cash (Pooling for Feb'25 to May'25 , 20% Ks-999,626.93/-)  Receive By- Htet Shwe Yi Soe (CE.1 BU)</t>
  </si>
  <si>
    <t>HQT-RV-2025-07-0457</t>
  </si>
  <si>
    <t>MAH  BR (income transfer )( Pooling)</t>
  </si>
  <si>
    <t>Received money from MAH BR to Ho Cash, CE1 Income Total MMK - 1,307,652/-, received by Nwe Nwe Win (MAH BR)</t>
  </si>
  <si>
    <t>HQT-RV-2025-07-0469</t>
  </si>
  <si>
    <t>PHK BR (income transfer )( Pooling)</t>
  </si>
  <si>
    <t>Received money from PHK BR to Ho Cash, CE1 BU Income  Total MMK -  3,908,236/-, received by Aye Thuzar Oo ( PHK BR)</t>
  </si>
  <si>
    <t>Receive money from MKN  to Ho cash,-,CE1-519,200/- Total MMK-3,900,000/-, received by Ei Ei Phyo (MKN BR)</t>
  </si>
  <si>
    <t>HQT-RV-2025-07-0480</t>
  </si>
  <si>
    <t>Received from CE.1 BU to HO Cash, Ks-20,000/- (Advance clear refund) Received By- Htet Shwe Yi Soe (CE.1 BU)</t>
  </si>
  <si>
    <t>HQT-RV-2025-07-0522</t>
  </si>
  <si>
    <t>Htet Shwe Yi Soe (CE.1) Pooling</t>
  </si>
  <si>
    <t>Received from CE.1 BU to HO Cash (May'25 Pooling Ks-15,946/-) Received By- Htet Shwe Yi Soe (CE.1)</t>
  </si>
  <si>
    <t>Received Money from PHK BR to HO Cash, CE1 - 3,213,000/-, Total MMK - 9,308,501/-, received by Htet Myat Wai (PHK BR),PHK-PV-2023-05-0043, May'23 Budget</t>
  </si>
  <si>
    <t>HQT-RV-2025-07-0536</t>
  </si>
  <si>
    <t>Received money transfer from Win Strategic KBZ Special Cheque to HO Cash ( for Cheque No.000003,Amt;110,175,520/-MMK )</t>
  </si>
  <si>
    <t>Received money from MKN BR to Ho Cash, CEQ=KS 313,979/-, TOTAL MMK- 2,047,179/-, Received by-Ei Ei Phyo(MKN )</t>
  </si>
  <si>
    <t>21030031 Affi # Win Strategic Co.,Ltd. (CE 1)-HQ Total</t>
  </si>
  <si>
    <t>21030032 Affi # Winning Way Co.,Ltd. (PGIS 1)-HQ</t>
  </si>
  <si>
    <t>HQT-JV-2025-06-0101</t>
  </si>
  <si>
    <t>TGY/JR/25/05/0163</t>
  </si>
  <si>
    <t>Fuel filter for  Aung Pan Malar Mansion House Generator Acc to Acc(TGY ~ PG BU) -6.38-/ TGY/INV/SRV/2025/005/164318
TGY/JR/25/05/0163
MC-66AS/H046505</t>
  </si>
  <si>
    <t>HQT-RV-2025-06-0014</t>
  </si>
  <si>
    <t>PG BU ( KPay )</t>
  </si>
  <si>
    <t>Receive money from PG BU to HO Cash ( Customer Name ; [CU2022-01260] MYO KO KO HTUN,U(9/MAKHANA(N)260009) , WW-RN-25050027 , 2025-05-31 ) TL Ks-650,000/- , received by KPay</t>
  </si>
  <si>
    <t>HQT-RV-2025-06-0017</t>
  </si>
  <si>
    <t>Receive money transfer from SDG  BR to HO, Customer 
MYANMAR HJ PACKAGING CO.,LTD, WW-PRT-SI-25050195 $173.45@4430 =768,383/-MMK (Winningway), Total MMK- 768,383/-, received by Lin Lin Soe (SDG BR), Kpay</t>
  </si>
  <si>
    <t>Received money from MGW BR to Ho Cash , PG BU Amt = ks 131,600/- , TOTAL MMK 1,653,100/-, Received by-Khin Nyein Chan (MGW BR ), Kpay</t>
  </si>
  <si>
    <t>HQT-RV-2025-06-0021</t>
  </si>
  <si>
    <t>PG BU ( CWO A Bank Special )</t>
  </si>
  <si>
    <t>Received money transfer from PG BU to CWO A Bank Special ( for Customer U SAI SHWE BAW THEIN, For WW-UNT-SI-25040008, USD USD 19,667 @ 4,430 Rate @MMK 87,124,810 ),received by Thiri Kyaw @Myat Thu</t>
  </si>
  <si>
    <t>HQT-RV-2025-06-0027</t>
  </si>
  <si>
    <t>Receive money from PG BU to HO Cash ( Customer Name ; [CU2022-00772] BAGO SPORTS GLOVES C , WW-RN-25050025 , 2025-05-30 ) TL Ks-400,000/- , received by KPay</t>
  </si>
  <si>
    <t>Received money from NYU BR to Ho,Winning Way - 369,500/-,Total MMK- 5,815,000/-</t>
  </si>
  <si>
    <t>HQT-JV-2025-06-0242</t>
  </si>
  <si>
    <t>GOLD MINE INTERNATIONAL CO.,LTD</t>
  </si>
  <si>
    <t>03-Jun-25	F9S2506022364500TPBKHKHH	GOLD MINE INTERNATIONAL CO.,LTD 	PG	INCOME				43213 USD</t>
  </si>
  <si>
    <t>HQT-RV-2025-06-0042</t>
  </si>
  <si>
    <t>Receive money from SDG BR to HO Cash, WW Income Total USD -1440/-, received by Cash</t>
  </si>
  <si>
    <t>HQT-RV-2025-06-0045</t>
  </si>
  <si>
    <t>Receive money from SDG BR to HO cash, PAN THAZIN KTV (Shine Star KTV) WW-PRT-SI-25060001 USD 22.34 *4430 =MMK 99000 (Winningway), Total MMK-174000/- (SDG Income ), received by Lin Lin Soe (SDG BR)Kpay</t>
  </si>
  <si>
    <t>Receive money from SDG BR to HO cash, Customer JOY DETOX &amp; HEALTHY MEAL WW-PRT-SI-25050282, USD23.63*4430=104680/-MMK (Winning way), WW-PRT-SI-25050243, $29.21 *4430=129400/-MMK (Winning way), Total MMK 570,680/- (SDG Income )received by Lin Lin Soe (SDG BR)Kpay</t>
  </si>
  <si>
    <t>Receive money transfer from MLM BR to HO,PG - 4,803,150 MMK, TOTAL MMK - 6,529,350/-received by KPay</t>
  </si>
  <si>
    <t>HQT-RV-2025-06-0054</t>
  </si>
  <si>
    <t>Receive money from PG BU to HO Cash ( Customer Name ; U AUNG MYO KHAING , STW-BSO-PRT-2025-06-0001 ) TL Ks-81,512/- , received by KPay</t>
  </si>
  <si>
    <t>HQT-RV-2025-06-0058</t>
  </si>
  <si>
    <t>Receive money from PG BU to HO Cash ( Customer Name ; Cash Down Customer , WW-PRT-SO-25060001 , 4430 rate  ) TL Ks-125,200/- , received by KPay</t>
  </si>
  <si>
    <t>Received money form  PHK BR to Ho Cash, PG - 791,000/-, TOTAL MMK-  3,601,192 /-,Received by-Aye Thuzar  Oo(PHK BR )</t>
  </si>
  <si>
    <t>Received money from MYK BR to Ho Cash ,PG - 709,449/-, TOTAL MMK- 2,496,800/-,Received by- Bhone Ye Thway (MYK BR )</t>
  </si>
  <si>
    <t>Received money from MGW BR to Ho Cash ,PG BU Amt = ks 670,500/-, TOTAL MMK- 2,934,000/-, Received by-Khin Nyein Chan (MGW BR )</t>
  </si>
  <si>
    <t>Received money from GBK BR to Ho Cash , PG - 206,600/-,TOTAL  MMK - 2,703,160/- ,Received by-Thin Su Htwe (GBK BR )</t>
  </si>
  <si>
    <t>Received money from HPN BR to Ho Cash ,PG - 1,187,640/-, TOTAL MMK- 3,176,000 /- ,Received by-Zar Ni Htet (HPN BR)</t>
  </si>
  <si>
    <t>HQT-RV-2025-06-0074</t>
  </si>
  <si>
    <t>Received money form TGO BR to Ho Cash , PG BU Income TOTAL MMK- 1,570,000/-, Received by-Kaung Myat Thu 
(TGO BR )</t>
  </si>
  <si>
    <t>Receive money from NYU BR to HO Cash, winning way - 81,512/-, Total MMK- 1,419,012/-, received by Kpay</t>
  </si>
  <si>
    <t>Cash received from HTY BR to HO cash, PG - 3,811,300/-, Total MMK - 12,885,650/-, received by Khin Pyae Phyo Khaing (HTY BR)</t>
  </si>
  <si>
    <t>Receive money transfer from TGY  BR to HO, PG - KS 156,650 /- (TGY-RV-2025-05-0065), Total MMK -  2,845,730/ received by Kpay  (TGY  BR)</t>
  </si>
  <si>
    <t>HQT-RV-2025-06-0088</t>
  </si>
  <si>
    <t>TGY BR ( CWO Yoma Special )</t>
  </si>
  <si>
    <t>Received money transfer from TGY BR to CWO Yoma Special ( for PG BU income - 46,958,000/-MMK ),received by Eaint Myat Thu Han</t>
  </si>
  <si>
    <t>HQT-RV-2025-06-0100</t>
  </si>
  <si>
    <t>PG BU ( CWO CB Special )</t>
  </si>
  <si>
    <t>Received money transfer PG BU to CWO CB Special ( for SDG BR Customer BAGO SPORTS GLOVES CO.,LTD,WW-UNT-SI-25050016,$27968.29 * Rate 4415 @ MMK 123,480,000/- ),received by Thiri Kyaw</t>
  </si>
  <si>
    <t>HQT-RV-2025-06-0090</t>
  </si>
  <si>
    <t>MLM BR (Income Transfer)</t>
  </si>
  <si>
    <t>Receive money from MLM BR to HO Cash, PG - 672,050 MMK, Total MMK - 822,050/-, received by Thinzar Nyo (MLM BR)</t>
  </si>
  <si>
    <t>HQT-RV-2025-06-0093</t>
  </si>
  <si>
    <t>Receive money from PTN  BR to HO Cash, PG BU Income Total MMK - 2,674,000/-, received by Chaw Ei Zin (PTN BR)</t>
  </si>
  <si>
    <t>HQT-RV-2025-06-0094</t>
  </si>
  <si>
    <t>Receive money from PG BU to HO Cash ( Customer Name ; SDG BR Customer BAGO SPORTS GLOVES CO.,LTD  , WW-UNT-SI-25050016 , $7.93 * 4415 rate ) Ks-35,050/- , received by KPay</t>
  </si>
  <si>
    <t>HQT-RV-2025-06-0097</t>
  </si>
  <si>
    <t>HTY BR ( K-Pay )</t>
  </si>
  <si>
    <t>Received money transfer from HTY BR to HO Cash ( for PG BU income - PG ($116.73×4430)=517,150/-MMK,SRV income - 100,000/-MMK,Total Amt;617,150/-MMK ),received by Khin Pyae Phyo</t>
  </si>
  <si>
    <t>HQT-RV-2025-06-0107</t>
  </si>
  <si>
    <t>PG BU ( Cash )</t>
  </si>
  <si>
    <t>Receive money from PG BU to HO Cash ( Customer Name ; [CU2025-00157] KHAING SHWE WAH  MOTEL , WW-RN-25060001 ) TL Ks-1,800,000/- , received by Cash</t>
  </si>
  <si>
    <t>HQT-RV-2025-06-0108</t>
  </si>
  <si>
    <t>Receive money from PG BU to HO Cash ( Customer Name ; Daw Nan Sam Khom , MW-110PS for Unit May'25 Payment ) TL USD-1,550/- , received by Cash</t>
  </si>
  <si>
    <t>HQT-RV-2025-06-0112</t>
  </si>
  <si>
    <t>Receive money from PG BU to HO Cash ( WW-PRT-SO-25060002 , RATE 4440 ) TL Ks-2,280,100/- , received by Cash</t>
  </si>
  <si>
    <t>HQT-RV-2025-06-0131</t>
  </si>
  <si>
    <t>GBK BR ( CWO Yoma Special )</t>
  </si>
  <si>
    <t>Received money transfer from GBK BR to CWO Yoma Special ( for PG BU income - Customer U Aye Thein , MC350B ,$11181 (Rate 4440) = 49,643,640/- MMK ),received by Thin Su</t>
  </si>
  <si>
    <t>HQT-RV-2025-06-0122</t>
  </si>
  <si>
    <t>Received money from HTY BR to Ho Cash, PG - 1,803,100/-, TOTAL MMK-2,392,866/-,Received by-Khin Pyae Phyo Khine (HTY BR )</t>
  </si>
  <si>
    <t>HQT-RV-2025-06-0128</t>
  </si>
  <si>
    <t>Received money from TCL BR to HO , PG BU - 2,413,320/-, Total MMK - 2,501,200/-, received by- Phyo Phyo Aung (TCL BR)</t>
  </si>
  <si>
    <t>Received money from YGN BR to Ho Cash ,PG - 589/-, TOTAL MMK- 489,014/-,Received by-Khin Pa Pa Phyo(YGN BR )</t>
  </si>
  <si>
    <t>Receive money transfer from NYU BR to HO Cash ( PG Ks-69,700/-  ) TL Ks-286,560/- , received by KPay</t>
  </si>
  <si>
    <t>Receive money transfer from NLP BR to HO Cash ( PG Ks-528,500/-  ) TL Ks-4,927,034/- , received by KPay</t>
  </si>
  <si>
    <t>HQT-RV-2025-06-0144</t>
  </si>
  <si>
    <t>Receive money transfer from Dawei BR to HO Cash ( PG BU ) TL Ks-930,000/- , received by KPay</t>
  </si>
  <si>
    <t>Receive money from PTN  BR to HO Cash, PG - 690,052/-,  Total MMK - 1,891,113/-, received by Chaw Ei Zin (PTN BR)</t>
  </si>
  <si>
    <t>Received money from MGW BR to Ho Cash, PG BU Amt = ks 29,000/- , TOTAL MMK 1,191,000/-, Received by-Khin Nyein Chan (MGW BR ), Kpay</t>
  </si>
  <si>
    <t>HQT-RV-2025-06-0169</t>
  </si>
  <si>
    <t>SDG  BR USD Income</t>
  </si>
  <si>
    <t>Receive money from SDG BR to HO, WW Income Total USD- 845/- , received by - Lin Lin Soe (SDG BR)</t>
  </si>
  <si>
    <t>HQT-RV-2025-06-0172</t>
  </si>
  <si>
    <t>Kalyar Win Htut ( PG BU ) Budget</t>
  </si>
  <si>
    <t>Receive Money from PG BU to HO Cash for Budget Refund Money Ks-434,400/- , received by Kalyar Win Htut ( PG BU )</t>
  </si>
  <si>
    <t>Received money from SDG BR to Ho Cash, WW-978,925/-MMK, TOTAL MMK - 1,976,000/-,Received by-Lin Lin Soe (SDG BR )</t>
  </si>
  <si>
    <t>Receive money from MLM BR to HO Cash, PG - 1,263,100 MMK, Total MMK - 2,110,000/-, received by Thinzar Nyo (MLM BR)</t>
  </si>
  <si>
    <t>HQT-RV-2025-06-0195</t>
  </si>
  <si>
    <t>Received money form TGO BR to Ho Cash ,CUS UTHAR HTWE, PG BU RENTAL CHGS, TOTAL MMK-1,100,000/-, Received by-Kaung Myat Thu (TGO BR ), Kpay</t>
  </si>
  <si>
    <t>HQT-RV-2025-06-0204</t>
  </si>
  <si>
    <t>SDG  BR Kpay</t>
  </si>
  <si>
    <t>Cash received from SDG BR to HO Cash, Customer Bago Sport Gloves SDG/INV/WW/PRT/2025/06/169739=200,472/-MMK (Winningway), SDG/INV/WW/PRT/2025/06/169738=161,802/-MMK (Winningway) 
,Total MMK - 612,274/-, received by Lin Lin Soe (SDG  BR)</t>
  </si>
  <si>
    <t>HQT-RV-2025-06-0205</t>
  </si>
  <si>
    <t>HTY BR Kpay</t>
  </si>
  <si>
    <t>Receive money from HTY BR to HO Cash, THAN LWIN RESIDENCE -27.1*4430 =120000 (Parts Sale PG),
 Total MMK-400,000/-, received by Khin Pyae Phyo Khaing (HTY BR), Kpay</t>
  </si>
  <si>
    <t>HQT-RV-2025-06-0211</t>
  </si>
  <si>
    <t>NYU BR Kpay income</t>
  </si>
  <si>
    <t>Receive money transfer from NYU BR to HO Cash, WINNING WAY Total MMK - 53,800/- , received by KPay</t>
  </si>
  <si>
    <t>HQT-RV-2025-06-0214</t>
  </si>
  <si>
    <t>Receive Money from PG BU to HO Cash for Budget Refund Money Ks-35,000/- , received by Kalyar Win Htut ( PG BU )</t>
  </si>
  <si>
    <t>Receive money transfer from TGY  BR to HO,  PG - KS 256,009/-, Total MMK - 2,860,000/-, received by May Thin Chel (TGY BR)</t>
  </si>
  <si>
    <t>Received money form TGO BR to Ho Cash , PG BU INCOME =KS 99,400/-, TOTAL MMK-795,750/-,Received by-Kaung Myat Thu (TGO BR ), Kpay</t>
  </si>
  <si>
    <t>HQT-RV-2025-06-0247</t>
  </si>
  <si>
    <t>Receive Money from PG BU to HO Cash for Budget Refund Money Ks-67,450/- , received by Kalyar Win Htut ( PG BU )</t>
  </si>
  <si>
    <t>HQT-RV-2025-06-0268</t>
  </si>
  <si>
    <t>Received money form TGO BR to Ho Cash , PG BU =KS 956,300/-,TOTAL MMK-1,016,300/-,Received by-Kaung Myat Thu (TGO BR ), Kpay</t>
  </si>
  <si>
    <t>HQT-RV-2025-06-0274</t>
  </si>
  <si>
    <t>Received money from HPN BR to Ho Cash , PG - 280,000/-,  TOTAL MMK- 900,000 /- ,Received by-Zar Ni Htet (HPN BR)</t>
  </si>
  <si>
    <t>HQT-RV-2025-06-0290</t>
  </si>
  <si>
    <t>Receive money from PG BU to HO Cash ( Customer Name ; [CU2021-00975]  PAR GYI RESTAURENT THARKETA   , 6/4/2025 , WW-RN-25060004 ) TL Ks-2,200,000/- , received by Cash</t>
  </si>
  <si>
    <t>HQT-RV-2025-06-0294</t>
  </si>
  <si>
    <t>Received money form TGO BR to Ho Cash , PG INCOME =KS 2,500,000/-, TOTAL MMK-2,560,000/-, Received by-Kaung Myat Thu (TGO BR ), Kpay</t>
  </si>
  <si>
    <t>Receive money transfer from TGY  BR to HO,PG - KS 99,413/-, Total MMK - 2,181,023/-, received by May Thin Chel (TGY BR)</t>
  </si>
  <si>
    <t>HQT-RV-2025-06-0305</t>
  </si>
  <si>
    <t>Received money transfer from PG BU to CWO A Bank ( for Cus;U Thant Zin Oo ( MLM ), ( C22D5 *1 unit ,Cashdown Pay ment,Amt;20,475,000/-MMK,@ $ 4500 *4550 Rate ),received by Thiri Kyaw</t>
  </si>
  <si>
    <t>HQT-RV-2025-06-0309</t>
  </si>
  <si>
    <t>Received money from YGN BR to  Ho Cash, Customer - Ton(150)Rice Mail , U Aye Min , WW-UNT-SI-25050008 , 50% Delivery Final Payment , USD - 22,250/- , PG BU , USD Only  TOTAL USD - 22,250 /-, Received by-Khin Pa Pa Phyo(YGN BR )</t>
  </si>
  <si>
    <t>HQT-RV-2025-06-0316</t>
  </si>
  <si>
    <t>Receive money from PG BU to HO Cash ( Customer Name ; [CU2024-00856] TA GAUNG DEVELOPMENT MYANMAR  , 6/6/2025 , WW-RN-25060005 ) TL Ks-18,900,000/- , received by Cash</t>
  </si>
  <si>
    <t>HQT-RV-2025-06-0317</t>
  </si>
  <si>
    <t>Receive money from PG BU to HO Cash ( Customer Name ; U SAI SHWE BAW THEIN , WW-PRT-SO-25060005 , WW-PRT-SO-25060006 , WW-PRT-SO-25060007 , $261.56 * 4480 rate ( 13-6-2025 Morning Rate) TL Ks-1,171,788/- , received by KPay</t>
  </si>
  <si>
    <t>HQT-RV-2025-06-0330</t>
  </si>
  <si>
    <t>Received money from SDG BR to Ho Cash, WW Income TOTAL USD - 446 /-,Received by-Lin Lin Soe (SDG BR )</t>
  </si>
  <si>
    <t>HQT-RV-2025-06-0334</t>
  </si>
  <si>
    <t>Receive money from PG BU to HO Cash ( Customer Name ; PHYO BROTHER'S GENERATOR SERVICE , HTY-BSO-PRT-2025-06-0013 , WW-PRT-SI-25060095 , Rate - 4550 KS ) TL Ks-1,700,000/- , received by KPay</t>
  </si>
  <si>
    <t>Received money from MGW BR to Ho Cash, PG BU Amt = ks 3,804,800/- , TOTAL MMK - 5,994,800/-, Received by-Khin Nyein Chan (MGW BR ), Kpay</t>
  </si>
  <si>
    <t>HQT-RV-2025-06-0356</t>
  </si>
  <si>
    <t>Ma Mi Mi Ko ( PG BU ) KPay</t>
  </si>
  <si>
    <t>Receive Refund money from Diamond MultiModel Express Co:Ltd for Damage Claim Charges for Filter Ks-300,000/- ( UBG-PWG-2025-06-00004 ) , received by KPay</t>
  </si>
  <si>
    <t>HQT-RV-2025-06-0357</t>
  </si>
  <si>
    <t>Receive money from PG BU to HO Cash ( Customer Name ; PHYO BROTHER'S GENERATOR SERVICE , HTY-BSO-PRT-2025-06-0013 , WW-PRT-SI-25060095 , Rate - 4550 KS , Cash Income ) TL Ks-1,942,500/- , received by Cash</t>
  </si>
  <si>
    <t>Receive money transfer from NYU BR to HO Cash, WINNING WAY  252,800/-, Total MMK - 985,275/- , received by KPay</t>
  </si>
  <si>
    <t>HQT-RV-2025-06-0370</t>
  </si>
  <si>
    <t>Kalyar Win Htut ( PG BU ) Pooling</t>
  </si>
  <si>
    <t>Receive money from PG BU for Apr'25 Pooling Amount Ks-220,952/- ( HQT-PV-2025-06-0345  )</t>
  </si>
  <si>
    <t>HQT-RV-2025-06-0394</t>
  </si>
  <si>
    <t>Receive money from PG BU to HO Cash ( Customer Name ; POWER PULSE GENERATOR PARTS &amp; SERVICE CO.LTD , WW-PRT-SO-25060011 , WW-PRT-SI-25060100 , Spare Part Charges = $8.83 * 4550 rate ) TL Ks-40,176/- , received by KPay</t>
  </si>
  <si>
    <t>HQT-RV-2025-06-0396</t>
  </si>
  <si>
    <t>MKN Incentive Income Transfer</t>
  </si>
  <si>
    <t>Receive money from MKN  to Ho cash, PG - 385,300/-, Total MMK- 746,077/-, received by Ei Ei Phyo (MKN BR), Kpay</t>
  </si>
  <si>
    <t>HQT-RV-2025-06-0406</t>
  </si>
  <si>
    <t>HPN  BR Income Transfer</t>
  </si>
  <si>
    <t>Received money from HPN BR to Ho Cash ,  PG - 1,760,000/-,  TOTAL MMK- 2,260,000 /- ,Received by-Zar Ni Htet (HPN BR)</t>
  </si>
  <si>
    <t>HQT-RV-2025-06-0417</t>
  </si>
  <si>
    <t>SDG BR ( CWO CB Special )</t>
  </si>
  <si>
    <t>Received money transfer from SDG BR to CWO CB Special ( for Myanmar Postarion- 
SDG-CCO-PRT-WW-2025-06-0006  50% advance  - $3994*4540=18,133,000/-MMK (Winningway ) 
WW-PRT-SI-25060105   (Filter and air filter)-$600.28 *4540=2,725,000/-MMK (Winningway ) (271 Kyat Is Discount ) 
Total -20,858,000/-MMK ),received by Lin Lin Soe</t>
  </si>
  <si>
    <t>HQT-RV-2025-06-0419</t>
  </si>
  <si>
    <t>Received money from MGW BR to Ho Cash ,PG BU Income Total  MMK- 350,000/-,Received by-Khin Nyein Chan (MGW BR )</t>
  </si>
  <si>
    <t>HQT-RV-2025-06-0421</t>
  </si>
  <si>
    <t>Received money form SDG BR to HO Cash, ustomer 
 Daw ARR YIN, WW-PRT-SI-25060112, Amount- $133.08*4550= 605500/-MMK (Winningway ), received by Kpay</t>
  </si>
  <si>
    <t>HQT-RV-2025-06-0434</t>
  </si>
  <si>
    <t>Received money from SDG BR to Ho Cash, WW Income TOTAL USD - 40 /-,Received by-Lin Lin Soe (SDG BR )</t>
  </si>
  <si>
    <t>Cash received from SDG BR to HO Cash,  WW-5,892,050/-MMK ,Total MMK - 1,7352,150/-, received by Lin Lin Soe (SDG  BR)</t>
  </si>
  <si>
    <t>HQT-RV-2025-06-0437</t>
  </si>
  <si>
    <t>Receive Money from PG BU to HO Cash for Budget Refund Money Ks-270,000/- , received by Kalyar Win Htut ( PG BU )</t>
  </si>
  <si>
    <t>HQT-RV-2025-06-0439</t>
  </si>
  <si>
    <t>Receive money transfer from HTY BR to HO Cash, PG- 912/-, Total USD - $ 2,012/- , received by Khin Pyae Phyo ( HTY BR )</t>
  </si>
  <si>
    <t>Receive money from HTY BR to HO Cash,  PG - 2,432,150/-,Total MMK-7,595,350/-, received by Khin Pyae Phyo Khaing (HTY BR)</t>
  </si>
  <si>
    <t>Receive money transfer from Dawei BR to HO Cash ( PG Ks-184,954/- ) TL Ks-1,158,354/-  ,received by KPay</t>
  </si>
  <si>
    <t>Received money from YGN BR to Ho Cash ,PG - 479,471/-, TOTAL MMK- 3,249,302-, Received by-Khin Pa Pa Phyo(YGN BR )</t>
  </si>
  <si>
    <t>Received money from YGN BR to Ho Cash,PG - $47 TOTAL USD- 307/-,Received by-Khin Pa Pa Phyo(YGN BR )</t>
  </si>
  <si>
    <t>HQT-RV-2025-06-0449</t>
  </si>
  <si>
    <t>Receive money from MLM BR to HO Cash, Customer Honda Myanmar,MLM/PT/PG-0040/Jun/2025, USD - 312.43, Rate - 4550, MMK - 1,421,550/- (PG BU Income), Total MMK - 1,526,550/-, received by Thinzar Nyo (MLM BR)</t>
  </si>
  <si>
    <t>HQT-RV-2025-06-0472</t>
  </si>
  <si>
    <t>MKN BR Kpay</t>
  </si>
  <si>
    <t>Receive money from MKN  to Ho cash,PG=KS 32,100/-, Total MMK- 8,800,000/-, received by Ei Ei Phyo (MKN BR), Kpay</t>
  </si>
  <si>
    <t>HQT-JV-2025-06-0270</t>
  </si>
  <si>
    <t>RV-PWG-2025-06-00078</t>
  </si>
  <si>
    <t>RV-PWG-2025-06-00078	2025-06-23	SI-PRT-HTY-PWG-2025-06-00027-Customer Payment $ 506.67 - CORPORATE H.O ( Office Genset ) - 06/23/2025	CORPORATE H.O ( Office Genset )		 506.67</t>
  </si>
  <si>
    <t>HQT-RV-2025-06-0484</t>
  </si>
  <si>
    <t>Receive money from PG BU to HO Cash ( Customer Name ; [CU2025-00214] PENG DA ,GARMENT , 6/17/2025 , WW-RN-25060011 ) TL Ks-2,200,000/- , received by KPay</t>
  </si>
  <si>
    <t>HQT-RV-2025-06-0485</t>
  </si>
  <si>
    <t>Receive money from PG BU to HO Cash ( Customer Name ; [CU2025-00269] CP JAPFA FARM , 2025-06-19 , WW-RN-25060014 ) TL Ks-1,600,000/- , received by KPay</t>
  </si>
  <si>
    <t>Receive money transfer from TGY  BR to HO, PG - KS 876,762/-, Total MMK - 1,918,300-, received by May Thin Chel (TGY BR)</t>
  </si>
  <si>
    <t>HQT-RV-2025-06-0498</t>
  </si>
  <si>
    <t>Received money from SDG BR to Ho Cash, WW Income TOTAL USD - 761 /-,Received by-Lin Lin Soe (SDG BR )</t>
  </si>
  <si>
    <t>HQT-RV-2025-06-0500</t>
  </si>
  <si>
    <t>Cash received from SDG BR to HO Cash, WW Income Total MMK - 8,088,350/-, received by Lin Lin Soe (SDG  BR)</t>
  </si>
  <si>
    <t>HQT-RV-2025-06-0501</t>
  </si>
  <si>
    <t>Receive money from PG BU to HO Cash ( Customer Name ; Weartec Seam Co:Ltd for S'part Invoice -159374 ) TL USD-164/- , received by Cash</t>
  </si>
  <si>
    <t>HQT-RV-2025-06-0515</t>
  </si>
  <si>
    <t>Winning Way KBZ Special Cheque</t>
  </si>
  <si>
    <t>Received money transfer from Winning Way KBZ Special Cheque to HO Cash ( for Cheque No.000009,Amt;114,245,600
/-MMK )</t>
  </si>
  <si>
    <t>HQT-RV-2025-06-0517</t>
  </si>
  <si>
    <t>Receive money from PG BU to HO Cash ( Customer Name ; [CU2023-00857] PERFECT LUCKY FORTUNE COMPANY LIMITED , WW-RN-25060015 , 6/19/2025 ) TL Ks-2,050,000/- , received by KPay</t>
  </si>
  <si>
    <t>HQT-RV-2025-06-0523</t>
  </si>
  <si>
    <t>Received money from SDG BR to Ho Cash, WW Income  TOTAL MMK - 725,000/-,Received by-Lin Lin Soe (SDG BR )</t>
  </si>
  <si>
    <t>HQT-RV-2025-06-0533</t>
  </si>
  <si>
    <t>Receive money from PG BU to HO Cash ( Customer Name ; [CU2023-00890]  MYANMAR SINYOUNG FASHION CLOTHES , WW-RN-25060003 , 6/4/2025 ) TL Ks-3,000,000/- , received by Cash</t>
  </si>
  <si>
    <t>HQT-RV-2025-06-0578</t>
  </si>
  <si>
    <t>Receive money from PG BU to HO Cash ( Customer Name ; U Sai Zaw Zaw for MC-200AS , Final Payment , $5,894.72 * 4610 rate &gt; Ks-27,174,659/- ) TL Ks-27,174,700/- , received by Cash</t>
  </si>
  <si>
    <t>HQT-RV-2025-06-0581</t>
  </si>
  <si>
    <t>Receive money from PG BU to HO Cash ( Customer Name ; [CU2021-00896] KBTC UNIVERSITY , WW-RN-25060016 , 6/19/2025 ) TL Ks-6,100,000/- , received by Cash</t>
  </si>
  <si>
    <t>HQT-RV-2025-06-0589</t>
  </si>
  <si>
    <t>Receive money transfer from HTY BR to HO Cash, PG- 236/-, , Total USD - $ 1,836/- , received by Khin Pyae Phyo Khaing  ( HTY BR )</t>
  </si>
  <si>
    <t>Receive money from HTY BR to HO Cash, PG - 6,446,400/-, Total MMK-9,196,300/-, received by Khin Pyae Phyo Khaing (HTY BR)</t>
  </si>
  <si>
    <t>HQT-RV-2025-06-0591</t>
  </si>
  <si>
    <t>Received money form SDG BR to HO Cash, Customer 
HINTERLAND GROUP CO.,LTD, WW-PRT-SI-25060158
Amount-35.2*4580=161,200/-MMK (Winning way)received by Kpay</t>
  </si>
  <si>
    <t>HQT-RV-2025-06-0598</t>
  </si>
  <si>
    <t>Receive money from PG BU to HO Cash for AUDIT FINDING RETE DIFFERENT , HQT-RV-2024-07-0179 , HQT-RV-2024-12-0704 TL Ks-10,056/- , received by KPay</t>
  </si>
  <si>
    <t>Received money from MDY BR to Ho Cash, PG BU - 1,444,900/-, TOTAL MMK- 4,500,000/-,Received by-Thwe Zin San Oo (MDY BR )</t>
  </si>
  <si>
    <t>Receive money transfer from NYU BR to HO Cash, WINNING WAY  222,511/-,Total MMK - 582,511/- , received by KPay</t>
  </si>
  <si>
    <t>HQT-RV-2025-06-0626</t>
  </si>
  <si>
    <t>Receive money from PG BU to HO Cash ( Customer Name ; U Sai Shwe Baw Thein , WW-SER-SI-25060001 ) TL Ks-800,000/- , received by Cash</t>
  </si>
  <si>
    <t>HQT-RV-2025-06-0628</t>
  </si>
  <si>
    <t>Receive Money from PG BU to HO Cash for Budget Refund Money Ks-86,000/- , received by Kalyar Win Htut ( PG BU )</t>
  </si>
  <si>
    <t>Received money from YGN BR to Ho Cash , PG Ks- 2,036,420/- , Total MMK -4,819,074/-,Received by Kpay</t>
  </si>
  <si>
    <t>HQT-RV-2025-06-0638</t>
  </si>
  <si>
    <t>Receive money from PG BU to HO Cash ( Customer Name ; [CU2025-00269] CP JAPFA FARM , WW-RN-25060020 , 2025-06-26 ) TL Ks-1,400,000/- , received by Cash</t>
  </si>
  <si>
    <t>HQT-RV-2025-06-0664</t>
  </si>
  <si>
    <t>NLP BR ( CWO MAB Special )</t>
  </si>
  <si>
    <t>Received Money Transfer From NLP BR To CWO MAB Special  Customer U Myint Zaw Matador MC-513 ,$4560@4600=20,976,000/- PG BU, MMK-20,976,000/- Received By Shwe Zin Win.</t>
  </si>
  <si>
    <t>Receive money from MKN  to Ho cash, PG - 494,600/-, Total MMK-3,500,000/-, received by Ei Ei Phyo (MKN BR)</t>
  </si>
  <si>
    <t>HQT-RV-2025-06-0651</t>
  </si>
  <si>
    <t>MDY BR Cash Income</t>
  </si>
  <si>
    <t>Received money from MDY BR to Ho Cash, Unit Income;Cust U Aye Min, UCCO/MDY/PG/2025/06/0001 ,$4200*4600(rate),=KS19,320,000/-,Matador,MC40PS(used),Sale Man,Myo Min San,U,WW BU =KS 19,320,000/-, TOTAL MMK- 19,320,000/-,Received by-Cash</t>
  </si>
  <si>
    <t>HQT-RV-2025-06-0657</t>
  </si>
  <si>
    <t>Ko Htet Naing Tun ( Collection ) Cash</t>
  </si>
  <si>
    <t>Receive money from Customer Name ; Daw Nan Sam Kham , TL USD-1,550/- , received by Cash</t>
  </si>
  <si>
    <t>HQT-RV-2025-06-0667</t>
  </si>
  <si>
    <t>YGN BR CWO MAB Special</t>
  </si>
  <si>
    <t>Received Money Transfer From YGN BR TO CWO MAB Special For PG income Amt-2,364,500/-MMK, SRV Income Amt -250,000/-MMK, Total MMK-2,614,500/- Received By Khin Pa Pa Phyo.</t>
  </si>
  <si>
    <t>HQT-JV-2025-06-0257</t>
  </si>
  <si>
    <t>SI-PRT-HPN-PWG-2025-06-00017-Customer Payment $ 23.63 - MARLAR WIN,DAW - 06/30/2025</t>
  </si>
  <si>
    <t>RV-PWG-2025-06-00053	2025-06-30	SI-PRT-HPN-PWG-2025-06-00017-Customer Payment $ 23.63 - MARLAR WIN,DAW - 06/30/2025	MARLAR WIN,DAW		 23.63 
Engle Eye Air Filter DHP-0029-04</t>
  </si>
  <si>
    <t>Salary Income Tax Deduction for June'25 Total MMK  2,068,470 Exchange rate (USD 4,580 and 0.000218341)
Phyo Wai Nyein (3)	Power Generator	Income Tax	Income Tax	1033	MMK	 0.23 	USD
Soe Htet Tin	Power Generator	Income Tax	Income Tax	20867	MMK	 4.56 	USD
Aye Thandar Soe	Power Generator	Income Tax	Income Tax	1633	MMK	 0.36 	USD
Kyi Kyi Win	Power Generator	Income Tax	Income Tax	6200	MMK	 1.35 	USD</t>
  </si>
  <si>
    <t>Shoes Deduction List for Jun'25
Salary  Ex Rate for Jun' 25 is 4580.
Total Amount - 139,326 MMK
*Remark for 
Pyae Phyo Kyaw(6)	Power Generator	Shoes	Shoes	38000.00	6333
Myo Myint Aung (14)	Power Generator	Shoes	Shoes	38000.00	6333
total mmk = 12666</t>
  </si>
  <si>
    <t>HQT-RV-2025-06-0665</t>
  </si>
  <si>
    <t>Receive money from PG BU to HO Cash ( Customer Name ; Great Mandaing , WW-SER-SI-25060002 ) TL Ks-120,000/- , received by KPay</t>
  </si>
  <si>
    <t>HQT-RV-2025-06-0673</t>
  </si>
  <si>
    <t>Receive money from PG BU to HO Cash for Audit Finding EX-PWG-2024-11-00040 Ks-15,000/- , received by KPay</t>
  </si>
  <si>
    <t>HQT-RV-2025-06-0690</t>
  </si>
  <si>
    <t>SDG BR  KPay</t>
  </si>
  <si>
    <t>Received money form SDG BR to HO Cash, Customer 
THET HNIN WAI,DAW, WW-PRT-SI-25060195
Amount-3.50*4610=16135/-MMK (Winningway),
Total Amount-101,135/-MMKreceived by Kpay</t>
  </si>
  <si>
    <t>HQT-RV-2025-06-0691</t>
  </si>
  <si>
    <t>Received money from SDG BR to Ho Cash, WW Income TOTAL USD - 400 /-,Received by-Lin Lin Soe (SDG BR )</t>
  </si>
  <si>
    <t>Cash received from SDG BR to HO Cash, WW-4,763,220/-MMK  (Winningway),Total MMK Amount-10,977,850/-,  received by Lin Lin Soe (SDG  BR)</t>
  </si>
  <si>
    <t>Receive money transfer from TGY  BR to HO, PG -307,272/-, Total MMK -  2,267,272/-, received by Kpay</t>
  </si>
  <si>
    <t>Receive money transfer from TGY  BR to HO, PG -  102,300/-, Total MMK - 4,970,400/-, received by Kpay</t>
  </si>
  <si>
    <t>Receive money transfer from MKN BR to HO Cash ( PG Ks-102,800/-  ) TL Ks-8,242,134/-  ,received by Salary</t>
  </si>
  <si>
    <t>HQT-RV-2025-06-0707</t>
  </si>
  <si>
    <t>Received money from NLP BR to Ho Cash , PG - 57,500/-, TOTAL MMK -787,500-, Received by-Hnin Wai Zin (NLP BR )</t>
  </si>
  <si>
    <t>Receive money transfer from TGO BR to HO Cash ( PG-149,300/- ) Total MMK Amount-433,600/- , received by (KPAY)</t>
  </si>
  <si>
    <t>Receive money transfer from NYU BR to HO Cash,  Winning Way - 318,500/-,  Total MMK - 2,000,000/- , received by Shwe Wutt Hmone (NYU BR)</t>
  </si>
  <si>
    <t>HQT-RV-2025-07-0007</t>
  </si>
  <si>
    <t>Receive money transfer from HTY BR to HO Cash, PG Customer-May Kha San,  Final Payment USD 8,200 Collector -HNS,KPPK,KHZ, Total USD - $ 8,200/- , received by Khin Pyae Phyo Khaing  ( HTY BR )</t>
  </si>
  <si>
    <t>Receive money form SBO to HO Cash, WW - 1,538,350/-, Total MMK -3,973,350/-, received by Pwint Thet Htar Khaing (SBO  BR), Kpay</t>
  </si>
  <si>
    <t>HQT-RV-2025-07-0010</t>
  </si>
  <si>
    <t>SDG Kpay</t>
  </si>
  <si>
    <t>Receive Money from SDG BR to HO Cash, Customer POWER PULSE GENERATOR PARTS &amp; SERVICE CO.LTD, SDG-BSO-PRT-2025-06-0079, Amount-25.50*4590 =117,045/- MMK (Winningway ), Actual Received Date (30-6-25), received by Kpay</t>
  </si>
  <si>
    <t>HQT-RV-2025-07-0011</t>
  </si>
  <si>
    <t>Receive money from SDG BR to HO Cash, Customer THEIN THEIN MYINT,DAW WW-PRT-SI-25070002, Amount-20.58*4580=94256/-MMK (Winningway ) ,
Total MMK -169256/-, received by Kpay</t>
  </si>
  <si>
    <t>Receive money form SDG BR to HO Cash, Customer 
MOTHER HOUSE EDUCATION CENTRE WW-PRT-SI-25060200  Amount-13.13*4580=60,135/-MMK (Winningway), Total MMKt-527,335/-, received by Kpay</t>
  </si>
  <si>
    <t>HQT-RV-2025-07-0024</t>
  </si>
  <si>
    <t>Received money form SDG BR to HO Cash, Customer MOTHER HOUSE EDUCATION CENTRE WW-PRT-SI-25060200 Amount-8.37*4580=38,335/- MMK (Winningway), received by Kpay</t>
  </si>
  <si>
    <t>Received money from MGW BR to Ho Cash,  PG - 579,400/-, Total  MMK- 3,331,000/-, Received by-Khin Nyein Chan (MGW BR )</t>
  </si>
  <si>
    <t>Received money from GBK BR to Ho Cash ,PG - 1,857,204/-, TOTAL  MMK - 2,221,804/- ,Received by-Thin Su Htwe (GBK BR )</t>
  </si>
  <si>
    <t>HQT-RV-2025-07-0034</t>
  </si>
  <si>
    <t>Received money from SDG BR to Ho Cash, Customer Hotel Prime WW-PRT-SI-2507001 TOTAL USD - 80 /-,Received by-Cash</t>
  </si>
  <si>
    <t>HQT-RV-2025-07-0085</t>
  </si>
  <si>
    <t>IS Bu Income</t>
  </si>
  <si>
    <t>Received Money Transfer From SDG BR To CWO UAB Special Customer ASIA PACIFIC BEVERAGES MYANMAR CO.,LTD WW-PRT-SI-25060088 Amount-2841.67*4530=12872751/-MMK (Winningway)</t>
  </si>
  <si>
    <t>Received money from PTN BR to Ho Cash ,PG - 624,753/-, Total MMK - 3,024,000/-, Received by-Chaw Ei Zin (PTN  BR )</t>
  </si>
  <si>
    <t>Received money from HPN BR to Ho Cash ,PG - 2,131,231/-, TOTAL MMK- 4,385,000 /- ,Received by-Zar Ni Htet (HPN BR)</t>
  </si>
  <si>
    <t>Received money from MLM BR to HO Cash,  PG - 1,075,100 MMK, Total MMK- 3,462,500/-, receive by Thinzar Nyo (MLM BR)</t>
  </si>
  <si>
    <t>HQT-RV-2025-07-0065</t>
  </si>
  <si>
    <t>Receive money from HTY BR to HO Cash,  PG - 3,755,200/-, Total MMK-12,478,800/-, received by Khin Pyae Phyo Khaing (HTY BR), Cash</t>
  </si>
  <si>
    <t>Received money from PTN BR to Ho Cash, PG Income - $353, TOTAL USD -$1,057/-, received by - Chaw Ei Zin (PTN BR)</t>
  </si>
  <si>
    <t>HQT-RV-2025-07-0087</t>
  </si>
  <si>
    <t>Received money from SDG BR to Ho Cash, WW - 3,478,900/-,  SDG - 531,100/-,  TOTAL MMK - 4,010,000/-,Received by-Lin Lin Soe (SDG BR )</t>
  </si>
  <si>
    <t>HQT-RV-2025-07-0097</t>
  </si>
  <si>
    <t>Receive Money from PG BU to HO Cash for Budget Refund Money Ks-77,000/- , received by Kalyar Win Htut ( PG BU )</t>
  </si>
  <si>
    <t>Cash Receive from HTY BR to HO Cash, PG - 1,549,800/-, Total MMK - 2,996,350/-, received by Khin Pyae Phyo Khaing  ( HTY BR )</t>
  </si>
  <si>
    <t>HQT-RV-2025-07-0107</t>
  </si>
  <si>
    <t>Receive money from PG BU to HO Cash ( Customer Name ; [CU2021-00418] PAR GYI RESTAURANT , WW-RN-25070006 ) TL Ks-2,200,000/- , received by Cash</t>
  </si>
  <si>
    <t>HQT-RV-2025-07-0108</t>
  </si>
  <si>
    <t>Receive money from PG BU to HO Cash ( Customer Name ; [CU2025-00157] KHAING SHWE WAH  MOTEL , WW-RN-25070002 ) TL Ks-1,800,000/- , received by Cash</t>
  </si>
  <si>
    <t>HQT-RV-2025-07-0133</t>
  </si>
  <si>
    <t>Receive money form SDG BR to HO Cash, Customer 
Htet Private School Matador 100 KVA  Deposit Amount -500,000/-MMK  (Winningway ), Total MMKt- 500,000/-, received by Kpay</t>
  </si>
  <si>
    <t>HQT-RV-2025-07-0157</t>
  </si>
  <si>
    <t>Receive money from PG BU to HO Cash ( Customer Name ; [CU2024-00743] AUNG ZAW MYINT,U(12/BAHANA (N) 037743)  , WW-RN-25060009 ) TL Ks-10,000,000/- , received by Cash</t>
  </si>
  <si>
    <t>Received money from HTY BR to Ho Cash , PG-742,100/-  Total MMK - 3,575,600/-,Received by-Khin Pyae Phyo Khaing  (HTY BR )</t>
  </si>
  <si>
    <t>Received money form  PHK BR to Ho Cash,  PG - 1,080,500/-, TOTAL MMK-  4,006,500/-,Received by-Aye Thuzar  Oo(PHK BR )</t>
  </si>
  <si>
    <t>HQT-RV-2025-07-0171</t>
  </si>
  <si>
    <t>MYK BR  (Income Transfer)</t>
  </si>
  <si>
    <t>Received money from MYK BR to Ho Cash ,PG-370,091/- TOTAL MMK- 370,091,Received by- Bhone Ye Thway (MYK BR )</t>
  </si>
  <si>
    <t>HQT-RV-2025-07-0172</t>
  </si>
  <si>
    <t>MYK BR  Urgent Budget (Income Transfer)</t>
  </si>
  <si>
    <t>Received money from MYK BR to Ho Cash ,PG -5,705,000/- TOTAL MMK- 5,705,000/-,Received by- Bhone Ye Thway (MYK BR )</t>
  </si>
  <si>
    <t>Received money from MLM BR to HO Cash,   PG -373,300/-MMK, Total MMK- 1,250,000/-, receive by Thinzar Nyo (MLM BR)</t>
  </si>
  <si>
    <t>HQT-RV-2025-07-0183</t>
  </si>
  <si>
    <t>SDG BR  USD Income</t>
  </si>
  <si>
    <t>Cash received from SDG BR to HO Cash, WW-105/-USD,
Total  USD Amount-1,100/-, received by Lin Lin Soe (SDG BR)</t>
  </si>
  <si>
    <t>HQT-RV-2025-07-0184</t>
  </si>
  <si>
    <t>Cash received from SDG BR to HO Cash,  WW BU Income Total MMK - 1,937,700/-, received by Lin Lin Soe (SDG BR)</t>
  </si>
  <si>
    <t>HQT-RV-2025-07-0185</t>
  </si>
  <si>
    <t>Receive money from PG BU to HO Cash for Budget Refund Money TL Ks-200,000/- , received by Kalyar Win Htut ( PG BU )</t>
  </si>
  <si>
    <t>HQT-RV-2025-07-0186</t>
  </si>
  <si>
    <t>Receive money from PG BU to HO Cash ( Customer Name ; AYA DOUBLE POWER CO.,LTD  , WW-PRT-SO-25070002 , [178708] Fan Belt &gt; 2pc , 10-07-2025 Income , $24.08 * 4500 rate ) TL Ks-108,400/- , received by Cash</t>
  </si>
  <si>
    <t>HQT-RV-2025-07-0187</t>
  </si>
  <si>
    <t>Receive money from PG BU to HO Cash ( Customer Name ; KO WAI LIN KO , WW-PRT-SO-25070003 , [LF 9009-PSG] Engine Oil Filter  &gt; 1pc , 14-07-2025 Income , $41.5 * 4500 rate ) TL Ks-187,000/- , received by Cash</t>
  </si>
  <si>
    <t>Received money form TGO BR to Ho Cash , PG -184,700/-, July'25 Budget Refunds -   TOTAL MMK- 1,200,000/-, Received by-Kaung Myat Thu 
(TGO BR )</t>
  </si>
  <si>
    <t>Received money from NLP BR to Ho Cash , PG - 2,110,300/-, TOTAL MMK -4,049,000/-, Received by-Hnin Wai Zin (NLP BR ), Kpay</t>
  </si>
  <si>
    <t>HQT-RV-2025-07-0218</t>
  </si>
  <si>
    <t>MYK BR Urgent Budget (Income Transfer)</t>
  </si>
  <si>
    <t>Received money from MYK BR to Ho Cash PG -568,000/- TOTAL MMK- 568,000/-,Received by- Bhone Ye Thway (MYK BR )</t>
  </si>
  <si>
    <t>HQT-RV-2025-07-0227</t>
  </si>
  <si>
    <t>HTY BR  Cash Income</t>
  </si>
  <si>
    <t>Cash received from HTY BR to HO Cash, PG - 1,341,250/-,  Total MMK - 4,552,500/-,  received by Khin Pyae Phyo Khaing (HTY BR)</t>
  </si>
  <si>
    <t>Cash received from SDG BR to HO Cash, WW-1,503,050/-MMK (Winningway)
Total MMK-2,170,250/-,  received by Lin Lin Soe (SDG BR)</t>
  </si>
  <si>
    <t>HQT-RV-2025-07-0232</t>
  </si>
  <si>
    <t>Cash received from SDG BR to HO Cash, WW-575/-USD (Winningway) , Total USD -1,656/-, Received by Lin Lin Soe (SDG BR)</t>
  </si>
  <si>
    <t>Receive money transfer from TGY  BR to HO, PG BU - KS 299,150 /- ( TGY-RV-2025-07-0010,0012,0020),Total MMK - 1,900,000/-, received by May Thin Chel (TGY BR)</t>
  </si>
  <si>
    <t>HQT-RV-2025-07-0250</t>
  </si>
  <si>
    <t>Receive money from PG BU to HO Cash ( Customer Name ; [CU2023-00890]  MYANMAR SINYOUNG FASHION CLOTHES , 7/4/2025 , WW-RN-25070005 ) TL Ks-3,000,000/- , received by Cash</t>
  </si>
  <si>
    <t>HQT-RV-2025-07-0251</t>
  </si>
  <si>
    <t>Receive money from PG BU to HO Cash ( Customer Name ; [CU2024-00674] THINT MYAT CLINIC , 2025-07-15 , WW-RN-25070014 ) TL Ks-650,000/- , received by Cash</t>
  </si>
  <si>
    <t>HQT-RV-2025-07-0252</t>
  </si>
  <si>
    <t>Received money from MYK BR to Ho Cash PG -188,500/- TOTAL MMK- 188,500/-,Received by- Bhone Ye Thway (MYK BR )</t>
  </si>
  <si>
    <t>Received money from MLM BR to HO Cash,  PG -424,750/- MMK,  Total MMK- 860,000/-, receive by Thinzar Nyo (MLM BR)</t>
  </si>
  <si>
    <t>HQT-RV-2025-07-0260</t>
  </si>
  <si>
    <t>Ma Thiri Sandar ( PG BU ) Cash</t>
  </si>
  <si>
    <t>Receive money from PG BU to Cash ( Customer Name ; U Aung Cho Cho Htwe , for Matador Generator LG22YM , 20 KVA , 1Unit , Deposit ) TL USD-1,500/- , received by Ma Thiri Sandar ( PG BU )</t>
  </si>
  <si>
    <t>HQT-RV-2025-07-0273</t>
  </si>
  <si>
    <t>Received money transfer from MYK BR to CWO Yoma Special ( for RE BU income - Customer U San Maung (Khine Zin Yaw Trading )  Jun’25 Solar units charges - $ 1557.33 *  4470,  PG Inv Amt - $ 839.26 *4470   Amt;Total - $2396.59* 4470, Ks- 10,712,757/-MMK</t>
  </si>
  <si>
    <t>Received money from NYU BR to Ho Cash, Winning way -277,582/-,Total MMK- 500,000/-, received by Shwe Wutt Hmone (NYU BR)</t>
  </si>
  <si>
    <t>HQT-RV-2025-07-0275</t>
  </si>
  <si>
    <t>Receive money from PG BU to HO Cash for Budget Refund Money TL Ks-165,250/- , received by Kalyar Win Htut ( PG BU )</t>
  </si>
  <si>
    <t>HQT-RV-2025-07-0278</t>
  </si>
  <si>
    <t>Receive money from PG BU to HO Cash ( Customer Name ; KM TERMINAL &amp; LOGISTICS LIMITED , SRV Income , WW-SER-SI-25070002 ) TL Ks-1,500,000/- , received by Cash</t>
  </si>
  <si>
    <t>Cash Received From SDG BR To HO Cash,  WW-1,735,450/-MMK , Total MMK - 4,569,300/-, received by Lin Lin Soe (SDG BR) Cash</t>
  </si>
  <si>
    <t>HQT-RV-2025-07-0304</t>
  </si>
  <si>
    <t>Receive money from PG BU for Audit Finding AC-PWG-2024-12-00058  Ks-2,000/- , received by Cash</t>
  </si>
  <si>
    <t>HQT-RV-2025-07-0311</t>
  </si>
  <si>
    <t>Cash received from HTY BR To HO Cash, ,PG - 3,989,850/-,,Total MMK -5,963,750/-, received by Khin Pyae Phyo Khaing (HTY BR )</t>
  </si>
  <si>
    <t>HQT-RV-2025-07-0312</t>
  </si>
  <si>
    <t>Cash received from HTY BR to HO Cash,Modern KTV Final Payment USD 2800 (PG BU) Total USD -2,800/-,  received by Khin Pyae Phyo Khaing (HTY BR</t>
  </si>
  <si>
    <t>HQT-RV-2025-07-0314</t>
  </si>
  <si>
    <t>Cho Mar Win ( PG BU )</t>
  </si>
  <si>
    <t>Receive money from Diamond MultiModel Express Co:Ltd for Rusty and Damage Claim Charges ( Shipment No W-2025-022 ) 1004001CA02-0000 -1pcs , 1002016-B41-0000 -2pcs , 1002016B400-0000 -6pcs TL Ks-1,091,000/- , received by Cho Mar Win ( PG BU )</t>
  </si>
  <si>
    <t>Received money from MDY BR to Ho Cash, PG - 105,900/-, TOTAL MMK- 5,300,000/-,Received by-Thwe Zin San Oo (MDY BR )</t>
  </si>
  <si>
    <t>HQT-RV-2025-07-0454</t>
  </si>
  <si>
    <t>Received money transfer from PG To CWO AYA Special For Customer- U Aung Cho Cho Htwe 20kva USD3,000 @ 4,480 = 13,440,000 kyats Received By Lwin Lwin Aung</t>
  </si>
  <si>
    <t>Received money form  PHK BR to Ho Cash, PG-1,759,500/-,TOTAL MMK- 6,076,500/- /-,Received by-Aye Thuzar  Oo(PHK BR )</t>
  </si>
  <si>
    <t>HQT-RV-2025-07-0355</t>
  </si>
  <si>
    <t>SDG BR (Income Transfer)</t>
  </si>
  <si>
    <t>Received money from SDG BR to Ho Cash, WW-4,783,420/-  TOTAL MMK - 6,022,500/-Received by-Lin Lin Soe (SDG BR )</t>
  </si>
  <si>
    <t>HQT-RV-2025-07-0365</t>
  </si>
  <si>
    <t>Winning Way KBZ Special cheque</t>
  </si>
  <si>
    <t>Received money transfer from Winning Way KBZ Special Cheque no-000010 &gt; 200,000,000/- Ks</t>
  </si>
  <si>
    <t>Received money from GBK BR to Ho Cash ,PG-123,468/-, TOTAL  MMK - 1,706,394/- ,Received by-Thin Su Htwe (GBK BR )</t>
  </si>
  <si>
    <t>HQT-RV-2025-07-0372</t>
  </si>
  <si>
    <t>Receive money form SDG BR to HO Cash,Customer 
TET LANN HOSPITAL WW-PRT-SI-25070106
Amount-233.22*4480= 1,044,825/-MMK (Winning way)
Total Amount=1,294,825/-, received by Kpay</t>
  </si>
  <si>
    <t>HQT-RV-2025-07-0489</t>
  </si>
  <si>
    <t>SDG  BR ( CWO KBZ Special )</t>
  </si>
  <si>
    <t>Received money transfer from SDG BR to CWO KBZ Special ( for Customer GREAT MANDAING CO.,LTD Amount-819.72*4480=3672345/-MMK (Winningway) MMK -45 Kyat Is Discount Total Amount=3672300/-MMK,Received By Ma Lin Lin Soe.</t>
  </si>
  <si>
    <t>HQT-RV-2025-07-0406</t>
  </si>
  <si>
    <t>Receive money from PG BU to HO Cash for Budget Refund Money TL Ks-79,800/- , received by Kalyar Win Htut ( PG BU )</t>
  </si>
  <si>
    <t>HQT-RV-2025-07-0409</t>
  </si>
  <si>
    <t>Winning Way AYA Special Cheque</t>
  </si>
  <si>
    <t>Received money transfer from Winning Way AYA Special Cheque to HO Cash ( for Cheque No.000001,Amt;150,000,000/-MMK )</t>
  </si>
  <si>
    <t>HQT-RV-2025-07-0459</t>
  </si>
  <si>
    <t>HPN  BR (income transfer )( Pooling)</t>
  </si>
  <si>
    <t>Received money from HPN BR to Ho Cash, PG Income 
 Total MMK - 1,280,250/-, received by Zarni Htet (HPN BR)</t>
  </si>
  <si>
    <t>Received money from SDG BR to Ho Cash, WW-2,012,200/-MMK, Total MMK - 2,488,064/-, received by Lin Lin Soe (SDG BR)</t>
  </si>
  <si>
    <t>Receive money from MKN  to Ho cash,PG-359,000/- Total MMK-3,900,000/-, received by Ei Ei Phyo (MKN BR)</t>
  </si>
  <si>
    <t>HQT-RV-2025-07-0475</t>
  </si>
  <si>
    <t>Receive money from PG BU to HO Cash ( Customer Name ; [9/MAKANA(N)077044] CK CO.,LTD , 7/21/2025  , WW-RN-25070019 ) TL Ks-3,200,000/- , received by Cash</t>
  </si>
  <si>
    <t>HQT-RV-2025-07-0479</t>
  </si>
  <si>
    <t>Receive money from PG BU to HO Cash for Budget Refund Money TL Ks-162,579/- , received by Kalyar Win Htut ( PG BU )</t>
  </si>
  <si>
    <t>HQT-RV-2025-07-0492</t>
  </si>
  <si>
    <t>Receive money from PG BU for May'25 Pooling Amount Ks-258,990/- ( HQT-PV-2025-07-0674  )</t>
  </si>
  <si>
    <t>Received Money from PHK BR to HO Cash, PG - 2,321,000/-,  Total MMK - 9,308,501/-, received by Htet Myat Wai (PHK BR), PHK-PV-2023-05-0043, May'23 Budget</t>
  </si>
  <si>
    <t>HQT-RV-2025-07-0533</t>
  </si>
  <si>
    <t>Received money transfer from Winning Way AYA Special Cheque to HO Cash ( for Cheque No.000002,Amt;37,602,842/-MMK )</t>
  </si>
  <si>
    <t>Cash Received From SDG BR To HO Cash, WW-763,250/-MMK, otal MMK - 1,898,450/-,  received by Lin Lin Soe (SDG BR) Cash</t>
  </si>
  <si>
    <t>Cash received from SDG BR to HO Cash,WW-878/-USD, Total  USD Amount-1551/-, received by Lin Lin Soe (SDG BR)</t>
  </si>
  <si>
    <t>HQT-RV-2025-07-0550</t>
  </si>
  <si>
    <t>HTY BR Income Transfer</t>
  </si>
  <si>
    <t>Received money from HTY BR to Ho Cash , PG Income TOTAL MMK- 1,525,869 /-,Received by- Khin Pyae Phyo Khaing (HTY )</t>
  </si>
  <si>
    <t>HQT-RV-2025-07-0569</t>
  </si>
  <si>
    <t>Receive money from PG BU to HO Cash for Budget Refund Money TL Ks-819,550/- , received by Kalyar Win Htut ( PG BU )</t>
  </si>
  <si>
    <t>21030032 Affi # Winning Way Co.,Ltd. (PGIS 1)-HQ Total</t>
  </si>
  <si>
    <t>21030036 Affi # Dawei Branch-HQ</t>
  </si>
  <si>
    <t>HQT-RV-2025-06-0391</t>
  </si>
  <si>
    <t>DWI BR ( Pooling Apr'25 )</t>
  </si>
  <si>
    <t>Received money from DWI BR Apr'25 Pooling TL Ks-58,133/- , received by Pyae Phyo Aung ( DWI BR )</t>
  </si>
  <si>
    <t>HQT-RV-2025-07-0518</t>
  </si>
  <si>
    <t>DWI BR ( Pooling May'25 )</t>
  </si>
  <si>
    <t>Received money from DWI BR May'25 Pooling TL Ks-541,212/- , received by Pyae Phyo Aung ( DWI BR )</t>
  </si>
  <si>
    <t>21030036 Affi # Dawei Branch-HQ Total</t>
  </si>
  <si>
    <t>21030037 Affi # Goe Bin Kauk Branch-HQ</t>
  </si>
  <si>
    <t>HQT-RV-2025-06-0005</t>
  </si>
  <si>
    <t>Received money from GBK BR to HO Cash, GBK BR Income Transfer Service Charges - 750,000/-,  received by Thin Su Htwe  (GBK BR), Kpay</t>
  </si>
  <si>
    <t>Receive money from GBK BR to HO Cash, GBK BR Income Transfer Service Charges - 185,000/- , Total MMK- 801,300/-, received by Thin Su Htwe (GBK BR), Kpay</t>
  </si>
  <si>
    <t>Received money from GBK BR to Ho Cash ,Service Charges - 285,000/- ,,TOTAL  MMK - 288,649/-  ,Received by-Thin Su Htwe (GBK BR )</t>
  </si>
  <si>
    <t>HQT-RV-2025-06-0387</t>
  </si>
  <si>
    <t>GBK BR ( Pooling Apr'25 )</t>
  </si>
  <si>
    <t>Received money from GBK BR Apr'25 Pooling TL Ks-9,892/- , received by Thin Su Htwe ( GBK BR )</t>
  </si>
  <si>
    <t>Received money from GBK BR to Ho Cash ,Service Charges - 150,000/-,TOTAL  MMK - 2,071,380/-  ,Received by-Thin Su Htwe (GBK BR ), Kpay</t>
  </si>
  <si>
    <t>Received money from GBK BR to Ho Cash ,Service Charges - 150,000/-,TOTAL  MMK - 2,537,980/-  ,Received by-Thin Su Htwe (GBK BR ), Kpay</t>
  </si>
  <si>
    <t>HQT-RV-2025-07-0090</t>
  </si>
  <si>
    <t>GBK BR Kpay Income</t>
  </si>
  <si>
    <t>Received money from GBK BR to Ho Cash ,Service Charges - 60,000/-, TOTAL  MMK - 60,000/-  ,Received by-Thin Su Htwe (GBK BR ), Kpay</t>
  </si>
  <si>
    <t>HQT-RV-2025-07-0359</t>
  </si>
  <si>
    <t>Received money from GBK BR to Ho Cash ,Service Charges - TOTAL  MMK - 680,000/-  ,Received by-Thin Su Htwe (GBK BR ), Kpay</t>
  </si>
  <si>
    <t>HQT-RV-2025-07-0465</t>
  </si>
  <si>
    <t>GBK BR (income transfer )( Pooling)</t>
  </si>
  <si>
    <t>Received money from GBK BR to Ho Cash, July'25 Budget Refunds Total MMK - 380,249/-, received by Thin Su Htwe (GBK  BR)</t>
  </si>
  <si>
    <t>HQT-RV-2025-07-0514</t>
  </si>
  <si>
    <t>GBK BR ( Pooling May'25 )</t>
  </si>
  <si>
    <t>Received money from GBK BR May'25 Pooling TL Ks-27,365/- , received by Thin Su Htwe ( GBK BR )</t>
  </si>
  <si>
    <t>21030037 Affi # Goe Bin Kauk Branch-HQ Total</t>
  </si>
  <si>
    <t>21030038 Affi # Homalin Branch-HQ</t>
  </si>
  <si>
    <t>HQT-JV-2025-06-0050</t>
  </si>
  <si>
    <t>Closing Adj with KDE Branch Pay - HML Branch Receive for June'2025</t>
  </si>
  <si>
    <t>Closing Adj with KDE Branch Pay - HML Branch Receive for June'2025 KHD-JV-2025-06-0011	HML-JV-2025-06-0001</t>
  </si>
  <si>
    <t>HQT-RV-2025-06-0386</t>
  </si>
  <si>
    <t>HML BR ( Pooling Apr'25 )</t>
  </si>
  <si>
    <t>Received money from HML BR Apr'25 Pooling TL Ks-563,755/- , received by Thet Mon Myint ( HML BR )</t>
  </si>
  <si>
    <t>HQT-RV-2025-06-0389</t>
  </si>
  <si>
    <t>KDE BR ( Pooling Apr'25 )</t>
  </si>
  <si>
    <t>Received money from KDE BR Apr'25 Pooling TL Ks-6,396/- , received by Thet Mon Myint ( KDE BR )</t>
  </si>
  <si>
    <t>HQT-RV-2025-07-0038</t>
  </si>
  <si>
    <t>Kyu Kyu Khaing(Chairwoman Officce)</t>
  </si>
  <si>
    <t>Cash Received refund money for can't go because the airlines are closed due to the earthquake  Ei Shwe Zin - 928,000/-, (HML) Total MMK - 2,854,000/-, Received By - Kyu Kyu Khaing(Chairwoman Officce)</t>
  </si>
  <si>
    <t>HQT-RV-2025-07-0513</t>
  </si>
  <si>
    <t>HML BR ( Pooling May'25 )</t>
  </si>
  <si>
    <t>Received money from HML BR May'25 Pooling TL Ks-205,739/- , received by Thet Mon Myint ( HML BR )</t>
  </si>
  <si>
    <t>21030038 Affi # Homalin Branch-HQ Total</t>
  </si>
  <si>
    <t>21030039 Affi # Khandee Branch-HQ</t>
  </si>
  <si>
    <t>Received money form  KDE BR to Ho Cash, Budget refunds - 754,100/-, Total MMK       2,716,022/-,Received by-Ei ShweZIn(KDE BR ), Kpay</t>
  </si>
  <si>
    <t>Received money form  KDE BR to Ho Cash, KDE SRV Income - 1,400,000/-, Total MMK       2,716,022/-,Received by-Ei ShweZIn(KDE BR ), Kpay</t>
  </si>
  <si>
    <t>HQT-JV-2025-06-0053</t>
  </si>
  <si>
    <t>Closing Adj with KDE Branch Rec - CEQ BU Payment for June'2025</t>
  </si>
  <si>
    <t>Closing Adj with KDE Branch Rec - CEQ BU Payment for June'2025 KHD-JV-2025-06-0002	AMISCCE1-2025-06-00007</t>
  </si>
  <si>
    <t>HQT-JV-2025-06-0058</t>
  </si>
  <si>
    <t>Closing Adj with KDE Branch Rec - CE 5 BU Pay for June'25</t>
  </si>
  <si>
    <t>Closing Adj with KDE Branch Rec - CE 5 BU Pay for June'25 KHD-JV-2025-06-0004	AMISCCE5-2025-06-00014</t>
  </si>
  <si>
    <t>HQT-JV-2025-06-0060</t>
  </si>
  <si>
    <t>Closing Adj with KDE BR Rec - REM BU Pay for June 2025</t>
  </si>
  <si>
    <t>Closing Adj with KDE BR Rec - REM BU Pay for June 2025 KHD-JV-2025-06-0003	AMISCREM-2025-06-00005</t>
  </si>
  <si>
    <t>HQT-JV-2025-06-0082</t>
  </si>
  <si>
    <t>Closing ADJ with KDE Rec - MAC pay for June 2025</t>
  </si>
  <si>
    <t>Closing ADJ with KDE Rec - MAC pay for June 2025 KHD-JV-2025-06-0005	AMISCMAC-2025-06-00013</t>
  </si>
  <si>
    <t>HQT-RV-2025-07-0516</t>
  </si>
  <si>
    <t>KDE BR ( Pooling May'25 )</t>
  </si>
  <si>
    <t>Received money from KDE BR May'25 Pooling TL Ks-162,027/- , received by Thet Mon Myint ( KDE BR )</t>
  </si>
  <si>
    <t>21030039 Affi # Khandee Branch-HQ Total</t>
  </si>
  <si>
    <t>21030042 Affi # Lashio Branch-HQ</t>
  </si>
  <si>
    <t>HQT-RV-2025-06-0220</t>
  </si>
  <si>
    <t>Cherry Hmwe(GA)</t>
  </si>
  <si>
    <t>Cash Received refund dog food for two dogs die in Lashio BR  (2 * 1500 * 30days = 90,000/-Ks) , Received By - Cherry Hmwe(GA)</t>
  </si>
  <si>
    <t>GA Department</t>
  </si>
  <si>
    <t>21030042 Affi # Lashio Branch-HQ Total</t>
  </si>
  <si>
    <t>21030044 Affi # Mandalay Branch-HQ</t>
  </si>
  <si>
    <t>HQT-RV-2025-06-0007</t>
  </si>
  <si>
    <t>MDY</t>
  </si>
  <si>
    <t>Receive money form MDY to HO Cash, Service Income;Cust 2)PER,INV(2)Pcs,= KS1,100,000/-,Cust U Htun Win Zaw, MDY/SR/05/2025/2062, =KS300,000/-,U Sai Aung,MDY/SR/05/2025/2058,=KS800,000/-,All Branch,Total MMK - 1,100,000/-, received by Thaw Zin San Oo (MDY BR), Kpay</t>
  </si>
  <si>
    <t>HQT-RV-2025-06-0106</t>
  </si>
  <si>
    <t>Receive money from MDY BR to HO Cash,  All Branch Income Total MMK - 180,000/-, (MDY-RV-2025-05-0149 to MDY-RV-2025-05-0151), received by Kpay</t>
  </si>
  <si>
    <t>HQT-RV-2025-06-0113</t>
  </si>
  <si>
    <t>Su Su (Multipart)</t>
  </si>
  <si>
    <t>Received from Multipart to Ho Cash for MDY BR 3%Commission ,Inv No-015777 , Ks-434,000/- , ,Commission (3%) -13,020/-Ks  &amp; Inv No-015795 , Ks-72,000/- , ,Commission (5%) -3,600/-Ks ,Inv No-015867 , Ks-1,040,000/- , ,Commission (5%) -52,000/-Ks  ,Total Amount -68,620/- Ks ,Received By- Ma Su Su (Multipart),</t>
  </si>
  <si>
    <t>HQT-RV-2025-06-0232</t>
  </si>
  <si>
    <t>Receive money from MDY BR to HO Cash, Service Income; Cust U Chan Nyein Han, MDY/SR/06/2025/2090, All Branch KS1,500,000/-, Total MMK - 1,500,000/- , (received by Kpay</t>
  </si>
  <si>
    <t>Received money from MDY BR to Ho Cash, All Branch - 2,515,000/-, TOTAL MMK- 15,000,000/-,Received by-Thwe Zin San Oo (MDY BR )</t>
  </si>
  <si>
    <t>HQT-RV-2025-06-0393</t>
  </si>
  <si>
    <t>MDY BR ( Pooling Apr'25 )</t>
  </si>
  <si>
    <t>Received money from MDY BR Apr'25 Pooling TL Ks- 243,808/- , received by Thwe Zin San Oo ( MDY BR )</t>
  </si>
  <si>
    <t>Shoes Deduction List for Jun'25
Salary  Ex Rate for Jun' 25 is 4580.
Total Amount - 139,326 MMK
*Remark for 
Dawe Ko (1)	Mandalay	Shoes	shoes	38000.00	6333</t>
  </si>
  <si>
    <t>HQT-RV-2025-06-0699</t>
  </si>
  <si>
    <t>MDY BR Kpay income</t>
  </si>
  <si>
    <t>Receive money from MDY BR to HO Cash, Service Income;Cust Kay Thi OO,INV(2)Pcs,=KS1,000,000/-, MDY/SR/06/2025/2132,=KS500,000/-,MDY/SR/06/2025/2133,=KS500,000/-,All Branch,=KS1,000,000/-, Total MMK - 1,000,000/-, received by Kpay</t>
  </si>
  <si>
    <t>HQT-RV-2025-06-0711</t>
  </si>
  <si>
    <t>Received from Multipart to Ho Cash for MDY BR 5%Commission ,Inv No-015931 , Ks-60,000/- , ,Commission (5%) -3,000/-Ks , Inv No-016126 &gt; Ks-10,075,000/- , Commission (5%) -503,750/- Ks ., Inv No-016143 &gt; Ks-177,500/- ,Commission (5%) -8,875/-Ks and Inv No-016150 &gt; 57,000/- Ks , Commission (5%) -2,850/-Ks, Total amount -518,475/- Ks , Received By- Ma Su Su (Multipart),</t>
  </si>
  <si>
    <t>HQT-RV-2025-07-0132</t>
  </si>
  <si>
    <t>Received money from MDY BR to Ho Cash, KBZ Banking for Service Income,=KS-3,100,000/-(MDY-RV-2025-06-0093 To MDY-RV-2025-06-0151)(26.6.2025 To 30.6.2025), TOTAL MMK- 3,100,000/-,Received by-Kpay</t>
  </si>
  <si>
    <t>HQT-PV-2025-07-0417</t>
  </si>
  <si>
    <t>MDY BR Urgent Budget</t>
  </si>
  <si>
    <t>Cash pay for MDY BR July'25 Urgent Budget TOTAL MMK-13,,500,000/-,issue by-Thwe Zin San Oo (MDY BR )</t>
  </si>
  <si>
    <t>Uniform Deduction List for Feb'25
Salary Ex Rate for July'25 is 4580
Total Amount - 459,000 MMK 
Total USD Amount -  100.22 /-
Remark for
Dawe Ko (1)	Mandalay	Uniform	17000	MMK</t>
  </si>
  <si>
    <t>HQT-RV-2025-07-0520</t>
  </si>
  <si>
    <t>MDY BR ( Pooling May'25 )</t>
  </si>
  <si>
    <t>Received money from MDY BR May'25 Pooling TL Ks-1,999,951/- , received by Thwe Zin San Oo ( MDY BR )</t>
  </si>
  <si>
    <t>21030044 Affi # Mandalay Branch-HQ Total</t>
  </si>
  <si>
    <t>21030046 Affi # Magway Branch-HQ</t>
  </si>
  <si>
    <t>Received money from MGW BR to Ho Cash ,195 BU Amt = ks 280,000/- TOTAL MMK- 2,934,000/-, Received by-Khin Nyein Chan (MGW BR )</t>
  </si>
  <si>
    <t>Received money from MGW BR to Ho Cash , 195 BU Amt = ks 60,000/- , TOTAL MMK 1,191,000/-, Received by-Khin Nyein Chan (MGW BR ), Kpay</t>
  </si>
  <si>
    <t>HQT-RV-2025-06-0264</t>
  </si>
  <si>
    <t>Received money from MGW BR to Ho Cash , 195 BU Income TOTAL MMK - 230,000/-, Received by-Khin Nyein Chan (MGW BR ), Kpay</t>
  </si>
  <si>
    <t>Received money from MGW BR to Ho Cash ,195 BU Amt = ks 60,000/-, TOTAL MMK - 3,060,000/-, Received by-Khin Nyein Chan (MGW BR ), Kpay</t>
  </si>
  <si>
    <t>HQT-RV-2025-06-0376</t>
  </si>
  <si>
    <t>MGW BR ( Pooling Apr'25 )</t>
  </si>
  <si>
    <t>Received money from MGW BR Apr'25 Pooling TL Ks-19,866/- , received by Khin Nyein Chan ( MGW BR )</t>
  </si>
  <si>
    <t>Received money from MGW BR to Ho Cash, 195 BU - 299,950/-,  Total  MMK- 3,331,000/- ,Received by-Khin Nyein Chan (MGW BR )</t>
  </si>
  <si>
    <t>HQT-RV-2025-07-0039</t>
  </si>
  <si>
    <t>Receive money from MGW BR to HO Cash, 195 BU Total MMK - 460,050/- , received by Kpay</t>
  </si>
  <si>
    <t>HQT-RV-2025-07-0111</t>
  </si>
  <si>
    <t>MGW BR KPay</t>
  </si>
  <si>
    <t>Received money from MGW BR to Ho Cash,  Service  Income TOTAL MMK - 250,000/-, Received by- Kpay</t>
  </si>
  <si>
    <t>HQT-RV-2025-07-0384</t>
  </si>
  <si>
    <t>MGW BR (Income Transfer )</t>
  </si>
  <si>
    <t>Received money from MGW BR to Ho Cash, 195 BU - 350,000/-, , Total  MMK- 350,000/-,Received by-Khin Nyein Chan (MGW BR )</t>
  </si>
  <si>
    <t>HQT-RV-2025-07-0500</t>
  </si>
  <si>
    <t>MGW BR ( Pooling May'25 )</t>
  </si>
  <si>
    <t>Received money from MGW BR May'25 Pooling TL Ks-416,201/- , received by Khin Nyein Chan ( MGW BR )</t>
  </si>
  <si>
    <t>21030046 Affi # Magway Branch-HQ Total</t>
  </si>
  <si>
    <t>21030047 Affi # Mawhan Branch-HQ</t>
  </si>
  <si>
    <t>Received money from MHN BR to Ho Cash ,Service - 1,471,591/-, TOTAL MMK- 5,423,062 /-,Received by-New New Win (MHN BR )</t>
  </si>
  <si>
    <t>HQT-RV-2025-06-0380</t>
  </si>
  <si>
    <t>MAH BR ( Pooling Apr'25 )</t>
  </si>
  <si>
    <t>Received money from MAH BR Apr'25 Pooling TL Ks-36,386/- , received by Nwe Nwe Win ( MAH BR )</t>
  </si>
  <si>
    <t>HQT-RV-2025-06-0397</t>
  </si>
  <si>
    <t>MAH Incentive Income Transfer</t>
  </si>
  <si>
    <t>Received money from MAH BR to Ho Cash, CEQ Service  Income  TOTAL MMK-975,472/-,New New Win (MAH BR) for Incentive</t>
  </si>
  <si>
    <t>HQT-RV-2025-06-0639</t>
  </si>
  <si>
    <t>MH Budget Refunds</t>
  </si>
  <si>
    <t>Received money from MHN BR to Ho Cash , Jun'25 Budget Refunds TOTAL MMK-327,472/-,Received by- Nwe Nwe Win (MAH BR) Kpay</t>
  </si>
  <si>
    <t>Received money from MAH BR to Ho Cash , Jun'25 Budget Refunds - 180,128/-, TOTAL MMK-5,063,500/-,Received by- Nwe Nwe Win (MAH BR)</t>
  </si>
  <si>
    <t>HQT-RV-2025-07-0506</t>
  </si>
  <si>
    <t>MAH BR ( Pooling May'25 )</t>
  </si>
  <si>
    <t>Received money from MAH BR May'25 Pooling TL Ks-630,815/- , received by Nwe Nwe Win ( MAH BR )</t>
  </si>
  <si>
    <t>21030047 Affi # Mawhan Branch-HQ Total</t>
  </si>
  <si>
    <t>21030048 Affi # Myitkyina Branch-HQ</t>
  </si>
  <si>
    <t>Receive money transfer from MyitKyiNar BR to HO Cash ( 195 Ks-1,650,500/-  ) TL Ks-2,000,000/- , received by KPay</t>
  </si>
  <si>
    <t>HQT-RV-2025-06-0379</t>
  </si>
  <si>
    <t>MKN BR ( Pooling Apr'25 )</t>
  </si>
  <si>
    <t>Received money from MKN BR Apr'25 Pooling TL Ks-25,698/- , received by Ma Ei Ei Phyo ( MKN BR )</t>
  </si>
  <si>
    <t>Receive money from MKN  to Ho cash, 195=KS 8,767,900/-
 Total MMK- 8,800,000/-, received by Ei Ei Phyo (MKN BR), Kpay</t>
  </si>
  <si>
    <t>Receive money from MKN  to Ho cash, 195=KS 3,556,000/-
  Total MMK- 4,500,000/-, received by Ei Ei Phyo (MKN BR), Kpay</t>
  </si>
  <si>
    <t>Receive money from MKN  to Ho cash,195 - 787,000/-,Total MMK-3,500,000/-, received by Ei Ei Phyo (MKN BR)</t>
  </si>
  <si>
    <t>HQT-JV-2025-06-0258</t>
  </si>
  <si>
    <t>MKN-PV-2025-06-0050 MKN-PV-2025-06-0051 MKN-AC-2025-06-0003 MKN-JV-2025-06-0015</t>
  </si>
  <si>
    <t>MKN Plantation Labour Charges $838.34/- &amp; Plantation Commission $19.4/-</t>
  </si>
  <si>
    <t>Receive money transfer from MKN BR to HO Cash ( 195 Co:ltd Ks-150,000/-  ) TL Ks-8,242,134/-  ,received by Salary</t>
  </si>
  <si>
    <t>HQT-RV-2025-07-0040</t>
  </si>
  <si>
    <t>Receive money from MKN  to Ho cash, 195 BUTotal MMK- 350,000/-, received by  Kpay</t>
  </si>
  <si>
    <t>Receive money from MKN  to Ho cash, Total MMK-10,000,000/-, received by Ei Ei Phyo (MKN BR)</t>
  </si>
  <si>
    <t>HQT-RV-2025-07-0233</t>
  </si>
  <si>
    <t>Received money from MKN BR to HO Cash, Service Income Total  MMK- 1,264,800/-, received by Ei Ei Phyo (MKN BR), Kpay</t>
  </si>
  <si>
    <t>Receive money from MKN  to Ho cash,195 - 1,590,000/-, Total MMK-3,900,000/-, received by Ei Ei Phyo (MKN BR)</t>
  </si>
  <si>
    <t>HQT-RV-2025-07-0505</t>
  </si>
  <si>
    <t>MKN BR ( Pooling May'25 )</t>
  </si>
  <si>
    <t>Received money from MKN BR May'25 Pooling TL Ks-833,537/- , received by Ma Ei Ei Phyo ( MKN BR )</t>
  </si>
  <si>
    <t>21030048 Affi # Myitkyina Branch-HQ Total</t>
  </si>
  <si>
    <t>21030049 Affi # Mawlamyaing Branch-HQ</t>
  </si>
  <si>
    <t>Receive money transfer from MLM BR to HO, 195 - 250,000 MMK, TOTAL MMK - 6,529,350/-,  received by KPay</t>
  </si>
  <si>
    <t>Receive money from MLM BR to HO Cash, 195 - 150,000 MMK, Total MMK - 822,050/-, received by Thinzar Nyo (MLM BR)</t>
  </si>
  <si>
    <t>HQT-RV-2025-06-0096</t>
  </si>
  <si>
    <t>MLM BR Budget refunds</t>
  </si>
  <si>
    <t>Receive money from MLM BR to HO Cash, May'25 budget refunds Total MMK - 1,090,450/-, received by Thinzar Nyo (MLM BR)</t>
  </si>
  <si>
    <t>Receive money from MLM BR to HO Cash, 195 - 105,000 MMK, Total MMK - 2,110,000/-, received by Thinzar Nyo (MLM BR)</t>
  </si>
  <si>
    <t>HQT-RV-2025-06-0206</t>
  </si>
  <si>
    <t>MLM BR ( CWO KBZ Special )</t>
  </si>
  <si>
    <t>Received money transfer from MLM BR to CWO KBZ Special ( for Customer U Htike Lin Ko,MLM/SRV/CEQ-004/Jun/2025,Partial Pay MMK - 8,500,000/- ),received by Thinzar Nyo</t>
  </si>
  <si>
    <t>HQT-RV-2025-06-0304</t>
  </si>
  <si>
    <t>Receive money from MLM BR to HO Cash, Customer U Htike Lin Ko,MLM/SRV/CEQ-004/Jun/2025,Final Pay  Total MMK - 1,758,000/-, received by Thinzar Nyo (MLM BR)</t>
  </si>
  <si>
    <t>HQT-RV-2025-06-0381</t>
  </si>
  <si>
    <t>MLM BR ( Pooling Apr'25 )</t>
  </si>
  <si>
    <t>Received money from MLM BR Apr'25 Pooling TL Ks-773,197/- , received by Thinzar Nyo ( MLM BR )</t>
  </si>
  <si>
    <t>Receive money from MLM BR to HO Cash, Customer Honda Myanmar MLM/SRV/PG-007/Jun/2025, MMK- 105,000/- (MLM BR Income),  Total MMK - 1,526,550/-, received by Thinzar Nyo (MLM BR)</t>
  </si>
  <si>
    <t>HQT-RV-2025-06-0505</t>
  </si>
  <si>
    <t>Receive money from MLM BR to HO Cash, 195 Income Total MMK - 232,500/-,-, received by Thinzar Nyo (MLM BR)</t>
  </si>
  <si>
    <t>HQT-RV-2025-06-0619</t>
  </si>
  <si>
    <t>Receive money from MLM BR to HO Cash, Customer Myanmar Shin Shin,MLM/SRV/CE2-010/JUN/2025, TOTAL MMK - 461,000/- (MLM BR Income), Total MMK - 461,000/-, received by Kpay</t>
  </si>
  <si>
    <t>HQT-JV-2025-06-0260</t>
  </si>
  <si>
    <t>PAYMENT FOR GO TO THAN PHYU ZAYAT RUBBER YARD, FUEL CHG MMK - 50,000/-, GATE PASS CHG MMK - 1700/-, TOTAL MMK - 51700/-</t>
  </si>
  <si>
    <t>HQT-JV-2025-06-0261</t>
  </si>
  <si>
    <t>CLOSING ADJUST WITH MLM REC - IS BU PAY AMOUNT USD 150.44 FOR JUN'25</t>
  </si>
  <si>
    <t>CLOSING ADJUST WITH MLM REC - IS BU PAY AMOUNT USD 150.44 FOR JUN'25
MLM-JV-2025-06-0013	AMISCIS-2025-06-00060</t>
  </si>
  <si>
    <t>Received money from MLM BR to HO Cash,  195 - 235,900 MMK, Total MMK- 3,462,500/-, receive by Thinzar Nyo (MLM BR)</t>
  </si>
  <si>
    <t>HQT-RV-2025-07-0507</t>
  </si>
  <si>
    <t>MLM BR ( Pooling May'25 )</t>
  </si>
  <si>
    <t>Received money from MLM BR May'25 Pooling TL Ks-1,217,866/- , received by Thinzar Nyo ( MLM BR )</t>
  </si>
  <si>
    <t>HQT-RV-2025-07-0534</t>
  </si>
  <si>
    <t>Received money from MLM BR to Ho Cash ,195  Income TOTAL MMK- 419,100 /-,Received by- Kpay</t>
  </si>
  <si>
    <t>21030049 Affi # Mawlamyaing Branch-HQ Total</t>
  </si>
  <si>
    <t>21030050 Affi # Meiktilar Branch-HQ</t>
  </si>
  <si>
    <t>HQT-RV-2025-06-0091</t>
  </si>
  <si>
    <t>MTL BR (Income Transfer)</t>
  </si>
  <si>
    <t>Receive money from MTL BR to HO Cash, Service income Total MMK- 1,100,000/-,  received by Theint Theint Thu (MTL BR)</t>
  </si>
  <si>
    <t>HQT-RV-2025-06-0226</t>
  </si>
  <si>
    <t>MTL BR (Income Transfer )</t>
  </si>
  <si>
    <t>Receive money from MTL BR to HO Cash, Service income Total MM0K- 750,000/-,  received by Theint Theint Thu (MTL BR)</t>
  </si>
  <si>
    <t>HQT-RV-2025-06-0378</t>
  </si>
  <si>
    <t>MTL BR ( Pooling Apr'25 )</t>
  </si>
  <si>
    <t>Received money from MTL BR Apr'25 Pooling TL Ks-198,213/- , received by Theint Theint Thu ( MTL BR )</t>
  </si>
  <si>
    <t>HQT-RV-2025-06-0506</t>
  </si>
  <si>
    <t>MTL  BR Kpay</t>
  </si>
  <si>
    <t>Receive money from MTL  to Ho cash, Service Income  Total MMK-3,030,120/-, received by Theint Theint Thu  (MTL BR), Kpay</t>
  </si>
  <si>
    <t>HQT-RV-2025-06-0511</t>
  </si>
  <si>
    <t>Receive money from MTL BR to HO Cash, Service income Total MM0K-609,880/-,  received by Theint Theint Thu (MTL BR)</t>
  </si>
  <si>
    <t>HQT-RV-2025-06-0687</t>
  </si>
  <si>
    <t>MTL BR (Kpay)</t>
  </si>
  <si>
    <t>Received from CE.1 BU to HO Cash, from Customer Daw Mar Mar Thein,Service charges - 1,800,000/-(MTL BR Income)</t>
  </si>
  <si>
    <t>HQT-RV-2025-07-0131</t>
  </si>
  <si>
    <t>MTL BR Budget</t>
  </si>
  <si>
    <t>Receive money from MTL BR to HO Cash, Service income Total MM0K1,270,000/-,  received by Theint Theint Thu (MTL BR)</t>
  </si>
  <si>
    <t>HQT-RV-2025-07-0217</t>
  </si>
  <si>
    <t>Receive money from MTL BR to HO Cash, Service income Total MMK-600,000/-,  received by Theint Theint Thu (MTL BR)</t>
  </si>
  <si>
    <t>HQT-RV-2025-07-0367</t>
  </si>
  <si>
    <t>Receive money from MTL BR to HO Cash, Service income Total MMK-1,241,000/-,  received by Theint Theint Thu (MTL BR)</t>
  </si>
  <si>
    <t>HQT-RV-2025-07-0504</t>
  </si>
  <si>
    <t>MTL BR ( Pooling May'25 )</t>
  </si>
  <si>
    <t>Received money from MTL BR May'25 Pooling TL Ks-776,992/- , received by Theint Theint Thu ( MTL BR )</t>
  </si>
  <si>
    <t>21030050 Affi # Meiktilar Branch-HQ Total</t>
  </si>
  <si>
    <t>21030052 Affi # Myeik Branch-HQ</t>
  </si>
  <si>
    <t>HQT-RV-2025-06-0012</t>
  </si>
  <si>
    <t>Receive money transfer from Myeik BR to HO Cash ( SRV Income ) TL Ks-111,858/- , received by KPay</t>
  </si>
  <si>
    <t>HQT-RV-2025-06-0134</t>
  </si>
  <si>
    <t>MYK BR ( CWO KBZ Special )</t>
  </si>
  <si>
    <t>Received money transfer from MYK BR to CWO KBZ Special ( for MYK-RV-2025-05-0046 , Pyi Phyo Tun Co;Ltd ,SRV/CE2/MYK/2025/05/0028,Amount - 3,330,449/-Ks ),received by Bhone Yé Thway</t>
  </si>
  <si>
    <t>Received money from MYK BR to Ho Cash ,SRV  - 343,922/-,TOTAL MMK- 950,000/-,Received by- Bhone Ye Thway (MYK BR )</t>
  </si>
  <si>
    <t>HQT-RV-2025-06-0382</t>
  </si>
  <si>
    <t>MYK BR ( Pooling Apr'25 )</t>
  </si>
  <si>
    <t>Received money from MYK BR Apr'25 Pooling TL Ks-235,231/- , received by Bhone Ye Thway ( MYK BR )</t>
  </si>
  <si>
    <t>Received money from MYK BR to Ho Cash ,SRV  - 518,800/-, TOTAL MMK- 1,644,000/-, Received by- Bhone Ye Thway (MYK BR )</t>
  </si>
  <si>
    <t>Received money from MYK BR to Ho Cash, SRV  - 366,400/-,  TOTAL MMK- 624,909/-,Received by- Bhone Ye Thway (MYK BR )</t>
  </si>
  <si>
    <t>HQT-RV-2025-07-0373</t>
  </si>
  <si>
    <t>myk</t>
  </si>
  <si>
    <t>Received Money Transfer From MYK BR to HO Cash, For Service  Income TL Ks-2,694,000/- , Received By Kpay</t>
  </si>
  <si>
    <t>HQT-RV-2025-07-0374</t>
  </si>
  <si>
    <t>Received money transfer from Myeik BR to Daw Marlar Win KBZ Special Account 2025-07-16  ,MYK-RV-2025-07-0031   ,U Hein Zar Lin  "Cash Received From Customer : U Hein Zar Lin ,SRV CE2/MYK/2025/07/0047
Amount - $ 350 x Rate 4,490 /-MMK
Total Amount - 1,571,500/-ks
SRV BU Income"  1,571,500.00/- Ks ,Received by Bhone Yé Thway</t>
  </si>
  <si>
    <t>HQT-RV-2025-07-0508</t>
  </si>
  <si>
    <t>MYK BR ( Pooling May'25 )</t>
  </si>
  <si>
    <t>Received money from MYK BR May'25 Pooling TL Ks-1,267,257/- , received by Bhone Ye Thway ( MYK BR )</t>
  </si>
  <si>
    <t>21030052 Affi # Myeik Branch-HQ Total</t>
  </si>
  <si>
    <t>21030053 Affi # Monywa Branch-HQ</t>
  </si>
  <si>
    <t>HQT-RV-2025-07-0503</t>
  </si>
  <si>
    <t>MYW BR ( Pooling May'25 )</t>
  </si>
  <si>
    <t>Received money from MYW BR May'25 Pooling TL Ks-37,919/- , received by Kyawt Kay Khaing ( MYW BR )</t>
  </si>
  <si>
    <t>21030053 Affi # Monywa Branch-HQ Total</t>
  </si>
  <si>
    <t>21030054 Affi # Nyaung Lay Pin (SK) Branch-HQ</t>
  </si>
  <si>
    <t>Receive money transfer from NLP BR to HO Cash ( SRV Income Ks-1,070,000/- ) TL Ks-4,927,034/- , received by KPay</t>
  </si>
  <si>
    <t>Received money from NLP BR to Ho Cash ,Service Income - 200,000/-,TOTAL MMK -1,936,900/-, Received by- Kpay</t>
  </si>
  <si>
    <t>Received money from NLP BR to Ho Cash ,Service Income - 170,000/-,TOTAL MMK -839,950-, Received by- Kpay</t>
  </si>
  <si>
    <t>HQT-RV-2025-06-0375</t>
  </si>
  <si>
    <t>NLP BR ( Pooling Apr'25 )</t>
  </si>
  <si>
    <t>Received money from NLP BR Apr'25 Pooling TL Ks-24,226/- , received by Hnin Wai Zin ( NLP BR )</t>
  </si>
  <si>
    <t>HQT-RV-2025-06-0450</t>
  </si>
  <si>
    <t>Received money from NLP BR to Ho Cash ,Service Income TOTAL MMK -150,000/-, Received by-Hnin Wai Zin (NLP BR ) for incentive</t>
  </si>
  <si>
    <t>HQT-RV-2025-06-0502</t>
  </si>
  <si>
    <t>Receive money from PG BU to HO Cash ( NLP BR Service Charges ) TL Ks-130,000/- , received by Cash</t>
  </si>
  <si>
    <t>Received money from NLP BR to Ho Cash ,SRV Income - 900,000/-, TOTAL MMK -1,084,400/-, Received by-Hnin Wai Zin (NLP BR )</t>
  </si>
  <si>
    <t>Received money from NLP BR to Ho Cash ,SRV Income - 730,000/-, TOTAL MMK -787,500-, Received by-Hnin Wai Zin (NLP BR )</t>
  </si>
  <si>
    <t>HQT-RV-2025-07-0140</t>
  </si>
  <si>
    <t>Received money from NLP BR to HO Cash, Service income Total MMK - 1,410,000/-, received by Hnin Wai Zin (NLP BR)</t>
  </si>
  <si>
    <t>HQT-RV-2025-07-0358</t>
  </si>
  <si>
    <t>Received money from NLP BR to HO Cash, Service income Total MMK - 780,000/-, received by Hnin Wai Zin (NLP BR)</t>
  </si>
  <si>
    <t>HQT-RV-2025-07-0499</t>
  </si>
  <si>
    <t>NLP BR ( Pooling May'25 )</t>
  </si>
  <si>
    <t>Received money from NLP BR May'25 Pooling TL Ks-846,232/- , received by Hnin Wai Zin ( NLP BR )</t>
  </si>
  <si>
    <t>HQT-RV-2025-07-0532</t>
  </si>
  <si>
    <t>NLP</t>
  </si>
  <si>
    <t>Received money from NLP BR to HO Cash, Myat Kaung Kyaw Hijet  (3M-9850) Car Accident fine 20% charges ,Total Kyats-50,000/-, received by Kpay</t>
  </si>
  <si>
    <t>21030054 Affi # Nyaung Lay Pin (SK) Branch-HQ Total</t>
  </si>
  <si>
    <t>21030055 Affi # Nay Pyi Taw Branch-HQ</t>
  </si>
  <si>
    <t>HQT-RV-2025-06-0374</t>
  </si>
  <si>
    <t>NPT BR ( Pooling Apr'25 )</t>
  </si>
  <si>
    <t>Received money from NPT BR Apr'25 Pooling TL Ks-400,288/- , received by Nwe Nwe Htun ( NPT BR )</t>
  </si>
  <si>
    <t>HQT-RV-2025-07-0088</t>
  </si>
  <si>
    <t>NPT BR ( CWO KBZ Special )</t>
  </si>
  <si>
    <t>Received money transfer from NPT BR to CWO KBZ Special 195 BU Income Ks  - 3,450,000/-MMK),received by  Nwe Nwe Htun</t>
  </si>
  <si>
    <t>HQT-RV-2025-07-0498</t>
  </si>
  <si>
    <t>NPT BR ( Pooling May'25 )</t>
  </si>
  <si>
    <t>Received money from NPT BR May'25 Pooling TL Ks-41,329/- , received by Nwe Nwe Htun ( NPT BR )</t>
  </si>
  <si>
    <t>21030055 Affi # Nay Pyi Taw Branch-HQ Total</t>
  </si>
  <si>
    <t>21030056 Affi # Nantsan Branch-HQ</t>
  </si>
  <si>
    <t>Received money from NSN BR to Ho Cash ,Service  - 180,000/-,  TOTAL MMK - 4,000,000/-, Received by-Zin Mar Lwin (NSN BR ), Kpay</t>
  </si>
  <si>
    <t>HQT-RV-2025-07-0502</t>
  </si>
  <si>
    <t>NSM BR ( Pooling May'25 )</t>
  </si>
  <si>
    <t>Received money from NSM BR Apr'25 Pooling TL Ks-91,968/- , received by Zin Mar Lwin ( NSM BR )</t>
  </si>
  <si>
    <t>21030056 Affi # Nantsan Branch-HQ Total</t>
  </si>
  <si>
    <t>21030057 Affi # Pharkant Branch-HQ</t>
  </si>
  <si>
    <t>Received money form  PHK BR to Ho Cash, SRV - 350,000 /-,  TOTAL MMK-  3,601,192 /-,Received by-Aye Thuzar  Oo(PHK BR )</t>
  </si>
  <si>
    <t>HQT-RV-2025-06-0165</t>
  </si>
  <si>
    <t>PHK BR ( CWO Yoma Special )</t>
  </si>
  <si>
    <t>Received money transfer from PHK BR to CWO Yoma Special ( for PHK SRV income,Customer Myanmar Chaung Yaung,Amt - Amt;10,206,600/-MMK ),received by Aye Thuzar Oo</t>
  </si>
  <si>
    <t>Received money form  PHK BR to Ho Cash, SRV Charges - 4,676,000 MMK, TOTAL MMK-  6,029,500 /-,Received by-Aye Thuzar  Oo(PHK BR )</t>
  </si>
  <si>
    <t>HQT-RV-2025-07-0149</t>
  </si>
  <si>
    <t>PHK BR Kpay</t>
  </si>
  <si>
    <t>Received Money From PHK BR to HO Cash, SRV Income -1,500,000/-, received by Kpay</t>
  </si>
  <si>
    <t>HQT-RV-2025-07-0213</t>
  </si>
  <si>
    <t>Receive money from Customer Name ; Sein Yadanar ( CE1 / Service ) SRV/CE1/PHK/2025/05/0243 TL Ks-1,554,000/- , received by Cash</t>
  </si>
  <si>
    <t>HQT-RV-2025-07-0257</t>
  </si>
  <si>
    <t>PHK BR  Kpay</t>
  </si>
  <si>
    <t>Receive money from PHK to HO Cash, Service Income Total MMK- 641,500/-, received by Kpay</t>
  </si>
  <si>
    <t>HQT-RV-2025-07-0261</t>
  </si>
  <si>
    <t>PHK  BR Kpay</t>
  </si>
  <si>
    <t>Receive money from PHK to HO Cash, Service Income Total MMK- 1,110,900/-, received by Kpay</t>
  </si>
  <si>
    <t>HQT-RV-2025-07-0404</t>
  </si>
  <si>
    <t>Received money from PHK BR to HO Cash, Service income Total MMK- 200,000/-, received by Aye Thuzar Oo (PHK BR)</t>
  </si>
  <si>
    <t>HQT-RV-2025-07-0510</t>
  </si>
  <si>
    <t>PHK BR ( Pooling May'25 )</t>
  </si>
  <si>
    <t>Received money from PHK BR May'25 Pooling TL Ks-799,786/- , received by Aye ThuzaR Oo ( PHK BR )</t>
  </si>
  <si>
    <t>Received Money from PHK BR to HO Cash, SRV - 1,674,000/-, Total MMK - 9,308,501/-, received by Htet Myat Wai (PHK BR), PHK-PV-2023-05-0043, May'23 Budget</t>
  </si>
  <si>
    <t>21030057 Affi # Pharkant Branch-HQ Total</t>
  </si>
  <si>
    <t>21030058 Affi # Pathein Branch-HQ</t>
  </si>
  <si>
    <t>Receive money from PTN  BR to HO Cash, 195 - 320,000/-, Total MMK - 1,891,113/-, received by Chaw Ei Zin (PTN BR)</t>
  </si>
  <si>
    <t>HQT-RV-2025-06-0383</t>
  </si>
  <si>
    <t>PTN BR ( Pooling Apr'25 )</t>
  </si>
  <si>
    <t>Received money from PTN BR Apr'25 Pooling TL Ks-130,897/- , received by Chaw Ei Zin ( PTN BR )</t>
  </si>
  <si>
    <t>HQT-RV-2025-06-0584</t>
  </si>
  <si>
    <t>PTN BR  (Income Transfer)</t>
  </si>
  <si>
    <t>Received money from PTN BR to Ho Cash ,195 Income Total MMK - 750,000/-,Received by-Chaw Ei Zin (PTN  BR )</t>
  </si>
  <si>
    <t>Received money from PTN BR to Ho Cash ,195 Income - 1,149,247/-, Total MMK - 3,024,000/-, Received by-Chaw Ei Zin (PTN  BR )</t>
  </si>
  <si>
    <t>HQT-RV-2025-07-0509</t>
  </si>
  <si>
    <t>PTN BR ( Pooling May'25 )</t>
  </si>
  <si>
    <t>Received money from PTN BR May'25 Pooling TL Ks-175,238/- , received by Chaw Ei Zin ( PTN BR )</t>
  </si>
  <si>
    <t>21030058 Affi # Pathein Branch-HQ Total</t>
  </si>
  <si>
    <t>21030059 Affi # Shwebo Branch-HQ</t>
  </si>
  <si>
    <t>Receive money form SBO to HO Cash,  Service - 230,000/-, Total MMK - 1,108,750/-, received by Pwint Thet Htar Khaing (SBO  BR), Kpay</t>
  </si>
  <si>
    <t>Receive money form SBO to HO Cash,  Service - 825,000/-, Total MMK - 1,220,700/-, received by Pwint Thet Htar Khaing (SBO  BR), Kpay</t>
  </si>
  <si>
    <t>Receive money form SBO to HO Cash, Service - 1,156,000/-, Total MMK -3,973,350/-, received by Pwint Thet Htar Khaing (SBO  BR), Kpay</t>
  </si>
  <si>
    <t>HQT-RV-2025-07-0104</t>
  </si>
  <si>
    <t>Receive money form SBO to HO Cash, Service Income Total MMK  220,000/-, received by Pwint Thet Htar Khaing (SBO  BR), Kpay</t>
  </si>
  <si>
    <t>HQT-RV-2025-07-0155</t>
  </si>
  <si>
    <t>Receive money form SBO to HO Cash, Service Income Total MMK -1,345,000/-, received by Pwint Thet Htar Khaing (SBO  BR), Kpay</t>
  </si>
  <si>
    <t>HQT-RV-2025-07-0276</t>
  </si>
  <si>
    <t>Receive money form SBO to HO Cash, Service Income Total MMK -470,000/-, received by Pwint Thet Htar Khaing (SBO  BR), Kpay</t>
  </si>
  <si>
    <t>HQT-RV-2025-07-0478</t>
  </si>
  <si>
    <t>Received money from SBO BR to HO Cash, SRV Income Total MMK- 950,000/-, received by Pwint Thet Htar Khiang (SBO BR)</t>
  </si>
  <si>
    <t>HQT-RV-2025-07-0495</t>
  </si>
  <si>
    <t>SBO BR ( Pooling May'25 )</t>
  </si>
  <si>
    <t>Received money from SBO BR May'25 Pooling TL Ks-737,466/- , received by Pwint Thet Htar Khaing ( SBO BR )</t>
  </si>
  <si>
    <t>21030059 Affi # Shwebo Branch-HQ Total</t>
  </si>
  <si>
    <t>21030062 Affi # Tachileik Branch-HQ</t>
  </si>
  <si>
    <t>Received money from TCL BR to HO , Service income - 87,880/-,  Total MMK - 2,501,200/-, received by- Phyo Phyo Aung (TCL BR)</t>
  </si>
  <si>
    <t>HQT-RV-2025-06-0150</t>
  </si>
  <si>
    <t>Ngu Wah Theint(CHLD)</t>
  </si>
  <si>
    <t>Cash Received for termination program employee compensation of Tachiliek for Theint Lwin Lwin Htun (MTDP) , Apr'25, May'25 salary Total MP - 1Mp, Total MMK - 433,000/-, Received By - Ngu Wah Theint(CHLD)</t>
  </si>
  <si>
    <t>Received money from TCL BR to HO , SRV Income - 1,041,455 MMK, MMK Total MMK - 479,939/-, received by- Phyo Phyo Aung (TCL BR)</t>
  </si>
  <si>
    <t>HQT-RV-2025-06-0388</t>
  </si>
  <si>
    <t>TCL BR ( Pooling Apr'25 )</t>
  </si>
  <si>
    <t>Received money from TCL BR Apr'25 Pooling TL Ks-56,597/- , received byPhyo Phyo Aung  ( TCL BR )</t>
  </si>
  <si>
    <t>HQT-RV-2025-06-0512</t>
  </si>
  <si>
    <t>Received money from TCL BR to HO , SRV Income Total MMK - 3,865,219/-, received by- Phyo Phyo Aung (TCL BR)</t>
  </si>
  <si>
    <t>Cash Received refund money for can't go because the airlines are closed due to the earthquake 1)San Aung Thang - 300,000/-,2)San Aung Thang - 369,000/-, 2)Soe Nyunt Naing - 444,000/-, 3)Soe Nyunt Naing - 369,000/-, 3) Phyo Phyo Aung - 444,000/-, Total MMK - 1,926,000/- (TCL )  Total MMK - 2,854,000/-, Received By - Kyu Kyu Khaing(Chairwoman Officce)</t>
  </si>
  <si>
    <t>HQT-RV-2025-07-0094</t>
  </si>
  <si>
    <t>Received Money From TCL BR to HO cash, Service Income - 6,106,000 MMK, Total MMK - 9,500,000/-, Received by Phyo Phyo Aung (TCL BR)</t>
  </si>
  <si>
    <t>HQT-RV-2025-07-0456</t>
  </si>
  <si>
    <t>TCL BR (income transfer )( Pooling)</t>
  </si>
  <si>
    <t>Received money from TCL BR to Ho Cash, SRV Income 
 Total MMK - 3,977,395/-, received by Phyo Phyo Aung (TCL BR)</t>
  </si>
  <si>
    <t>HQT-RV-2025-07-0515</t>
  </si>
  <si>
    <t>TCL BR ( Pooling May'25 )</t>
  </si>
  <si>
    <t>Received money from TCL BR May'25 Pooling TL Ks-190,009/- , received by Phyo Phyo Aung  ( TCL BR )</t>
  </si>
  <si>
    <t>21030062 Affi # Tachileik Branch-HQ Total</t>
  </si>
  <si>
    <t>21030064 Affi # Taungoo Branch-HQ</t>
  </si>
  <si>
    <t>Received money form TGO BR to Ho Cash , SERVICE INCOME =KS 60,000/-, TOTAL MMK-795,750/-,Received by-Kaung Myat Thu (TGO BR ), Kpay</t>
  </si>
  <si>
    <t>Received money form TGO BR to Ho Cash , SERVICE CHGS =KS 60,000/-,TOTAL MMK-1,016,300/-,Received by-Kaung Myat Thu (TGO BR ), Kpay</t>
  </si>
  <si>
    <t>Received money form TGO BR to Ho Cash , SERVICE INCOME=KS 60,000, TOTAL MMK-2,560,000/-, Received by-Kaung Myat Thu (TGO BR ), Kpay</t>
  </si>
  <si>
    <t>HQT-RV-2025-06-0385</t>
  </si>
  <si>
    <t>TGO BR ( Pooling Apr'25 )</t>
  </si>
  <si>
    <t>Received money from TGO BR Apr'25 Pooling TL Ks-14,276/- , received by Kaung Myat Thu ( TGO BR )</t>
  </si>
  <si>
    <t>Receive money transfer from TGO BR to HO Cash ( SRV- 240,000/- ) Total MMK Amount-433,600/- , received by (KPAY)</t>
  </si>
  <si>
    <t>Received money form TGO BR to Ho Cash , Service - 50,000/-, Jun'25 Budget Refunds - 392,400/- TOTAL MMK- 2,290,000/-, Received by-Kaung Myat Thu 
(TGO BR )</t>
  </si>
  <si>
    <t>HQT-RV-2025-07-0512</t>
  </si>
  <si>
    <t>TGO BR ( Pooling May'25 )</t>
  </si>
  <si>
    <t>Received money from TGO BR May'25 Pooling TL Ks-288,321/- , received by Kaung Myat Thu ( TGO BR )</t>
  </si>
  <si>
    <t>21030064 Affi # Taungoo Branch-HQ Total</t>
  </si>
  <si>
    <t>21030065 Affi # Taunggyi Branch-HQ</t>
  </si>
  <si>
    <t>Receive money transfer from TGY  BR to HO, ALL BR - KS 560,000/-, Total MMK - 2,860,000/-, received by May Thin Chel (TGY BR)</t>
  </si>
  <si>
    <t>Receive money transfer from TGY  BR to HO, ALL BR - KS 310,000/-, Total MMK - 2,181,023/-, received by May Thin Chel (TGY BR)</t>
  </si>
  <si>
    <t>HQT-RV-2025-06-0384</t>
  </si>
  <si>
    <t>TGY BR ( Pooling Apr'25 )</t>
  </si>
  <si>
    <t>Received money from TGY BR Apr'25 Pooling TL Ks-870,116/- , received by May  Thin Chel ( TGY BR )</t>
  </si>
  <si>
    <t>Receive money transfer from TGY  BR to HO, ALL BR - KS 640,000/-,Total MMK - 1,918,300-, received by May Thin Chel (TGY BR)</t>
  </si>
  <si>
    <t>Receive money transfer from TGY  BR to HO, ALL BR - KS 3,000,000/-, Total MMK - 8,181,075/-, received by Kpay</t>
  </si>
  <si>
    <t>HQT-JV-2025-06-0235</t>
  </si>
  <si>
    <t>TGY-PV-2025-06-0001 TGY-AC-2025-06-0001 TGY-PV-2025-06-0032 TGY-PV-2025-06-0032 TGY-PV-2025-06-0038 TGY-PV-2025-06-0043 TGY-PV-2025-06-0045</t>
  </si>
  <si>
    <t>Adjustment CORP ~ TGY For AUNG PAN MARLAR MANSION CW EXP(AUNG PAN MARLAR MANSION)1) PAY TO EI MOE AUNG FOR 9~23-MAY-25 DAILY LABOUR CHARGES - KS 150,000/- (CW APPROVE) 2) BUS THICKET CHARGES - KS 116,000/- 2) BUY BROOM(3-CS) , COCONUT HAIR ROPE - KS 22,000/- 4) BUY RICE FOR U TIN AYE - KS 123,000/- TOTAL - KS 411,000/-
AUNG PAN MARLAR MANSION EXPENSES ,FLOWER STAND - KS 580,900/- BUY FUEL AND HERBICIDE AND PIPE ACCESSORIES - KS 156,600/-
6) BUY FLOWER  - KS 5000/- ( AUNG PAN MARLAR MANSION )
6) MANGO 3 BOX TRANSPORTATION CHARGES ( MINDAMA HOUSE )- KS 15,000/-
AUNG PAN MARLAR MANSION METER BILL FOR MAY'25 - KS 677,350/-
CW CAR REPAIR CHARGES FOR TOYOTA LECUS (2C/7889) - KS 170,000/-CW EXP( AUNG PAN MARLAR MANSION)
4) BUY RICE FOR DOG FOOD FOR AUNG PAN MARLAR MANSION - KS 35000/- CW CAR FUEL CHARGES FOR 2C/7889 - KS 200,000/- $500.31/-</t>
  </si>
  <si>
    <t>HQT-JV-2025-06-0259</t>
  </si>
  <si>
    <t>TGY Platation COGS Rental &amp; Salary "TGY/INV/REN/2025/06/164330 ,30 KVA ( YAMAHA ) Rental Charges - Total Amount - Ks 1,500,000/-
1 - Aung Pan Batching Plant - Ks 750,000/- @ 4580 - $ 163.76
2 - Plantation BU  - Ks 750,000/- @ 4580 - $ 163.76"
6) BUY FLOWER  - KS 5000/- ( AUNG PAN MARLAR MANSION )
6) MANGO 3 BOX TRANSPORTATION CHARGES ( MINDAMA HOUSE )- KS 15,000/-
"INCOME TRANSFER (KPAY)
ALLBR - KS 3,000,000/-(TGY-RV-2025-06-0026,0030,0034)
TOTAL - KS 8,181,075/-"
AUNG PAN MARLAR MANSION METER BILL FOR MAY'25 - KS 677,350/-
"INCOME TRANSFER (KPAY)
ALLBR - 80000 KS(TGY-RV-2025-06-0037)
TOTAL - 4,970,400 KS"
"INCOME TRANSFER (KPAY)
ALLBR - 600,000 KS(TGY-RV-2025-06-0057)
TOTAL - 2,267,272 KS"
CW CAR FUEL CHARGES FOR 2C/7889 - KS 200,000/-
"TGY BR Salary Expenses for June'2025 ( 100 % ) 
Total Amount - Ks  9,955,500 /- @ 4580 - $ 2,173.68 
1 -Plantation (MP - 8) - Ks  2,010,000 /- @ 4580 - $  438.86 
2- Service Team - Ks  1,936,000 /- @ 4580 - $  422.71 
3-Taunggyi Branch - Ks   6,009,500 /- @ 4580 - $ 1,312.11"</t>
  </si>
  <si>
    <t>Receive money transfer from TGY  BR to HO, ALL BR - KS 600,000/-,Total MMK -  2,267,272/-, received by Kpay</t>
  </si>
  <si>
    <t>Receive money transfer from TGY  BR to HO, ALL BR - KS 80,000/-, Total MMK - 4,970,400/-, received by Kpay</t>
  </si>
  <si>
    <t>Receive money transfer from TGY  BR to HO, TGY BR - KS 630,000 /- ( TGY-RV-2025-07-0010,0012,0013,0018,0020), Total MMK - 1,900,000/-, received by May Thin Chel (TGY BR) Total MMK - 1,900,000/-, received by May Thin Chel (TGY BR)</t>
  </si>
  <si>
    <t>HQT-JV-2025-07-0078</t>
  </si>
  <si>
    <t>TGY-PV-2024-11-0036	SALE TEAM - THET NWE ( 2L/3075) -CW EXPENSES GO TO TGY BUDDISH UNIVERSITY - KS 20,000/-"	4.35</t>
  </si>
  <si>
    <t>TGY-PV-2024-11-0036	SALE TEAM
- THET NWE ( 2L/3075) -CW EXPENSES GO TO TGY BUDDISH UNIVERSITY - KS 20,000/-"	4.35</t>
  </si>
  <si>
    <t>HQT-RV-2025-07-0511</t>
  </si>
  <si>
    <t>TGY BR ( Pooling May'25 )</t>
  </si>
  <si>
    <t>Received money from TGY BR May'25 Pooling TL Ks-789,154/- , received by May  Thin Chel ( TGY BR )</t>
  </si>
  <si>
    <t>21030065 Affi # Taunggyi Branch-HQ Total</t>
  </si>
  <si>
    <t>21030066 Affi # Yangon Branch-HQ</t>
  </si>
  <si>
    <t>Received money from YGN BR to Ho Cash , Service - 320,000/-, TOTAL MMK- 489,014/-,Received by-Khin Pa Pa Phyo(YGN BR )</t>
  </si>
  <si>
    <t>HQT-RV-2025-06-0390</t>
  </si>
  <si>
    <t>YGN BR ( Pooling Apr'25 )</t>
  </si>
  <si>
    <t>Received money from YGN BR Apr'25 Pooling TL Ks-615,976/- , received by Khin Pa Pa Phyo ( YGN BR )</t>
  </si>
  <si>
    <t>Received money from YGN BR to Ho Cash ,Service - 520,000/-, TOTAL MMK- 3,249,302-, Received by-Khin Pa Pa Phyo(YGN BR )</t>
  </si>
  <si>
    <t>Received money from YGN BR to Ho Cash , Service Ks- 150,000/-,  Total MMK -4,819,074/-,Received by Kpay</t>
  </si>
  <si>
    <t>Salary Insurance Deduction for the month of June'25, Total MMK 926,019 Exchange rate (USD 4,580 and 0.000218341)
Nyunt Wai Soe	Yangon Branch	Insurance	Toyota BB - 3D/4403	75809	MMK	 16.55 	USD</t>
  </si>
  <si>
    <t>Salary Car Repair Charges Deduction for June'25 Total MMK 565,166 Exchange rate (USD 4,580 and 0.000218341)
Nyunt Wai Soe	Yangon Branch	Car Repair Charges	Car Repair	21250	MMK	 4.64 	USD</t>
  </si>
  <si>
    <t>Salary Car Repair Charges Deduction for June'25 Total MMK 565,166 Exchange rate (USD 4,580 and 0.000218341)
Nyunt Wai Soe	Yangon Branch	Car Repair Charges	Car Repair (3D-4403)	53900	MMK	 11.77 	USD</t>
  </si>
  <si>
    <t>Cash received form YGN BR to HO Cash, Customer PT Power ALL CE1 BU Service $ 500 @ 4580 , MMK - 2,290,000/- , All Total $ 7423.45 @4580, Total income MMK- 33,999,400/-, received by Cash</t>
  </si>
  <si>
    <t>Cash received  from YGN BR to Ho Cash , Service - 570,000/-, TOTAL MMK- 934,300/-, Received by-Khin Pa Pa Phyo(YGN BR ), Cash &amp; Kpay</t>
  </si>
  <si>
    <t>HQT-RV-2025-07-0517</t>
  </si>
  <si>
    <t>YGN BR ( Pooling May'25 )</t>
  </si>
  <si>
    <t>Received money from YGN BR May'25 Pooling TL Ks-2,517,163/- , received by Khin Pa Pa Phyo ( YGN BR )</t>
  </si>
  <si>
    <t>21030066 Affi # Yangon Branch-HQ Total</t>
  </si>
  <si>
    <t>21030068 Affi # Agriculture Tractor And Truck ( ATT)</t>
  </si>
  <si>
    <t>Salary Insurance Deduction for the month of June'25, Total MMK 926,019 Exchange rate (USD 4,580 and 0.000218341) 
Than Zaw Lin	Agriculture Tractor &amp; Truck	Insurance	Car Insurance	111281	MMK	 24.30 	USD</t>
  </si>
  <si>
    <t>Salary Income Tax Deduction for June'25 Total MMK  2,068,470 Exchange rate (USD 4,580 and 0.000218341) 
Zin Mar(4)	Agriculture Tractor &amp; Truck	Income Tax	Income Tax	11033	MMK	 2.41 	USD
Than Zaw Lin	Agriculture Tractor &amp; Truck	Income Tax	Income Tax	12783	MMK	 2.79 	USD
Maung Maung	Agriculture Tractor &amp; Truck	Income Tax	Income Tax	48567	MMK	 10.60 	USD</t>
  </si>
  <si>
    <t>21030068 Affi # Agriculture Tractor And Truck ( ATT) Total</t>
  </si>
  <si>
    <t>21030075 Affi # HLaing Thar Yar BR ( HTY) - HQ</t>
  </si>
  <si>
    <t>Cash received from HTY BR to HO cash, Service - 3,690,000/-, Total MMK - 12,885,650/-, received by Khin Pyae Phyo Khaing (HTY BR)</t>
  </si>
  <si>
    <t>Received money from HTY BR to Ho Cash, Service - 635,000/-, TOTAL MMK-2,392,866/-,Received by-Khin Pyae Phyo Khine (HTY BR )</t>
  </si>
  <si>
    <t>HQT-RV-2025-06-0168</t>
  </si>
  <si>
    <t>HTY BR Kpay income</t>
  </si>
  <si>
    <t>Receive money from HTY BR to HO Cash, Cus -Hlaing Hlaing Pyone HTY-INV-78-2025-May-169359-331.82*4450 (1476600) (IS BU Income), HTY-GN-INI-25050049-400,000 (Service income),Total MMK-1,876,600/-, received by Khin Pyae Phyo Khaing (HTY BR), Kpay</t>
  </si>
  <si>
    <t>Receive money from HTY BR to HO Cash, THAN LWIN RESIDENCE -80,000 (Service), THAN LWIN RESIDENCE -200,000 (Service), Total MMK-400,000/-, received by Khin Pyae Phyo Khaing (HTY BR), Kpay</t>
  </si>
  <si>
    <t>HQT-RV-2025-06-0251</t>
  </si>
  <si>
    <t>Receive money from HTY BR to HO Cash, Ananda Saytanar Company ( Ko Aye Ko ), HTY-SV-2025-05-0061, SI-SER-HTY-2025-05-00058, 150,000 MMK (SERVICE Income )Total MMK-150,000/-, received by Kpay (HTY BR)</t>
  </si>
  <si>
    <t>HQT-RV-2025-06-0373</t>
  </si>
  <si>
    <t>HTY BR ( Pooling Apr'25 )</t>
  </si>
  <si>
    <t>Received money from HTY BR Apr'25 Pooling TL Ks-1,160,346/- , received by Khin Pyae Phyo Khine ( HTY BR )</t>
  </si>
  <si>
    <t>Receive money from HTY BR to HO Cash, Service - 1,750,000/-,  Total MMK-7,595,350/-, received by Khin Pyae Phyo Khaing (HTY BR)</t>
  </si>
  <si>
    <t>HQT-RV-2025-06-0442</t>
  </si>
  <si>
    <t>HTY BR  Kpay Income</t>
  </si>
  <si>
    <t>Receive money from HTY BR to HO Cash, Customer - YGT 
HTY-SV-2025-06-0029, HTY BR Service income Total MMK-200,000/-, received by Khin Pyae Phyo Khaing (HTY BR)</t>
  </si>
  <si>
    <t>HQT-RV-2025-06-0585</t>
  </si>
  <si>
    <t>Received money from HTY BR to Ho Cash , Service Income - Total MMK - 150,000/-, Received by-Khin Pyae Phyo Khaing  (HTY BR )</t>
  </si>
  <si>
    <t>Receive money from HTY BR to HO Cash, Service - 1,725,000/-, Total MMK-9,196,300/-, received by Khin Pyae Phyo Khaing (HTY BR)</t>
  </si>
  <si>
    <t>HQT-RV-2025-06-0653</t>
  </si>
  <si>
    <t>Receive money from HTY BR to HO Cash, Service - 1,970,000/-, Total MMK-3,843,300/-, received by Khin Pyae Phyo Khaing (HTY BR), Cash</t>
  </si>
  <si>
    <t>HQT-RV-2025-07-0008</t>
  </si>
  <si>
    <t>HTY BR Kpay Income</t>
  </si>
  <si>
    <t>Receive money transfer from HTY BR to HO Cash, Customer -daily star Service charges Total MMK - 150,000/- , received by Kpay</t>
  </si>
  <si>
    <t>Receive money from HTY BR to HO Cash, Service - 450,000/-, Total MMK-12,478,800/-, received by Khin Pyae Phyo Khaing (HTY BR), Cash</t>
  </si>
  <si>
    <t>Cash Receive from HTY BR to HO Cash, Service - 300,000/-, Total MMK - 2,996,350/-, received by Khin Pyae Phyo Khaing  ( HTY BR )</t>
  </si>
  <si>
    <t>Received money from HTY BR to Ho Cash , Service Income-840,000/- Total MMK - 3,575,600/-,Received by-Khin Pyae Phyo Khaing  (HTY BR )</t>
  </si>
  <si>
    <t>HQT-RV-2025-07-0224</t>
  </si>
  <si>
    <t>Hnin Pwint Phyu ( HTY BR )</t>
  </si>
  <si>
    <t>Receive money from HTY BR for Salary Refunds PIC; Han Oo Zaw (AGMDF) (Terminated employee Service Dept Jun'25)  MMK- 234,000/-,  received by Hnin Pwint Phyu (HTY BR)</t>
  </si>
  <si>
    <t>Cash received from HTY BR to HO Cash, Service - 1,040,000/-,  Total MMK - 4,552,500/-,  received by Khin Pyae Phyo Khaing (HTY BR)</t>
  </si>
  <si>
    <t>Cash received fromHTY BR To HO Cash, Service Income - 730,000/-,,Total MMK -5,963,750/-, received by Khin Pyae Phyo Khaing (HTY BR )</t>
  </si>
  <si>
    <t>HQT-RV-2025-07-0497</t>
  </si>
  <si>
    <t>HTY BR ( Pooling May'25 )</t>
  </si>
  <si>
    <t>Received money from HTY BR May'25 Pooling TL Ks-741,784/- , received by Khin Pyae Phyo Khine ( HTY BR )</t>
  </si>
  <si>
    <t>21030075 Affi # HLaing Thar Yar BR ( HTY) - HQ Total</t>
  </si>
  <si>
    <t>21030076 Affi # Hpa Ann (HPA)- HQ</t>
  </si>
  <si>
    <t>Received money from HPN BR to Ho Cash , SRV - 135,000/-, TOTAL MMK- 3,176,000 /- ,Received by-Zar Ni Htet (HPN BR)</t>
  </si>
  <si>
    <t>Received money from HPN BR to Ho Cash , SRV - 620,000/-,  TOTAL MMK- 900,000 /- ,Received by-Zar Ni Htet (HPN BR)</t>
  </si>
  <si>
    <t>HQT-RV-2025-06-0392</t>
  </si>
  <si>
    <t>HPN BR ( Pooling Apr'25 )</t>
  </si>
  <si>
    <t>Received money from HPN BR Apr'25 Pooling TL Ks-560,441/- , received by Zarni Htet ( HPN BR )</t>
  </si>
  <si>
    <t>Received money from HPN BR to Ho Cash , SRV - 500,000/-,  TOTAL MMK- 2,260,000 /- ,Received by-Zar Ni Htet (HPN BR)</t>
  </si>
  <si>
    <t>HQT-RV-2025-06-0465</t>
  </si>
  <si>
    <t>HPN BR Kpay</t>
  </si>
  <si>
    <t>Received money from HPN BR to Ho Cash , SRV  TOTAL MMK- 280,000 /- ,Received by-Zar Ni Htet (HPN BR)</t>
  </si>
  <si>
    <t>HQT-JV-2025-06-0284</t>
  </si>
  <si>
    <t>closing adj for bee pay hpn rec for jun'25</t>
  </si>
  <si>
    <t>closing adj for bee pay hpn rec for jun'25
JNL/BXP/2025/06/179
 HP-JV-2025-06-0011
amt = 350.00 USD</t>
  </si>
  <si>
    <t>HQT-JV-2025-06-0301</t>
  </si>
  <si>
    <t>HP-RV-2025-06-0058	Acc to Acc	"HPN/SRV/INV/PG/June/25/037	 HPN	PG		6/30/2025	June	HPN/JR/25/06/0084	Eagel Eye	Matador	MF-28AS1	A1905447	Regular service 	Regular service  $13.10 MMK 60,000 	AC to AC		30.6.25	4580"				13.10</t>
  </si>
  <si>
    <t>HP-RV-2025-06-0058	Acc to Acc	"HPN/SRV/INV/PG/June/25/037	
HPN	PG		6/30/2025	June	HPN/JR/25/06/0084	Eagel Eye	Matador	MF-28AS1	A1905447	Regular service 	Regular service  $13.10 MMK 60,000 	AC to AC		30.6.25	4580"				13.10</t>
  </si>
  <si>
    <t>Received money from HPN BR to Ho Cash , SRV - 430,000/-, TOTAL MMK- 4,385,000 /- ,Received by-Zar Ni Htet (HPN BR)</t>
  </si>
  <si>
    <t>HQT-RV-2025-07-0163</t>
  </si>
  <si>
    <t>Received money from HPN BR to Ho Cash , Service Income TOTAL MMK- 185,000 /- ,Received by-Zar Ni Htet (HPN BR)</t>
  </si>
  <si>
    <t>HQT-RV-2025-07-0201</t>
  </si>
  <si>
    <t>Received money from HPN BR to Ho Cash , Service Income TOTAL MMK- 900,000/- ,Received by-Zar Ni Htet (HPN BR), Kpay</t>
  </si>
  <si>
    <t>HQT-RV-2025-07-0519</t>
  </si>
  <si>
    <t>HPN BR ( Pooling May'25 )</t>
  </si>
  <si>
    <t>Received money from HPN BR May'25 Pooling TL Ks-403,901/- , received by Zarni Htet ( HPN BR )</t>
  </si>
  <si>
    <t>21030076 Affi # Hpa Ann (HPA)- HQ Total</t>
  </si>
  <si>
    <t>21030077 Affi # South Dagon Branch (SDG) - HQ</t>
  </si>
  <si>
    <t>HQT-RV-2025-06-0043</t>
  </si>
  <si>
    <t>Receive money from SDG BR to HO cash, Customer, Asia Golden Sea ( Nadi Moe Yan), SDGGN-INI-25050033 , Total MMK-90,000/- (SDG Income )received by Lin Lin Soe (SDG BR)Kpay</t>
  </si>
  <si>
    <t>HQT-RV-2025-06-0044</t>
  </si>
  <si>
    <t>Receive money from SDG BR to HO cash, Customer Mwa Mwa Lay SDGGN-INI-25050019, ), Total MMK-160,000/- (SDG Income )received by Lin Lin Soe (SDG BR)Kpay</t>
  </si>
  <si>
    <t>Receive money from SDG BR to HO cash, PAN THAZIN KTV (Shine Star KTV) SDGGN-INI-25060004 
Amount-75,000  (SDG Income), Total MMK-174000/- (SDG Income ), received by Lin Lin Soe (SDG BR)Kpay</t>
  </si>
  <si>
    <t>HQT-RV-2025-06-0163</t>
  </si>
  <si>
    <t>Yu Yu Hlaing Htun(SDG BR)</t>
  </si>
  <si>
    <t>Cash Received for termination employee salary for May'25 employee - Thin Thin Htike - 134,000/-, Htet Thu Aung - 192,600/-, Total MMK - 326,600/-, Received By - Yu Yu Hlaing Htun(SDG BR)</t>
  </si>
  <si>
    <t>Received money from SDG BR to Ho Cash, SDG-724,975/-MMK, TOTAL MMK - 1,976,000/-,Received by-Lin Lin Soe (SDG BR )</t>
  </si>
  <si>
    <t>Cash received from SDG BR to HO Cash, Customer Bago Sport Gloves 
SDGGN-INI-25060015 90,000 MMK(SDG ), SDGGN-INI-25060016 160,000 MMK (SDG) ,Total MMK - 612,274/-, received by Lin Lin Soe (SDG  BR)</t>
  </si>
  <si>
    <t>HQT-RV-2025-06-0297</t>
  </si>
  <si>
    <t>SDG BR kpay</t>
  </si>
  <si>
    <t>Cash received from SDG BR to HO Cash, Customer 
CONCEPT X INTERNATIONAL SCHOOL,SDGGN-INI-25050075  70,000 /-MMK (SDG Income ) ,
SDGGN-INI-25060018 80,000/- MMK (SDG Income ) 
Total -328,222/-MMK, Actual Received Date (12-6-25 ),Total MMK - 328,222/-, received by Lin Lin Soe (SDG  BR)</t>
  </si>
  <si>
    <t>HQT-RV-2025-06-0327</t>
  </si>
  <si>
    <t>Received money from SDG BR to Ho Cash, Service Income  TOTAL MMK - 684,000/-,Received by-Lin Lin Soe (SDG BR )</t>
  </si>
  <si>
    <t>HQT-RV-2025-06-0372</t>
  </si>
  <si>
    <t>SDG BR ( Pooling Apr'25 )</t>
  </si>
  <si>
    <t>Received money from SDG BR Apr'25 Pooling TL Ks-509,705/- , received by Lin Lin Soe ( SDG BR )</t>
  </si>
  <si>
    <t>Cash received from SDG BR to HO Cash, SDG-885,000/-MMK, Total MMK - 1,7352,150/-, received by Lin Lin Soe (SDG  BR)</t>
  </si>
  <si>
    <t>HQT-RV-2025-06-0620</t>
  </si>
  <si>
    <t>Received money form SDG BR to HO Cash, Customer Honey Garment Co.,Ltd ( I),  SDGGN-INI-25060002, Amount= 140,000 /-MMK (SDG Income ), received by Kpay</t>
  </si>
  <si>
    <t>HQT-RV-2025-06-0621</t>
  </si>
  <si>
    <t>Received money form SDG BR to HO Cash, Customer Great Mandaing Co.,Ltd (Star Bay), SDGGN-INI-25060008 Amount=150,000/-,  MMK (SDG Income ), received by Kpay</t>
  </si>
  <si>
    <t>Received money form SDG BR to HO Cash, Customer 
THET HNIN WAI,DAW, SDGGN-INI-25060043, Amount-85000/-MMK (SDG Income), Total Amount-101,135/-MMKreceived by Kpay</t>
  </si>
  <si>
    <t>Cash received from SDG BR to HO Cash, SDG-1,440,000/-MMK (SDG Income ), Total MMK Amount-10,977,850/-,  received by Lin Lin Soe (SDG  BR)</t>
  </si>
  <si>
    <t>Receive money from SDG BR to HO Cash, Customer THEIN THEIN MYINT,DAW  SDGGN-INI-25060057,Amount-75000/-MMK (SDG Income ) 
Total MMK -169256/-, received by Kpay</t>
  </si>
  <si>
    <t>Receive money form SDG BR to HO Cash, Customer 
MOTHER HOUSE EDUCATION CENTRE SDGGN-INI-25060054, Amount-100,000/-MMK (SDG Income ) , Total MMKt-527,335/-, received by Kpay</t>
  </si>
  <si>
    <t>HQT-RV-2025-07-0098</t>
  </si>
  <si>
    <t>SDG BR ( CWO CB Old Bank )</t>
  </si>
  <si>
    <t>Received money transfer from SDG BR to CWO CB Old Bank ( for Customer Grab (Myanmar) Limited SDGGN-INI- 25050073 Amount-120,000/- MMK (SDG Incomme ),received by Lin Lin Soe</t>
  </si>
  <si>
    <t>Received money from SDG BR to Ho Cash,  SDG - 531,100/-,  TOTAL MMK - 4,010,000/-, Received by-Lin Lin Soe (SDG BR )</t>
  </si>
  <si>
    <t>HQT-RV-2025-07-0134</t>
  </si>
  <si>
    <t>Receive money form SDG BR to HO Cash, Customer 
Moe Fastfood &amp; Snacks ( Yoma Fleet) SDGGN-INI-25060014
Amount-300,000/- MMK  (SDG Income ), Total MMK-300,000/-, received by Kpay</t>
  </si>
  <si>
    <t>HQT-RV-2025-07-0135</t>
  </si>
  <si>
    <t>Receive money form SDG BR to HO Cash, Customer 
84-90 Residence SDGGN-INI-25060022, Amount-90,000/- MMK(SDG Income ), Total MMK- 90,000/-, received by Kpay</t>
  </si>
  <si>
    <t>HQT-RV-2025-07-0136</t>
  </si>
  <si>
    <t>Receive money form SDG BR to HO Cash, Customer 
Mwa Mwa Lay SDGGN-INI-25060029, Amount-100,000/- MMK (SDG Income ) Total MMK- 100,000/-, received by Kpay</t>
  </si>
  <si>
    <t>Cash received from SDG BR to HO Cash, SDG -300,000/-MMK (SDG Income ),
Total MMK-2,170,250/-,  received by Lin Lin Soe (SDG BR)</t>
  </si>
  <si>
    <t>Cash Received From SDG BR To HO Cash, SDG -1,151,600/-MMK ,Total MMK - 4,569,300/-, received by Lin Lin Soe (SDG BR) Cash</t>
  </si>
  <si>
    <t>Received money from SDG BR to Ho Cash, SDG-728,400/-  TOTAL MMK - 6,022,500/-Received by-Lin Lin Soe (SDG BR )</t>
  </si>
  <si>
    <t>Receive money form SDG BR to HO Cash,Customer 
TET LANN HOSPITAL SDGGN-INI-25070034, Amount= 250,000 (SDG Income ) ,Total Amount=1,294,825/-, received by Kpay</t>
  </si>
  <si>
    <t>HQT-RV-2025-07-0496</t>
  </si>
  <si>
    <t>SDG BR ( Pooling May'25 )</t>
  </si>
  <si>
    <t>Received money from SDG BR May'25 Pooling TL Ks-1,200,537/- , received by Lin Lin Soe ( SDG BR )</t>
  </si>
  <si>
    <t>HQT-RV-2025-07-0531</t>
  </si>
  <si>
    <t>Receive money form SDG BR to HO Cash, Customer SPIRAL ARCHITECTURE &amp; PLANNER SDGGN-INI-25070036, Amount= 120,000 MMK , Total Amount=120,000/-, received by Kpay</t>
  </si>
  <si>
    <t>Cash Received From SDG BR To HO Cash, SDG=768,000/-MMK, Total MMK - 1,898,450/-,  received by Lin Lin Soe (SDG BR) Cash</t>
  </si>
  <si>
    <t>HQT-RV-2025-07-0537</t>
  </si>
  <si>
    <t>SDG BR Budget Refunds</t>
  </si>
  <si>
    <t>Cash received from SDG BR to HO Cash,  July'25 Budget Refunds Total MMK- 6,517,500/-, received by Lin Lin Soe (SGD BR)</t>
  </si>
  <si>
    <t>21030077 Affi # South Dagon Branch (SDG) - HQ Total</t>
  </si>
  <si>
    <t>21030078 Affi #  Ritix Myanmar Co.,Ltd (Gromaxx)  - HQ</t>
  </si>
  <si>
    <t>HQT-RV-2025-06-0026</t>
  </si>
  <si>
    <t>Receive money from Ontarget for Customer Name ; U Zaw Oo (GMX) Ks-100,000/- , received by KPay</t>
  </si>
  <si>
    <t>HQT-RV-2025-07-0095</t>
  </si>
  <si>
    <t>Ko Htet Naing Tun ( KPay )</t>
  </si>
  <si>
    <t>Receive money from Customer Name ; U Zaw Oo (GMX)  Income Ks-100,000/- , received by KPay</t>
  </si>
  <si>
    <t>HQT-RV-2025-07-0315</t>
  </si>
  <si>
    <t>Ko Htet Naing Tun ( Collection Team )</t>
  </si>
  <si>
    <t>Receive money from Customer Name ; U Kyaw Min (GMX) Ks-20,000/- , received by KPay</t>
  </si>
  <si>
    <t>HQT-RV-2025-07-0360</t>
  </si>
  <si>
    <t>Receive money from Customer Name ; U Zaw Min Htike (GMX) Ks-20,000/- , received by KPay</t>
  </si>
  <si>
    <t>21030078 Affi #  Ritix Myanmar Co.,Ltd (Gromaxx)  - HQ Total</t>
  </si>
  <si>
    <t>21030080 Affi # BEExpress  - HQ</t>
  </si>
  <si>
    <t>HQT-RV-2025-06-0023</t>
  </si>
  <si>
    <t>Nang Toe Pyae Lwin Aung (BeeXpress BU)</t>
  </si>
  <si>
    <t>Received money from BeeXpress BU to HO Cash TL Ks- 170,000,000/- , received by Nang Toe Pyae Lwin Aung (BeeXpress BU)</t>
  </si>
  <si>
    <t>HQT-RV-2025-06-0668</t>
  </si>
  <si>
    <t>Beexprss BU ( CWO CB Old Bank )</t>
  </si>
  <si>
    <t>Received money transfer from Beexprss BU to CWO CB Old Bank ( for Beexprss BU,Amt;5,746,500
/-MMK )</t>
  </si>
  <si>
    <t>HQT-RV-2025-06-0138</t>
  </si>
  <si>
    <t>Received money transfer from Beexpress BU to CWO Old Bank ( for Beexpress BU income,Amt;210,000/-MMK )</t>
  </si>
  <si>
    <t>HQT-RV-2025-06-0101</t>
  </si>
  <si>
    <t>Received money from BeeXpress BU to HO Cash TL Ks- 192,258,380/- , received by Nang Toe Pyae Lwin Aung (BeeXpress BU)</t>
  </si>
  <si>
    <t>HQT-RV-2025-06-0137</t>
  </si>
  <si>
    <t>Received money transfer from Beexpress BU to CWO Old Bank ( for Beexpress BU income,Amt;700,000/-MMK )</t>
  </si>
  <si>
    <t>HQT-RV-2025-06-0135</t>
  </si>
  <si>
    <t>Beexpress BU ( CWO Old Bank )</t>
  </si>
  <si>
    <t>Received money transfer from Beexpress BU to CWO Old Bank ( for Beexpress BU income,Amt;337,500/-MMK )</t>
  </si>
  <si>
    <t>HQT-RV-2025-06-0669</t>
  </si>
  <si>
    <t>Received money transfer from Beexprss BU to CWO CB Old Bank ( for Beexprss BU,Amt;445,000
/-MMK</t>
  </si>
  <si>
    <t>HQT-RV-2025-06-0182</t>
  </si>
  <si>
    <t>Received money transfer from Beexprss BU to CWO CB Old Bank ( for Beexprss BU income,Amt;511,600/-MMK )</t>
  </si>
  <si>
    <t>HQT-RV-2025-06-0222</t>
  </si>
  <si>
    <t>Received money from BeeXpress BU to HO Cash, TL Ks- 146,757,200/- , received by Nang Toe Pyae Lwin Aung (BeeXpress BU)</t>
  </si>
  <si>
    <t>HQT-RV-2025-06-0269</t>
  </si>
  <si>
    <t>Beexprss BU ( CWO CB Special )</t>
  </si>
  <si>
    <t>Received money transfer from Beexprss BU to CWO CB Special ( for Beexprss BU income,Amt;415,300/-MMK )</t>
  </si>
  <si>
    <t>HQT-RV-2025-06-0266</t>
  </si>
  <si>
    <t>Beexpress Yoma Cheque</t>
  </si>
  <si>
    <t>Received money transfer from Beexpress BU Yoma Cheque no -202205 , MMK -72,843,101/-</t>
  </si>
  <si>
    <t>HQT-RV-2025-06-0270</t>
  </si>
  <si>
    <t>Received money transfer from Beexprss BU to CWO CB Special ( for Beexprss BU income,Amt;301,500/-MMK )</t>
  </si>
  <si>
    <t>HQT-RV-2025-06-0272</t>
  </si>
  <si>
    <t>Received money from BeeXpress BU to HO Cash, TL Ks- 66,103,812/- , received by Nang Toe Pyae Lwin Aung (BeeXpress BU)</t>
  </si>
  <si>
    <t>HQT-RV-2025-06-0310</t>
  </si>
  <si>
    <t>received money transfer from Beexprss BU to CWO CB Old Bank ( for Beexprss BU income,Amt;280,000/-MMK )</t>
  </si>
  <si>
    <t>HQT-RV-2025-06-0308</t>
  </si>
  <si>
    <t>received money transfer from Beexprss BU to CWO CB Old Bank ( for Beexprss BU income,Amt;884,400/-MMK )</t>
  </si>
  <si>
    <t>HQT-RV-2025-06-0670</t>
  </si>
  <si>
    <t>Received money transfer from Beexprss BU to CWO CB Old Bank ( for Beexprss BU,Amt;400,000
/-MMK</t>
  </si>
  <si>
    <t>HQT-RV-2025-06-0343</t>
  </si>
  <si>
    <t>Received money from BeeXpress BU to HO Cash, TL Ks- 85,238,214/- , received by Nang Toe Pyae Lwin Aung (BeeXpress BU)</t>
  </si>
  <si>
    <t>HQT-RV-2025-06-0415</t>
  </si>
  <si>
    <t>Received money transfer from Beexprss BU to CWO CB Old Bank ( for Beexprss BU income,Amt;150,000/-MMK )</t>
  </si>
  <si>
    <t>HQT-RV-2025-06-0671</t>
  </si>
  <si>
    <t>Received money transfer from Beexprss BU to CWO CB Old Bank ( for Beexprss BU,Amt;1,000,000
/-MMK</t>
  </si>
  <si>
    <t>HQT-RV-2025-06-0444</t>
  </si>
  <si>
    <t>Received money from BeeXpress BU to HO Cash, TL Ks- 135,354,192/- , received by Nang Toe Pyae Lwin Aung (BeeXpress BU)</t>
  </si>
  <si>
    <t>HQT-RV-2025-06-0470</t>
  </si>
  <si>
    <t>Received money transfer from Beexprss BU to CWO CB Old Bank ( for Beexprss BU income,Amt;105,000/-MMK )</t>
  </si>
  <si>
    <t>HQT-RV-2025-06-0479</t>
  </si>
  <si>
    <t>Received money transfer from Beexprss BU to CWO CB Old Bank ( for Beexprss BU income,Amt;991,000/-MMK )</t>
  </si>
  <si>
    <t>HQT-RV-2025-06-0480</t>
  </si>
  <si>
    <t>Received money transfer from Beexprss BU to CWO CB Old Bank ( for Beexprss BU,Amt;521,000/-MMK )</t>
  </si>
  <si>
    <t>HQT-RV-2025-06-0524</t>
  </si>
  <si>
    <t>Received money transfer from Beexprss BU to CWO CB Old Bank ( for Beexprss BU,Amt;3,269,000/-MMK )</t>
  </si>
  <si>
    <t>HQT-RV-2025-06-0525</t>
  </si>
  <si>
    <t>Received money transfer from Beexprss BU to CWO CB Old Bank ( for Beexprss BU,Amt;407,250
/-MMK )</t>
  </si>
  <si>
    <t>HQT-RV-2025-06-0609</t>
  </si>
  <si>
    <t>Received money from BeeXpress BU to HO Cash, TL Ks- 195,144,500/- , received by Nang Toe Pyae Lwin Aung (BeeXpress BU)</t>
  </si>
  <si>
    <t>HQT-RV-2025-06-0659</t>
  </si>
  <si>
    <t>Received money from BeeXpress BU to HO Cash, TL Ks- 10,000,000/- , received by Nang Toe Pyae Lwin Aung (BeeXpress BU)</t>
  </si>
  <si>
    <t>HQT-RV-2025-06-0663</t>
  </si>
  <si>
    <t>Received money from BeeXpress BU to HO Cash TL Ks- 80,000,000/- , received by Nang Toe Pyae Lwin Aung (BeeXpress BU)</t>
  </si>
  <si>
    <t>HQT-RV-2025-06-0700</t>
  </si>
  <si>
    <t>Received money transfer from Beexprss BU to CWO CB Old Bank ( for Beexprss BU,Amt;395,000
/-MMK</t>
  </si>
  <si>
    <t>HQT-RV-2025-06-0708</t>
  </si>
  <si>
    <t>Received money transfer from Beexprss BU to CWO CB Old Bank ( for Beexprss BU,Amt;877,950
/-MMK</t>
  </si>
  <si>
    <t>2025-06-29</t>
  </si>
  <si>
    <t>HQT-RV-2025-06-0709</t>
  </si>
  <si>
    <t>Received money transfer from Beexpress BU to CWO CB Old Bank ( for Beexpress BU,Amt;632,500
/-MMK</t>
  </si>
  <si>
    <t>HQT-RV-2025-06-0710</t>
  </si>
  <si>
    <t>Received money transfer from Beexprss BU to CWO CB Old Bank ( for Beexprss BU,Amt;3,390,000
/-MMK</t>
  </si>
  <si>
    <t>HQT-JV-2025-06-0238</t>
  </si>
  <si>
    <t>Invoice No       : JNL/INV/BXP/2025/06/068</t>
  </si>
  <si>
    <t>Invoice No       : JNL/INV/BXP/2025/06/068		
Invoice Date    :30.06.2025		
AC TO AC 	1	 4,000.00 
Documents 	1	 4,000.00 
AC TO AC 	1	 4,500.00 
Document 	2	 4,000.00 
AC TO AC 	1	 4,500.00 
AC TO AC 	1	 4,500.00 
UMG စာရွက်စာတန်း	1	 4,500.00 
Total Delivery Chgs		  30,000.00</t>
  </si>
  <si>
    <t>HQT-JV-2025-06-0239</t>
  </si>
  <si>
    <t>Invoice No       : JNL/INV/BXP/2025/06/019</t>
  </si>
  <si>
    <t>Invoice No       : JNL/INV/BXP/2025/06/019		
Invoice Date    :30.06.2025		
Penan 2 (memo) on 14/6/2025	15	22000
ပန်းပင်အိတ် ၂ / ဆိုဖာခုံ ၂ (memo) on 11/6/2025	60	45000
AC TO AC	20	21500
AC TO AC	20	21500
AC TO AC	20	21500
AC TO AC	20	21500
AC TO AC	20	21500
AC TO AC	20	21500
AC TO AC	40	41500
AC TO AC	40	41500
AC TO AC	20	21500
AC TO AC	8	9500
AC TO AC	8	9500
AC TO AC	10	11500
AC TO AC	15	16500
AC TO AC	20	21500
AC TO AC	20	21500
ဆိုဖာခုံ ၁၀ မျိူး  (memo) on 25/6/2025	120	200000
ထိုင်ခုံ ၆ / ကြက်သွန်နီအိတ် ၂ (memo) on 23/6/2025	150	250000
ကျွဲကောသီး ပီနံ ၂ / ငှက်ပျော်ခိုင် ၂/ ကြက်မောက်သီး ဖာ ၁ / မင်းကွတ်သီးပါဆယ် ၂ (memo) on 4/6/2025	60	60000
ထိုင်ခုံ ၂ / အပင်အိတ် ၂ (memo) on 24/6/2025	50	50000
Parcel 1 (memo) on 27/6/2025	20	50000
AC TO AC	1	10000
AC TO AC	1	4000
Total Delivery Chgs		 1,014,500</t>
  </si>
  <si>
    <t>HQT-JV-2025-06-0246</t>
  </si>
  <si>
    <t>Invoice No       : JNL/INV/BXP/2025/06/014</t>
  </si>
  <si>
    <t>Invoice No       : JNL/INV/BXP/2025/06/014		
Invoice Date    :30.06.2025		
ဖိုင် 1 (memo) on 10/6/2025	1	8000
Box 2in1 (memo) on 12/6/2025	1	15000
AC TO AC	31	35000
Total amt = 58,000 mmk</t>
  </si>
  <si>
    <t>HQT-JV-2025-06-0247</t>
  </si>
  <si>
    <t>Invoice No       : JNL/INV/BXP/2025/06/009</t>
  </si>
  <si>
    <t>Invoice No       : JNL/INV/BXP/2025/06/009		
Invoice Date    :30.06.2025		
Total amt = 627,500 mmk</t>
  </si>
  <si>
    <t>HQT-JV-2025-06-0248</t>
  </si>
  <si>
    <t>Invoice No       : JNL/INV/BXP/2025/06/062</t>
  </si>
  <si>
    <t>Invoice No       : JNL/INV/BXP/2025/06/062		
Invoice Date    :30.06.2025		
toal amt = 63,000.00 
Parcel 1 (memo) on 13/6/2025	4	 8,000.00 
ပီနံ(၂) (memo) on 15/6/2025	10	 12,500.00 
AC TO AC	1	 8,000.00 
UMG Office	1	 4,500.00 
Envelope 1 (memo) on 26/6/2025	1	 7,000.00 
AC TO AC	1	 8,000.00 
AC TO AC	1	 4,000.00 
AC TO AC	1	 4,000.00 
AC TO AC	1	 3,500.00 
AC TO AC	1	 3,500.00</t>
  </si>
  <si>
    <t>HQT-JV-2025-06-0256</t>
  </si>
  <si>
    <t>Invoice No       : JNL/INV/BXP/2025/06/009		
Invoice Date    :30.06.2025		
ပန်ပျိုးပင်း ၂၃၈ (memo) on 7/6/2025	238	 476,000.00 
ဆီကြိတ်ဆုံ  ၁ (memo) on 27/6/2025	100	 260,000.00 
ပန်းပင် ၄ (memo) on 25/6/2025	10	 15,000.00 
ကြွေးပြား အချပ်  ၁၃ (memo) on 25/5/2025	100	 104,000.00 
Total Delivery Chgs		 855,000.00 mmk</t>
  </si>
  <si>
    <t>HQT-JV-2025-06-0280</t>
  </si>
  <si>
    <t>Closing Adjustment for BXP Rec ~ IS Pay for June'25</t>
  </si>
  <si>
    <t>Closing Adjustment for BXP Rec ~ IS Pay for June'25
AMISCIS-2025-06-00057
AMISCIS-2025-06-00056
AMISCIS-2025-06-00073
AMISCIS-2025-06-00074
AMISCIS-2025-06-00075
AMISCIS-2025-06-00076
Total-47.35 /-</t>
  </si>
  <si>
    <t>HQT-JV-2025-06-0285</t>
  </si>
  <si>
    <t>closing adj for BEE rec NLP pay for jun'25</t>
  </si>
  <si>
    <t>closing adj for BEE rec NLP pay for jun'25
JNL/BXP/2025/06/169
NLP-JV-2025-06-0007
usd amt =28.10</t>
  </si>
  <si>
    <t>HQT-JV-2025-06-0287</t>
  </si>
  <si>
    <t>closing adj for BEE rec HPN pay for jun'25</t>
  </si>
  <si>
    <t>closing adj for BEE rec HPN pay for jun'25
JNL/BXP/2025/06/178
HP-JV-2025-06-0007
usd amt =94.69</t>
  </si>
  <si>
    <t>Salary Income Tax Deduction for June'25 Total MMK  2,068,470 Exchange rate (USD 4,580 and 0.000218341)
Than Htike Zaw	Beexprss	Income Tax	Income tax	11033	MMK	 2.41 	USD
Khin Thu Win (2)	Beexprss	Income Tax	Income tax	9033	MMK	 1.97 	USD
Theint April Htun	Beexprss	Income Tax	Income tax	27033	MMK	 5.90 	USD
Kyi Kyi Nyunt	Beexprss	Income Tax	Income tax	9033	MMK	 1.97 	USD
Sai Aung Kyaw Myo	Beexprss	Income Tax	Income tax	19033	MMK	 4.16 	USD
Ye Htut Win	Beexprss	Income Tax	Income tax	867	MMK	 0.19 	USD
Phoo Mon Zaw	Beexprss	Income Tax	Income tax	5200	MMK	 1.14 	USD
Htet Wai Phyo (3)	Beexprss	Income Tax	Income tax	5033	MMK	 1.10 	USD
Aung Aung	Beexprss	Income Tax	Income tax	13033	MMK	 2.85 	USD
Ei Ei Thein	Beexprss	Income Tax	Income tax	6950	MMK	 1.52 	USD
Nway Hay Man Hlaing	Beexprss	Income Tax	Income tax	9117	MMK	 1.99 	USD
Htin Lin Oo	Beexprss	Income Tax	Income tax	2783	MMK	 0.61 	USD
Myat Thu (2)	Beexprss	Income Tax	Income tax	7117	MMK	 1.55 	USD
Aung Naing Swe	Beexprss	Income Tax	Income tax	19117	MMK	 4.17 	USD</t>
  </si>
  <si>
    <t>HQT-RV-2025-06-0684</t>
  </si>
  <si>
    <t>Beexpress BU Income</t>
  </si>
  <si>
    <t>Received money transfer from Beexpress BU to HO Cash (For Beexpress BU Income ) Yoma  Cheque no - 202206,Amt;100,000,000/-MMK )</t>
  </si>
  <si>
    <t>HQT-RV-2025-06-0695</t>
  </si>
  <si>
    <t>Received money from BeeXpress BU to HO Cash, TL Ks- 110,000,000/- , received by Nang Toe Pyae Lwin Aung (BeeXpress BU), Cash</t>
  </si>
  <si>
    <t>HQT-RV-2025-06-0698</t>
  </si>
  <si>
    <t>Received money from BeeXpress BU to HO Cash, TL Ks- 100,000,000/- , received by Nang Toe Pyae Lwin Aung (BeeXpress BU), Cash</t>
  </si>
  <si>
    <t>HQT-RV-2025-07-0033</t>
  </si>
  <si>
    <t>BEE</t>
  </si>
  <si>
    <t>Received money from BeeXpress BU to HO Cash, TL Ks- 133,190,000/- , received by Nang Toe Pyae Lwin Aung (BeeXpress BU)</t>
  </si>
  <si>
    <t>HQT-RV-2025-07-0083</t>
  </si>
  <si>
    <t>Received money transfer from Beexprss BU to CWO CB Old Bank ( for Beexprss BU,Amt;380,000/-/MMK</t>
  </si>
  <si>
    <t>HQT-RV-2025-07-0078</t>
  </si>
  <si>
    <t>Received money transfer from Beexprss BU to CWO CB Old Bank ( for Beexprss BU,Amt;110,000 /-MMK ,</t>
  </si>
  <si>
    <t>HQT-RV-2025-07-0126</t>
  </si>
  <si>
    <t>Nang Toe Pyae Lwin Aung ( Beexprss BU )</t>
  </si>
  <si>
    <t>Received Money Transfer From Beexprss BU to HO Cash , Total MMK-185,379,433/-Ks , Received By Cash</t>
  </si>
  <si>
    <t>HQT-RV-2025-07-0195</t>
  </si>
  <si>
    <t>BeeXpress BU) income transfer</t>
  </si>
  <si>
    <t>Received money from BeeXpress BU to HO Cash, TL Ks- 5,650,000/- , received by Nang Toe Pyae Lwin Aung (BeeXpress BU)</t>
  </si>
  <si>
    <t>HQT-RV-2025-07-0173</t>
  </si>
  <si>
    <t>Nang Toe Pyae Lwin Aung (BeeXpress BU) income transfer</t>
  </si>
  <si>
    <t>Received money from BeeXpress BU to HO Cash, TL Ks- 190,107,322/- , received by Nang Toe Pyae Lwin Aung (BeeXpress BU)</t>
  </si>
  <si>
    <t>HQT-RV-2025-07-0206</t>
  </si>
  <si>
    <t>Received money transfer from Beexprss BU to CWO CB Old Bank ( for Beexprss BU,Amt;737,500/-MMK ,</t>
  </si>
  <si>
    <t>HQT-RV-2025-07-0239</t>
  </si>
  <si>
    <t>Received money transfer from Beexprss BU to CWO CB Old Bank ( for Beexprss BU,Amt;50,000/-MMK ,</t>
  </si>
  <si>
    <t>HQT-RV-2025-07-0240</t>
  </si>
  <si>
    <t>Received money transfer from Beexprss BU to CWO CB Old Bank ( for Beexprss BU,Amt;976,200/-MMK ,</t>
  </si>
  <si>
    <t>HQT-RV-2025-07-0242</t>
  </si>
  <si>
    <t>Received money transfer from Beexprss BU to CWO CB Old Bank ( for Beexprss BU,Amt;1,399,000/-MMK ,</t>
  </si>
  <si>
    <t>HQT-RV-2025-07-0262</t>
  </si>
  <si>
    <t>Received money transfer from Beexprss BU to CWO CB Old Bank ( for Beexprss BU,Amt;866,000/-MMK ,</t>
  </si>
  <si>
    <t>HQT-RV-2025-07-0256</t>
  </si>
  <si>
    <t>Received money from BeeXpress BU to HO Cash, TL Ks- 70,638,218/- , received by Nang Toe Pyae Lwin Aung (BeeXpress BU)</t>
  </si>
  <si>
    <t>HQT-RV-2025-07-0290</t>
  </si>
  <si>
    <t>Received money transfer from Beexpress BU Yoma Cheque no -202207 , MMK -100,000,000/-</t>
  </si>
  <si>
    <t>HQT-RV-2025-07-0305</t>
  </si>
  <si>
    <t>Received money transfer from Beexpress BU to CWO Old Bank ( for Beexpress BU income,Amt;950,000/-MMK )</t>
  </si>
  <si>
    <t>HQT-RV-2025-07-0386</t>
  </si>
  <si>
    <t>Received money transfer from Beexpress BU to CWO Old Bank ( for Beexpress BU income,Amt;600,000/-MMK )</t>
  </si>
  <si>
    <t>HQT-RV-2025-07-0357</t>
  </si>
  <si>
    <t>Received money from BeeXpress BU to HO Cash, TL Ks- 142,890,000/- , received by Nang Toe Pyae Lwin Aung (BeeXpress BU)</t>
  </si>
  <si>
    <t>HQT-RV-2025-07-0387</t>
  </si>
  <si>
    <t>Received money transfer from Beexpress BU to CWO Old Bank ( for Beexpress BU income,Amt;702,200/-MMK )</t>
  </si>
  <si>
    <t>HQT-RV-2025-07-0388</t>
  </si>
  <si>
    <t>Received money transfer from Beexpress BU to CWO Old Bank ( for Beexpress BU income,Amt;700,950/-MMK )</t>
  </si>
  <si>
    <t>HQT-RV-2025-07-0453</t>
  </si>
  <si>
    <t>Received money transfer from Beexpress BU to CWO Old Bank ( for Beexpress BU income,Amt;240,000/-MMK )</t>
  </si>
  <si>
    <t>HQT-RV-2025-07-0482</t>
  </si>
  <si>
    <t>Nang Toe Pyae Lwin Aung (BeeXpress BU) Income transfer</t>
  </si>
  <si>
    <t>Received money from BeeXpress BU to HO Cash, TL Ks- 32,355,872/- , received by Nang Toe Pyae Lwin Aung (BeeXpress BU)</t>
  </si>
  <si>
    <t>HQT-RV-2025-07-0530</t>
  </si>
  <si>
    <t>Received money from BeeXpress BU to HO Cash, TL Ks- 20,500,000/- , received by Nang Toe Pyae Lwin Aung (BeeXpress BU)</t>
  </si>
  <si>
    <t>HQT-RV-2025-07-0543</t>
  </si>
  <si>
    <t>Received money transfer from Beexpress BU to CWO Old Bank ( for Beexpress BU income,Amt;360,000/-MMK )</t>
  </si>
  <si>
    <t>HQT-RV-2025-07-0544</t>
  </si>
  <si>
    <t>Received money transfer from Beexpress BU to CWO Old Bank ( for Beexpress BU income,Amt;1,390,700/-MMK )</t>
  </si>
  <si>
    <t>HQT-RV-2025-07-0545</t>
  </si>
  <si>
    <t>Received money transfer from Beexpress BU to CWO Old Bank ( for Beexpress BU income,Amt;3,340,000/-MMK )</t>
  </si>
  <si>
    <t>21030080 Affi # BEExpress  - HQ Total</t>
  </si>
  <si>
    <t>21030084 Affi # Shwe Nyaung (Fusal) - HQ</t>
  </si>
  <si>
    <t>HQT-RV-2025-06-0022</t>
  </si>
  <si>
    <t>Shwe Nyaung Fustal Kpay Income</t>
  </si>
  <si>
    <t>Received money from Shwe Nyaung fustal to HO Cash, (25.05.2025 to 01.06.2025) Income Total MMK- 2,300,000/-, received by Kpay</t>
  </si>
  <si>
    <t>HQT-RV-2025-06-0141</t>
  </si>
  <si>
    <t>Shwe Nyaung Fustal income Transfer</t>
  </si>
  <si>
    <t>Received money from Shwe Nyaug Fustal to Ho Cash,  TOTAL MMK- 1,000,000/-, Received by- Aye Thu Aung(Shwe Nyaung Fustal )</t>
  </si>
  <si>
    <t>HQT-RV-2025-06-0229</t>
  </si>
  <si>
    <t>Received money from Shwe Nyaug Fustal to Ho Cash, (05.06.2025 ~06.06.2025) TOTAL MMK- 1,000,000/-, Received by- Aye Thu Aung(Shwe Nyaung Fustal )</t>
  </si>
  <si>
    <t>HQT-RV-2025-06-0301</t>
  </si>
  <si>
    <t>Received money from Shwe Nyaug Fustal to Ho Cash, Shwe Nyaung income TOTAL MMK- 1,000,000/-, Received by- Aye Thu Aung(Shwe Nyaung Fustal )</t>
  </si>
  <si>
    <t>HQT-RV-2025-06-0438</t>
  </si>
  <si>
    <t>Received money from Shwe Nyaug Fustal to Ho Cash, Shwe Nyaung income TOTAL MMK- 1,500,000/-, Received by- Aye Thu Aung(Shwe Nyaung Fustal )</t>
  </si>
  <si>
    <t>HQT-RV-2025-06-0490</t>
  </si>
  <si>
    <t>HQT-RV-2025-06-0661</t>
  </si>
  <si>
    <t>Received money from Shwe Nyaug Fustal to Ho Cash, Shwe Nyaung income TOTAL MMK- 1,000,000/-, Received by- Aye Thu Aung(Shwe Nyaung Fustal ), Kpay</t>
  </si>
  <si>
    <t>HQT-RV-2025-07-0025</t>
  </si>
  <si>
    <t>Received money from Shwe Nyaug Fustal to Ho Cash, Shwe Nyaung income TOTAL MMK- 1,400,000/-, Received by- Aye Thu Aung(Shwe Nyaung Fustal ), Kpay</t>
  </si>
  <si>
    <t>HQT-RV-2025-07-0081</t>
  </si>
  <si>
    <t>HQT-RV-2025-07-0110</t>
  </si>
  <si>
    <t>HQT-RV-2025-07-0188</t>
  </si>
  <si>
    <t>HQT-RV-2025-07-0219</t>
  </si>
  <si>
    <t>Shwe Nyaung Fustal (Income Transfer)</t>
  </si>
  <si>
    <t>Received money from Shwe Nyaug Fustal to Ho Cash, Shwe Nyaung Income 9.7.2025 to 14.7.2025, TOTAL MMK- 1,500,000/-, Received by- Aye Thu Aung(Shwe Nyaung Fustal )</t>
  </si>
  <si>
    <t>HQT-RV-2025-07-0318</t>
  </si>
  <si>
    <t>Received money from Shwe Nyaug Fustal to Ho Cash, Shwe Nyaung Income , TOTAL MMK- 1,500,000/-, Received by- Aye Thu Aung(Shwe Nyaung Fustal )</t>
  </si>
  <si>
    <t>HQT-RV-2025-07-0484</t>
  </si>
  <si>
    <t>Received money from Shwe Nyaug Fustal to Ho Cash, Shwe Nyaung Income , TOTAL MMK- 978,550/-, Received by- Aye Thu Aung(Shwe Nyaung Fustal )</t>
  </si>
  <si>
    <t>21030084 Affi # Shwe Nyaung (Fusal) - HQ Total</t>
  </si>
  <si>
    <t>21030087 Affi # Mandalay Water Boom Co.,Ltd - HQ</t>
  </si>
  <si>
    <t>HQT-RV-2025-06-0098</t>
  </si>
  <si>
    <t>MWB KBZ Old Cheque</t>
  </si>
  <si>
    <t>Received money transfer from MWB KBZ Old Cheque to HO Cash ( for Cheque No.200061,Amt;8,063,162/-MMK )</t>
  </si>
  <si>
    <t>HQT-RV-2025-06-0130</t>
  </si>
  <si>
    <t>Khaing Moh Moh (MWB) Income Transfer</t>
  </si>
  <si>
    <t>Received from MWB BU to Ho Cash, Ks- 11,779,901/- Received By - Khaing Moh Moh ( MWB )</t>
  </si>
  <si>
    <t>HQT-RV-2025-06-0223</t>
  </si>
  <si>
    <t>Received from MWB BU to Ho Cash, Ks- 4,148,700/- Received By - Khaing Moh Moh ( MWB )</t>
  </si>
  <si>
    <t>HQT-RV-2025-06-0275</t>
  </si>
  <si>
    <t>Khaing Moh Moh ( MWB )</t>
  </si>
  <si>
    <t>Received from MWB BU to Ho Cash, Ks- 3,316,905/- Received By - Khaing Moh Moh ( MWB )</t>
  </si>
  <si>
    <t>HQT-RV-2025-06-0503</t>
  </si>
  <si>
    <t>Khaing Moh Moh ( MWB ) Income Transfer</t>
  </si>
  <si>
    <t>Received from MWB BU to Ho Cash, Ks- 5,924,305/- Received By - Khaing Moh Moh ( MWB )</t>
  </si>
  <si>
    <t>HQT-RV-2025-06-0648</t>
  </si>
  <si>
    <t>Received from MWB BU to Ho Cash, Ks- 4,871,000- Received By - Khaing Moh Moh ( MWB )</t>
  </si>
  <si>
    <t>Salary Income Tax Deduction for June'25 Total MMK  2,068,470 Exchange rate (USD 4,580 and 0.000218341)
86	Kay Nwe Soe (1)	Mandalay Waterboom	Income Tax	Income Tax	19417	MMK	 4.24 	USD Myat Kyaw Thar	Mandalay Waterboom	Income Tax	Income Tax for Jun'25	11333	MMK	 2.47 	USD</t>
  </si>
  <si>
    <t>HQT-RV-2025-07-0047</t>
  </si>
  <si>
    <t>Received from MWB BU to Ho Cash, Ks- 7,591,900- Received By - Khaing Moh Moh ( MWB )</t>
  </si>
  <si>
    <t>HQT-RV-2025-07-0077</t>
  </si>
  <si>
    <t>Received money transfer from MWB BR To CWO AYA Special (For MWB Income  Amt;1,450,000/-MMK ),received by Ma Thu Zar Kyaw .</t>
  </si>
  <si>
    <t>HQT-RV-2025-07-0164</t>
  </si>
  <si>
    <t>Received from MWB BU to Ho Cash, Ks- 1,625,000- Received By - Khaing Moh Moh ( MWB )</t>
  </si>
  <si>
    <t>HQT-RV-2025-07-0199</t>
  </si>
  <si>
    <t>Received from MWB BU to Ho Cash, Ks- 11,426,041/- Received By - Khaing Moh Moh ( MWB )</t>
  </si>
  <si>
    <t>HQT-RV-2025-07-0220</t>
  </si>
  <si>
    <t>Khaing Moh Moh ( MWB BU )</t>
  </si>
  <si>
    <t>Received from MWB BU to Ho Cash, Ks- 574,900- Received By - Khaing Moh Moh ( MWB )</t>
  </si>
  <si>
    <t>HQT-RV-2025-07-0287</t>
  </si>
  <si>
    <t>Received from MWB BU to Ho Cash, Ks- 2,281,500/- Received By - Khaing Moh Moh ( MWB )</t>
  </si>
  <si>
    <t>HQT-RV-2025-07-0371</t>
  </si>
  <si>
    <t>Received from MWB BU to Ho Cash, Ks- 2,201,700/- Received By - Khaing Moh Moh ( MWB )</t>
  </si>
  <si>
    <t>HQT-RV-2025-07-0483</t>
  </si>
  <si>
    <t>Received from MWB BU to Ho Cash, Ks- 1,685,600/- Received By - Khaing Moh Moh ( MWB )</t>
  </si>
  <si>
    <t>21030087 Affi # Mandalay Water Boom Co.,Ltd - HQ Total</t>
  </si>
  <si>
    <t>21030088 Affi # On Target Co.,Ltd - HQ</t>
  </si>
  <si>
    <t>21030088 Affi # On Target Co.,Ltd - HQ Total</t>
  </si>
  <si>
    <t>21030090 Affi # Industrial System(IS) Co;ltd - HQ</t>
  </si>
  <si>
    <t>HQT-RV-2025-06-0029</t>
  </si>
  <si>
    <t>Mi Mi Zin ( HR ) KPay</t>
  </si>
  <si>
    <t>Receive Refund Money from HR for Compensation of IS-BU &gt; Arkar Moe Myint SEDP Program ( mp-1 ) Ks-1,000,000/- , received by KPay</t>
  </si>
  <si>
    <t>HQT-RV-2025-06-0036</t>
  </si>
  <si>
    <t>Received money from HTY BR to Ho Cash,  IS BU Income TOTAL MMK-2,392,866/-,Received by-Khin Pyae Phyo Khine (HTY BR )</t>
  </si>
  <si>
    <t>HQT-RV-2025-06-0079</t>
  </si>
  <si>
    <t>IS BU ( CWO CB Special )</t>
  </si>
  <si>
    <t>Received money transfer from IS BU to CWO CB Special ( for Customer Rental Chgs Ks 6,300,000/- With Tax ),received by Knin Yadanar Htun</t>
  </si>
  <si>
    <t>HQT-RV-2025-06-0080</t>
  </si>
  <si>
    <t>Received money transfer from IS BU to CWO CB Special ( for Customer Rental Chgs Ks 700,000/- ),received by Knin Yadanar Htun</t>
  </si>
  <si>
    <t>Receive money transfer from MLM BR to HO, IS - 59,900 MMK, TOTAL MMK - 6,529,350/-received by KPay</t>
  </si>
  <si>
    <t>Cash received from HTY BR to HO cash,  IS - 2,794,750/-,  Total MMK - 12,885,650/-, received by Khin Pyae Phyo Khaing (HTY BR)</t>
  </si>
  <si>
    <t>Received money from HTY BR to Ho Cash, IS - 401,100/- TOTAL MMK-2,392,866/-,Received by-Khin Pyae Phyo Khine (HTY BR )</t>
  </si>
  <si>
    <t>HQT-RV-2025-06-0125</t>
  </si>
  <si>
    <t>IS BU (Cash)</t>
  </si>
  <si>
    <t>Received from IS BU to HO Cash Rental Chgs Customer Piti Pyae Zone Ks-2,940,000/- Paid by Customer</t>
  </si>
  <si>
    <t>Received money form  PHK BR to Ho Cash, IS - 585,000 MMK , TOTAL MMK-  6,029,500 /-,Received by-Aye Thuzar  Oo(PHK BR )</t>
  </si>
  <si>
    <t>HQT-RV-2025-06-0159</t>
  </si>
  <si>
    <t>Htet Shwe Yi Soe ( IS BU )</t>
  </si>
  <si>
    <t>Received from IS BU to Ho Cash Ks-146,100/- (Advance clear refund) Receive by Htet Shwe Yi Soe ( IS BU )</t>
  </si>
  <si>
    <t>Receive money from HTY BR to HO Cash, Cus -Hlaing Hlaing Pyone HTY-INV-78-2025-May-169359-331.82*4450 (1,476,600) (IS BU Income), Total MMK-1,876,600/-, received by Khin Pyae Phyo Khaing (HTY BR), Kpay</t>
  </si>
  <si>
    <t>HQT-RV-2025-06-0170</t>
  </si>
  <si>
    <t>SDG BR Income</t>
  </si>
  <si>
    <t>Cash received from SDG BR to HO Cash, 78 BU Income Total MMK - 30,419,850/-, received by Lin Lin Soe (SDG  BR)</t>
  </si>
  <si>
    <t>HQT-RV-2025-06-0187</t>
  </si>
  <si>
    <t>Received from IS BU to Ho Cash Ks-53,000/- (Advance clear refund) Receive by Htet Shwe Yi Soe ( IS BU )</t>
  </si>
  <si>
    <t>Received money from NLP BR to Ho Cash ,IS Income - 166,400/-,TOTAL MMK -1,936,900/-, Received by- Kpay</t>
  </si>
  <si>
    <t>HQT-RV-2025-06-0243</t>
  </si>
  <si>
    <t>Received from IS BU to HO Cash, Customer - U Zwe Htet Naing , UCCO/IS/YGN/2025/6/002 , Matador ,MFD30-X (3 Ton 5m) , USD - 23,500/- , IS BU , Cash</t>
  </si>
  <si>
    <t>HQT-RV-2025-06-0278</t>
  </si>
  <si>
    <t>Received money transfer from IS BU to CWO CB Special ( for  Customer Rental Chgs Ks 6,300,000/- With Tax Paid by customer ),received by Knin Yadanar Htun</t>
  </si>
  <si>
    <t>HQT-RV-2025-06-0279</t>
  </si>
  <si>
    <t>IS BU ( CWO CB special )</t>
  </si>
  <si>
    <t>Received money transfer from IS BU to CWO CB Special ( for Customer Rental Chgs Ks 700,000/- Paid by Customer  ),received by Knin Yadanar Htun</t>
  </si>
  <si>
    <t>HQT-RV-2025-06-0248</t>
  </si>
  <si>
    <t>Cash Received for termination employee program compensation of IS BU, for Arkar Moe Myint (ှSEDP) Total Manpower - 1MP , Total MMK - 300,000/-, Received By - Ngu Wah Theint(CHLD)</t>
  </si>
  <si>
    <t>CHLD Division</t>
  </si>
  <si>
    <t>Cash received from SDG BR to HO Cash, Customer 
CONCEPT X INTERNATIONAL SCHOOL , SDG/INV/78/PRT/2025/06/169740
Amount-40.05*4450=178,222/-MMK (IS ),  Actual Received Date (12-6-25 ),Total MMK - 328,222/-, received by Lin Lin Soe (SDG  BR)</t>
  </si>
  <si>
    <t>Receive money form SBO to HO Cash, IS BU- 1,999,450/-, Total MMK - 2,352,850/-, received by Pwint Thet Htar Khaing (SBO  BR), Kpay</t>
  </si>
  <si>
    <t>HQT-RV-2025-06-0342</t>
  </si>
  <si>
    <t>Received from IS BU to Ho Cash Ks-15,000/- (Advance clear refund) Receive by Htet Shwe Yi Soe ( IS BU )</t>
  </si>
  <si>
    <t>HQT-RV-2025-06-0365</t>
  </si>
  <si>
    <t>Htet Shwe Yi Soe (IS BU) Pooling</t>
  </si>
  <si>
    <t>Received from IS BU to HO Cash (Apr'25 Pooling Ks-68,160/-) Received By-Htet Shwe Yi Soe (IS)</t>
  </si>
  <si>
    <t>HQT-RV-2025-06-0368</t>
  </si>
  <si>
    <t>Receive money from HTY BR to HO Cash, Customer- Green Circle Co.,Ltd Forklift MFD30-X, 50% Final Payment, ( $10,500 x Rate 4535 ) =47,617,500/-, Total MMK-47,617,500/-, received by Khin Pyae Phyo Khaing (HTY BR)</t>
  </si>
  <si>
    <t>Receive money transfer from HTY BR to HO Cash,  IS - 1100/-, Total USD - $ 2,012/- , received by Khin Pyae Phyo ( HTY BR )</t>
  </si>
  <si>
    <t>Receive money from HTY BR to HO Cash, IS - 2,380,600/-, Total MMK-7,595,350/-, received by Khin Pyae Phyo Khaing (HTY BR)</t>
  </si>
  <si>
    <t>HQT-RV-2025-06-0497</t>
  </si>
  <si>
    <t>Received from IS BU to Ho Cash Ks-27,000/- (Advance clear refund) Receive by Htet Shwe Yi Soe ( IS BU )</t>
  </si>
  <si>
    <t>HQT-RV-2025-06-0509</t>
  </si>
  <si>
    <t>Received from IS BU to Ho Cash Ks-31,500/- (Advance clear refund) Receive by Htet Shwe Yi Soe ( IS BU )</t>
  </si>
  <si>
    <t>HQT-RV-2025-06-0514</t>
  </si>
  <si>
    <t>Receive money from HTY BR to HO Cash, IS BU Income Total MMK-1,150,000/-, received by Khin Pyae Phyo Khaing (HTY BR)</t>
  </si>
  <si>
    <t>Receive money transfer from HTY BR to HO Cash, IS - 1600/-, Total USD - $ 1,836/- , received by Khin Pyae Phyo Khaing  ( HTY BR )</t>
  </si>
  <si>
    <t>Receive money from HTY BR to HO Cash,  IS - 2,465,00/-,  Total MMK-9,196,300/-, received by Khin Pyae Phyo Khaing (HTY BR)</t>
  </si>
  <si>
    <t>HQT-RV-2025-06-0625</t>
  </si>
  <si>
    <t>Received from IS BU to Ho Cash Ks-10,000/- (Advance clear refund) Receive by Htet Shwe Yi Soe ( IS BU )</t>
  </si>
  <si>
    <t>Receive money from HTY BR to HO Cash, IS -1,873,300/-, Total MMK-3,843,300/-, received by Khin Pyae Phyo Khaing (HTY BR), Cash</t>
  </si>
  <si>
    <t>Salary Insurance Deduction for the month of June'25, Total MMK 926,019 Exchange rate (USD 4,580 and 0.000218341)
Chit San Ko	Industrial Systems	Insurance	7H/8491- Isuzu Bighorn	63951	MMK	 13.96 	USD</t>
  </si>
  <si>
    <t>Salary Car Repair Charges Deduction for June'25 Total MMK 565,166 Exchange rate (USD 4,580 and 0.000218341)
Chit San Ko	Industrial Systems	Car Repair Charges	Car Repair	19371	MMK	 4.23 	USD</t>
  </si>
  <si>
    <t>Salary Income Tax Deduction for June'25 Total MMK  2,068,470 Exchange rate (USD 4,580 and 0.000218341)
Phyo Ko Ko (2)	Industrial Systems	Income Tax	Income tax	8867	MMK	 1.94 	USD
Chit San Ko	Industrial Systems	Income Tax	income Tax 	30950	MMK	 6.76 	USD
Thiha Thein Aung	Industrial Systems	Income Tax	Income Tax	9033	MMK	 1.97 	USD
Thwe Thwe Mar (1)	Industrial Systems	Income Tax	Income Tax	4700	MMK	 1.03 	USD
Shine Wai Phyo(1)	Industrial Systems	Income Tax	income tax	867	MMK	 0.19 	USD</t>
  </si>
  <si>
    <t>Shoes Deduction List for Jun'25
Salary  Ex Rate for Jun' 25 is 4580.
Total Amount - 139,326 MMK
*Remark for 
Moe Hlaing Htun	Industrial Systems	Shoes	Shoes	38000.00	6333</t>
  </si>
  <si>
    <t>Cash received from SDG BR to HO Cash, IS-428,230/-MMK  (IS BU Income ),  Total MMK Amount-10,977,850/-,  received by Lin Lin Soe (SDG  BR)</t>
  </si>
  <si>
    <t>Receive money form SBO to HO Cash, 78,IS BU- 276,300/-, Total MMK -3,973,350/-, received by Pwint Thet Htar Khaing (SBO  BR), Kpay</t>
  </si>
  <si>
    <t>Received Money Transfer From SDG BR To CWO UAB Special  SDG/INV/78/PRT/2025/06/169746
Amount-19.79*4530=89649/-MMK (IS BU Income )</t>
  </si>
  <si>
    <t>HQT-RV-2025-07-0042</t>
  </si>
  <si>
    <t>Received from IS BU to Ho Cash Ks-20,000/- (Advance clear refund) Receive by Htet Shwe Yi Soe ( IS BU )</t>
  </si>
  <si>
    <t>Received money from MYK BR to Ho Cash , IS - 179,756/-, TOTAL MMK- 1,644,000/-, Received by- Bhone Ye Thway (MYK BR )</t>
  </si>
  <si>
    <t>Receive money from HTY BR to HO Cash, IS - 8,273,600/-, Total MMK-12,478,800/-, received by Khin Pyae Phyo Khaing (HTY BR), Cash</t>
  </si>
  <si>
    <t>HQT-JV-2025-07-0071</t>
  </si>
  <si>
    <t>STP S5758231CP070725	SIOEN ASIA PACIFIC PTE LTD	IS	CUSTOMER INCOME TEST TRANSFER  USD500				500</t>
  </si>
  <si>
    <t>HQT-RV-2025-07-0102</t>
  </si>
  <si>
    <t>Cash received from HTY BR to HO Cash, IS BU USD Income Total USD - $ 2,374/- , received by Khin Pyae Phyo Khaing  ( HTY BR )</t>
  </si>
  <si>
    <t>Cash Receive from HTY BR to HO Cash,  IS - 485,700/-, Total MMK - 2,996,350/-, received by Khin Pyae Phyo Khaing  ( HTY BR )</t>
  </si>
  <si>
    <t>Received money from MYK BR to Ho Cash, IS - 156,253/-, TOTAL MMK- 624,909/-,Received by- Bhone Ye Thway (MYK BR )</t>
  </si>
  <si>
    <t>Received money from HTY BR to Ho Cash , IS -1,534,500/- Total MMK - 3,575,600/-,Received by-Khin Pyae Phyo Khaing  (HTY BR )</t>
  </si>
  <si>
    <t>Received money form  PHK BR to Ho Cash, IS - 1,420,000/-, TOTAL MMK-  4,006,500/-,Received by-Aye Thuzar  Oo(PHK BR )</t>
  </si>
  <si>
    <t>Cash received from SDG BR to HO Cash,  78BU -995/-USD, Total  USD Amount-1,100/-, received by Lin Lin Soe (SDG BR)</t>
  </si>
  <si>
    <t>HQT-RV-2025-07-0258</t>
  </si>
  <si>
    <t>Received money transfer from IS BU to CWO CB Special ( for Customer Rental Chgs Ks 6,300,000 /-With Tax Paid  by Customer  IS Income  ),received by Knin Yadanar Htun</t>
  </si>
  <si>
    <t>HQT-RV-2025-07-0259</t>
  </si>
  <si>
    <t>Received money transfer from IS BU to CWO CB Special ( for Customer Rental Chgs Ks 700,000/- Paid by Customer  ),received by Knin Yadanar Htun.</t>
  </si>
  <si>
    <t>HQT-JV-2025-07-0072</t>
  </si>
  <si>
    <t>RM071553084	SIOEN ASIA PACIFIC PTE LTD	IS	CUSTOMER FIRST PAYMENT USD5000</t>
  </si>
  <si>
    <t>Cash received from HTY BR to HO Cash,  IS - 2,171,250/-,  Total MMK - 4,552,500/-,  received by Khin Pyae Phyo Khaing (HTY BR)</t>
  </si>
  <si>
    <t>Cash received from SDG BR to HO Cash,  78 BU -1,081/-USD (IS BU ), Total USD -1,656/-, Received by Lin Lin Soe (SDG BR)</t>
  </si>
  <si>
    <t>HQT-RV-2025-07-0265</t>
  </si>
  <si>
    <t>HQT-RV-2025-07-0291</t>
  </si>
  <si>
    <t>Received from IS BU to Ho Cash Ks-103,000/- (Advance clear refund) Receive by Htet Shwe Yi Soe ( IS BU )</t>
  </si>
  <si>
    <t>Cash received from HTY BR To HO Cash, ,IS-1,243,900/-,Total MMK -5,963,750/-, received by Khin Pyae Phyo Khaing (HTY BR )</t>
  </si>
  <si>
    <t>Received money from SDG BR to Ho Cash,  IS-510,680/- TOTAL MMK - 6,022,500/-Received by-Lin Lin Soe (SDG BR )</t>
  </si>
  <si>
    <t>HQT-RV-2025-07-0390</t>
  </si>
  <si>
    <t>Received from IS BU to HO Cash, Cus; Myanma Awba Industries Co.,ltd, Inv No-78-UNT-SI-M25007001, Ref No-HTY-BSO-UNT-2025-07-M002, for brand new matador forklift MFD30-X with side shift attachment 100% payment, USD-30,000/-</t>
  </si>
  <si>
    <t>HQT-RV-2025-07-0417</t>
  </si>
  <si>
    <t>Htet Shwe Yi Soe (IS BU )</t>
  </si>
  <si>
    <t>Received from IS BU to HO Cash (Pooling for Feb'25 to May'25 , 20% Ks-54,566.40/-) Receive By- Htet Shwe Yi Soe (IS BU )</t>
  </si>
  <si>
    <t>HQT-RV-2025-07-0461</t>
  </si>
  <si>
    <t>HTY BR (income transfer )( Pooling)</t>
  </si>
  <si>
    <t>Received money from HTY BR to Ho Cash,  IS BU Income Total MMK - 1,662,732/-, received by Khin Pyae PhyoKhaing (HTY BR)</t>
  </si>
  <si>
    <t>Received money from SDG BR to Ho Cash,  IS-252,850/-MMK ,  Total MMK - 2,488,064/-, received by Lin Lin Soe (SDG BR)</t>
  </si>
  <si>
    <t>HQT-RV-2025-07-0485</t>
  </si>
  <si>
    <t>Received from IS BU to Ho Cash Ks-38,000/- (Advance clear refund) Receive by Htet Shwe Yi Soe ( IS BU )</t>
  </si>
  <si>
    <t>HQT-RV-2025-07-0527</t>
  </si>
  <si>
    <t>Received from IS BU to HO Cash (May'25 Pooling Ks-69,360/-) Received By- Htet Shwe Yi Soe (IS BU)</t>
  </si>
  <si>
    <t>HQT-RV-2025-07-0540</t>
  </si>
  <si>
    <t>Thae Nu Wai (IS BU)</t>
  </si>
  <si>
    <t>Received from IS BU to HO Cash, AC-IS-2025-07-00019, Employee- Htet Htet Wai resign in May'25 (not include deduction Jun'25 ) refund money Ks-2,500/-, Received By- Thae Nu Wai (IS BU)</t>
  </si>
  <si>
    <t>HQT-RV-2025-07-0542</t>
  </si>
  <si>
    <t>Received from IS BU to Ho Cash Ks-20,4000/- (Advance clear refund) Receive by Htet Shwe Yi Soe ( IS BU )</t>
  </si>
  <si>
    <t>21030090 Affi # Industrial System(IS) Co;ltd - HQ Total</t>
  </si>
  <si>
    <t>21030106 Affi # Compass Auto Co;ltd(Isuzu BU) - HQ</t>
  </si>
  <si>
    <t>HQT-RV-2025-06-0061</t>
  </si>
  <si>
    <t>Isuzu BU ( KPay )</t>
  </si>
  <si>
    <t>Receive money from Isuzu BU to HO Cash ( Customer Name ; U Tun Tun , S'Part invoice-20250602 , $6.42 * 4450 rate , ISUZU income ) TL Ks-28,600/- , received by KPay</t>
  </si>
  <si>
    <t>HQT-RV-2025-06-0161</t>
  </si>
  <si>
    <t>Thi Thi Oo ( Isuzu BU ) Budget</t>
  </si>
  <si>
    <t>Receive Money from Isuzu BU to HO Cash for Budget Refund Money Ks-375,284/- , received by Thi Thi Oo ( Isuzu BU )</t>
  </si>
  <si>
    <t>HQT-RV-2025-06-0164</t>
  </si>
  <si>
    <t>Ko Htet Naing Tun ( Ontarget )</t>
  </si>
  <si>
    <t>Receive money from Ontarget for Customer Name ; Nisshin Myanmar ( Isuzu ) , Invoice No ; 20250601 , TL USD-2,057/- , received by Ko Htet Naing Tun ( Ontarget )</t>
  </si>
  <si>
    <t>HQT-RV-2025-06-0196</t>
  </si>
  <si>
    <t>Receive money from Isuzu BU to HO Cash ( Customer Name ; Flexo Tech Trading Co.,Ltd , S'part invoice-20250530, Service invoice-202505020 , ISUZU Income Amount-$11.10 +$13.48 &gt; $24.58 * 4460 rate ) TL Ks-109,626/- , received by KPay</t>
  </si>
  <si>
    <t>HQT-RV-2025-06-0324</t>
  </si>
  <si>
    <t>Receive Money from Isuzu BU to HO Cash for Budget Refund Money Ks-216,100/- , received by Thi Thi Oo ( Isuzu BU )</t>
  </si>
  <si>
    <t>HQT-RV-2025-06-0454</t>
  </si>
  <si>
    <t>Isuzu BU ( Cash )</t>
  </si>
  <si>
    <t>Receive money from Isuzu BU to HO Cash ( Customer Name ; U Hla Shwe ( DALA Tsp ) , S'part Invoice -20250615 , Service Invoice -202506025 , Amount $98.27 + $57.82 &gt; Total $156.09 * 4560 rate ) TL Ks-711,800/- , received by Cash</t>
  </si>
  <si>
    <t>HQT-RV-2025-06-0476</t>
  </si>
  <si>
    <t>Isuzu BU ( Kpay )</t>
  </si>
  <si>
    <t>Receive money from Isuzu BU to HO Cash ( Customer Name ; Daw Phyo Thet Win(6S-6317) , Service invoice no-202506031 , Amount-6.54* 4590 rate  , ISUZU Income ) TL Ks-30,000/- , received by KPay</t>
  </si>
  <si>
    <t>HQT-RV-2025-06-0526</t>
  </si>
  <si>
    <t>Receive money from Isuzu BU to HO Cash ( Customer Name ; Daw Phyo Thet Win , S'part invoice-20250622 , Service invoice-202506033 , Amount - $6.42+$49.81 &gt; $56.23 * 4590 rate ) TL Ks-258,100/- , received by KPay</t>
  </si>
  <si>
    <t>HQT-RV-2025-06-0527</t>
  </si>
  <si>
    <t>Receive money from Isuzu BU to HO Cash ( Customer Name ; Shwe Food Production , S'part Invoice -20250559 , Service Invoice -202505022 , Amount - $54.83 + $6.76 &gt; $61.59 * 4590 rate ) TL Ks-282,700/- , received by Cash</t>
  </si>
  <si>
    <t>HQT-RV-2025-06-0529</t>
  </si>
  <si>
    <t>Receive Money from Isuzu BU to HO Cash for Budget Refund Money Ks-781,450/- , received by Thi Thi Oo ( Isuzu BU )</t>
  </si>
  <si>
    <t>HQT-RV-2025-06-0612</t>
  </si>
  <si>
    <t>Receive money from Isuzu BU to HO Cash ( Customer Name ; JinDinh Structural Co:Ltd , S'part Invoice -20250621 , Service Invoice -202506032 , Amount $27.96 + $14.65 &gt; Total $42.61 * 4620 rate , Isuzu Income ) TL Ks-196,900/- , received by Cash</t>
  </si>
  <si>
    <t>HQT-JV-2025-06-0274</t>
  </si>
  <si>
    <t>Closing Adjustment for ISU Rec~IS Pay for June'25</t>
  </si>
  <si>
    <t>Closing Adjustment for ISU Rec~IS Pay for June'25
JE/ISU/2025/06/002 AMISCIS-2025-06-00072
Total - 2053.3 /-</t>
  </si>
  <si>
    <t>Salary Income Tax Deduction for June'25 Total MMK  2,068,470 Exchange rate (USD 4,580 and 0.000218341)
Khin Thida Tun	ISUZU Compass Auto	Income Tax	Income Tax	8867	MMK	 1.94 	USD
Wai Phyo Htun (1)	ISUZU Compass Auto	Income Tax	Income Tax	8867	MMK	 1.94 	USD
Myint Htun (5)	ISUZU Compass Auto	Income Tax	Income Tax	1033	MMK	 0.23 	USD</t>
  </si>
  <si>
    <t>HQT-RV-2025-07-0059</t>
  </si>
  <si>
    <t>Receive money from Isuzu BU to HO Cash ( Customer Name ; Bagan Royal Star Construction , Service Invoice - 202506003 , 202506004 , S'part Invoice-20250603 , Amount-11.24 + 255.42 + 9.63 &gt; Total $276.29 * 4520 rate , ISUZU Income ) TL Ks-1,248,850/- , received by Cash</t>
  </si>
  <si>
    <t>HQT-RV-2025-07-0159</t>
  </si>
  <si>
    <t>Receive Money from Isuzu BU to HO Cash for Budget Refund Money Ks-591,400/- , received by Thi Thi Oo ( T&amp;B BU )</t>
  </si>
  <si>
    <t>HQT-RV-2025-07-0294</t>
  </si>
  <si>
    <t>Receive money from Isuzu BU to HO Cash for Budget Refund Money TL Ks-415,000/- , received by Thi Thi Oo ( Isuzu BU )</t>
  </si>
  <si>
    <t>HQT-RV-2025-07-0463</t>
  </si>
  <si>
    <t>Receive money from Isuzu BU to HO Cash ( Customer Name ; Jin Dinh Structural Co.,Ltd , S'part Invoice -$269.69 , Service Invoice -$150.34 &gt; Total $420.03 * 4495 rate , Isuzu Income ) TL Ks-1,888,050/- , received by Cash</t>
  </si>
  <si>
    <t>21030106 Affi # Compass Auto Co;ltd(Isuzu BU) - HQ Total</t>
  </si>
  <si>
    <t>21030108 Affi # Nyaung Oo BR - HQ</t>
  </si>
  <si>
    <t>Received money from NYU BR to Ho, 195 Co.,Ltd - 350,340/-, Total MMK- 5,815,000/-</t>
  </si>
  <si>
    <t>Receive money from NYU BR to HO Cash, 195 Co.,Ltd - 394,660/-, Total MMK- 1,419,012/-, received by Kpay</t>
  </si>
  <si>
    <t>Receive money transfer from NYU BR to HO Cash ( 195 Co:Ltd Ks-100,000/- ) TL Ks-286,560/- , received by KPay</t>
  </si>
  <si>
    <t>Received money from NYU BR to Ho Cash ,195 Co.,Ltd - 4300, Total MMK - 1,038,000/-, Received by-Shwe Wutt Hmone (NYU BR )</t>
  </si>
  <si>
    <t>Receive money transfer from NYU BR to HO Cash, 195 CO.,LTD  145,700/-, Total MMK - 985,275/- , received by KPay</t>
  </si>
  <si>
    <t>HQT-RV-2025-06-0377</t>
  </si>
  <si>
    <t>NYU BR ( Pooling Apr'25 )</t>
  </si>
  <si>
    <t>Received money from NYU BR Apr'25 Pooling TL Ks-41,078/- , received by Shwe Wutt Home ( NYU BR )</t>
  </si>
  <si>
    <t>Receive money transfer from NYU BR to HO Cash, 195 CO.,LTD - 330,000/-, Total MMK - 582,511/- , received by KPay</t>
  </si>
  <si>
    <t>HQT-JV-2025-06-0237</t>
  </si>
  <si>
    <t>Adjustment CORP ~ NYU Plantation (NYU) "Acc to Acc 
Deutz-Fahr	
Agrolux 60e	
1873
UMG Plantation (NYU)"-17.58/-</t>
  </si>
  <si>
    <t>HQT-JV-2025-06-0279</t>
  </si>
  <si>
    <t>MTL-PV-2025-06-0019 MTL-PV-2025-06-0045 MTL-PV-2025-06-0071</t>
  </si>
  <si>
    <t>Bagan Home CORP ~ NYU Adj $277.01/-Pay of Flower =11000/-, Pipe for Toilet =2000/-, Contract copy =2400/-
Pay of 3 /4Pressure Pump = 480,000/-&lt; Floor Scrubber =62000/-,, Mr-muscle ,vixol= 15150/-, pressure Pump Repair &amp; Assy =27800/-, Tape &amp; Soap = 11800/-, Mirror Change &amp; Repair =39,000/-
Pay of Meter Bill = 145850/- , Generator Fuel Charges =60000/-Cycle Fuel Charges =43,000/-, Wifi (Mytel ) = 109000/-, Sicker (ပုန်းရည်) ၉၀ ခု -117000/- Aircon Softguad =67000/-, Tissue box, Tape, Spry Lotus Powder =46500/-, Bagan Home Repair (Motor + Mirror) =36800/-ကန်တော့ပွဲ =370000/- Total = 673150/-</t>
  </si>
  <si>
    <t>HQT-JV-2025-06-0286</t>
  </si>
  <si>
    <t>MTL-PV-2025-06-0088</t>
  </si>
  <si>
    <t>(NGU BR)Plantation BU	Pay of Car Fuel (4D-3719) =50000/-, Solar Lullb =100000/- , အပင် Lable ကဒ်လောင်း 420 Pc= 252000/-, Hydraulic Pipe Repair = 40000/-
NYU ~ Corp Adj -96.51/-</t>
  </si>
  <si>
    <t>HQT-RV-2025-06-0696</t>
  </si>
  <si>
    <t>NYU</t>
  </si>
  <si>
    <t>Receive money transfer from NYU BR to HO Cash,195 Co.,Ltd - 440,000/-, Total MMK - 1,059,500/- , received by KPay</t>
  </si>
  <si>
    <t>Receive money transfer from NYU BR to HO Cash,  195 Co.,Ltd - 130,000/-, Total MMK - 2,000,000/- , received by Shwe Wutt Hmone (NYU BR)</t>
  </si>
  <si>
    <t>Received money from NYU BR to Ho Cash, 195 Co.,Ltd - 120,000/-, Total MMK- 500,000/-, received by Shwe Wutt Hmone (NYU BR)</t>
  </si>
  <si>
    <t>HQT-RV-2025-07-0410</t>
  </si>
  <si>
    <t>Receive money transfer from NYU BR to HO Cash,195 Co.,Ltd  Total MMK - 135,000/- , received by KPay</t>
  </si>
  <si>
    <t>HQT-RV-2025-07-0501</t>
  </si>
  <si>
    <t>NYU BR ( Pooling May'25 )</t>
  </si>
  <si>
    <t>Received money from NYU BR May'25 Pooling TL Ks-73,499/- , received by Shwe Wutt Home ( NYU BR )</t>
  </si>
  <si>
    <t>21030108 Affi # Nyaung Oo BR - HQ Total</t>
  </si>
  <si>
    <t>21030200 Affi # Renewable Energy Co;ltd - HQ</t>
  </si>
  <si>
    <t>HQT-RV-2025-06-0013</t>
  </si>
  <si>
    <t>RE BU ( KPay )</t>
  </si>
  <si>
    <t>Receive money from RE BU to HO Cash ( Customer Name ;  U Ko Ko Gyi , SI No : WW- RE - SRV- SI-202503068 , Service charges - 1Lot ) TL Ks-50,000/- , received by KPay</t>
  </si>
  <si>
    <t>HQT-RV-2025-06-0018</t>
  </si>
  <si>
    <t>NYUBR Kpay</t>
  </si>
  <si>
    <t>Receive money transfer from NYU  BR to HO, Cash Received from customer Bagan View Hotel,or UCCO/NGU/RE/2025/05/005 51.2VAH Deposit Payment = 6,100,000/-(Second Payment), Total MMK-6,100,000/-, received by Shwe Wutt Hmone  (NYU BR)</t>
  </si>
  <si>
    <t>HQT-RV-2025-06-0024</t>
  </si>
  <si>
    <t>Receive money from RE BU to HO Cash ( Customer Name ; U Htwe Ko Ko , WW-RE-SI-202506002 , SOLAR PANEL 70W - 6 Pcs ) TL Ks-240,000/- , received by KPay</t>
  </si>
  <si>
    <t>HQT-RV-2025-06-0028</t>
  </si>
  <si>
    <t>Receive money from RE BU to HO Cash ( Customer Name ; U Htwe Ko Ko , WW-RE-SI-202506002 , SOLAR PANEL 70W - 5 Pcs ) TL Ks-200,000/- , received by KPay</t>
  </si>
  <si>
    <t>HQT-RV-2025-06-0033</t>
  </si>
  <si>
    <t>NYU BR  Income</t>
  </si>
  <si>
    <t>Cash received form NYU BR customer KST ORGANIC FARM , WW-RE-SI-202501059,  3rd installment Payment Total MMK- 8,804250/-,</t>
  </si>
  <si>
    <t>Received money from NYU BR to Ho, RE - 2,560,000/-, Total MMK- 5,815,000/-</t>
  </si>
  <si>
    <t>Receive money from MKN  to Ho cash,  CE3 - 3,000,000/-, CE5 -5 29,500/-, MAC - 5,290,500/-, RE - 1,680,000/-, Total MMK- 10,000,000/-, received by Ei Ei Phyo (MKN BR)</t>
  </si>
  <si>
    <t>HQT-RV-2025-06-0095</t>
  </si>
  <si>
    <t>Receive money from RE BU to HO Cash ( Customer Name ; U Paing Phyo Oo , SI No : WW- RE - SRV- SI-202506002 , Service charges - 1Lot ) Ks-120,000/- , received by KPay</t>
  </si>
  <si>
    <t>HQT-RV-2025-06-0124</t>
  </si>
  <si>
    <t>Kalyar Win Htut ( RE BU ) Budget</t>
  </si>
  <si>
    <t>Receive money from RE BU to HO Cash for Budget Refund Money TL Ks-1,193,350/- , received by Kalyar Win Htut ( RE BU )</t>
  </si>
  <si>
    <t>Received money from MGW BR to Ho Cash ,  RE BU Amt = ks 960,000/- , TOTAL MMK 1,191,000/-, Received by-Khin Nyein Chan (MGW BR ), Kpay</t>
  </si>
  <si>
    <t>HQT-RV-2025-06-0178</t>
  </si>
  <si>
    <t>Receive Money from RE BU to HO Cash for Budget Refund Money Ks-12,000/- , received by Kalyar Win Htut ( RE BU )</t>
  </si>
  <si>
    <t>HQT-RV-2025-06-0197</t>
  </si>
  <si>
    <t>Receive money from RE BU to HO Cash ( Customer Name ; U AUNG AUNG , SOLAR PANEL 70W - 1 Pc , WW-RE-SI-202506007 ) TL Ks-40,000/- , received by KPay</t>
  </si>
  <si>
    <t>HQT-RV-2025-06-0201</t>
  </si>
  <si>
    <t>Receive Money from RE BU to HO Cash for Budget Refund Money Ks-30,000/- , received by Kalyar Win Htut ( RE BU )</t>
  </si>
  <si>
    <t>HQT-RV-2025-06-0209</t>
  </si>
  <si>
    <t>Receive money from MDY BR to HO Cash,  Unit Income;Cust Ko Aung Zin(AZ-Electronic), UCCO/MDY/RE/2025/05/0007,=KS5,000,000/-, Matador Lectro,51.2V*100Ah Battery,Sale Man,Kyaw Lin Thu,U,RE BU,Total MMK - 5,000,000/- , (received by Kpay</t>
  </si>
  <si>
    <t>HQT-RV-2025-06-0212</t>
  </si>
  <si>
    <t>RE BU ( Cash )</t>
  </si>
  <si>
    <t>Receive money from RE BU to HO Cash ( Customer Name ; U Aung Aung , 70W Solar Panel -3pcs , WW-RE-SI-202506007 ) TL Ks-120,000/- , received by Cash</t>
  </si>
  <si>
    <t>HQT-RV-2025-06-0213</t>
  </si>
  <si>
    <t>Thuzar Moe(RE BU)</t>
  </si>
  <si>
    <t>Cash Received for Mar'25 salary refund money for termination employee - Kyaw Naing Soe , Total MMK - 258,000/-, Received By - Thuzar Moe(RE BU)</t>
  </si>
  <si>
    <t>HQT-RV-2025-06-0218</t>
  </si>
  <si>
    <t>Receive money from RE BU to HO Cash ( Customer Name ; U AUNG AUNG , SOLAR PANEL 70W - 3 Pcs , WW-RE-SI-202506007 ) TL Ks-120,000/- , received by KPay</t>
  </si>
  <si>
    <t>HQT-RV-2025-06-0219</t>
  </si>
  <si>
    <t>Receive money from RE BU to HO Cash ( Customer Name ; U Aung Pyae Sone , SI No : WW- RE - SRV- SI-202506004 , Service charges - 1Lot ) TL Ks-200,000/- , received by KPay</t>
  </si>
  <si>
    <t>HQT-RV-2025-06-0236</t>
  </si>
  <si>
    <t>Receive money from RE BU to HO Cash ( Customer Name ; U WAI  LIN  HTET , SOLAR PANEL 70W - 16 Pcs , WW-RE-SI-202506008) TL Ks-640,000/- , received by KPay</t>
  </si>
  <si>
    <t>HQT-RV-2025-06-0258</t>
  </si>
  <si>
    <t>Receive money from RE BU to HO Cash ( Customer Name ; U Tint Lwin Oo ( Dawei Unity Co;Ltd ) , PNTECH 6mm2 Solar Cable 1000 Meter per drum red - 1drum and black -1 drum , WW-RE-SI-202506009 Down Payment ) TL Ks-3,500,000/- , received by Cash</t>
  </si>
  <si>
    <t>HQT-RV-2025-06-0283</t>
  </si>
  <si>
    <t>Receive Money from RE BU to HO Cash for Budget Refund Money Ks-132,000/- , received by Kalyar Win Htut ( RE BU )</t>
  </si>
  <si>
    <t>HQT-RV-2025-06-0307</t>
  </si>
  <si>
    <t>DWI BR ( CWO MAB Special )</t>
  </si>
  <si>
    <t>Received money transfer from DWI BR to CWO MAB Special ( for RE BU income - Customer - U Zin Min Thant Matador Lectro 8kW Hybrid Energy Storage System with Matador Lectro 51.2V 200Ah LiFePO4 Battery x 1unit, WW-RE-SI-202506011,Payment Total Amount-15,940,000/-MMK ),received by Naw Ninandar Aye</t>
  </si>
  <si>
    <t>Received money from MYK BR to Ho Cash ,RE - 343,570, TOTAL MMK- 950,000/-,Received by- Bhone Ye Thway (MYK BR )</t>
  </si>
  <si>
    <t>HQT-RV-2025-06-0318</t>
  </si>
  <si>
    <t>Receive money from RE BU to HO Cash ( Customer Name ; U Yang Min Chaw , SI No : WW- RE - SRV- SI-202506008 , Service charges - 1Lot ) TL Ks-200,000/- , received by KPay</t>
  </si>
  <si>
    <t>Received money from MGW BR to Ho Cash , RE BU Amt = ks 1,000,000/- , TOTAL MMK - 3,060,000/-, Received by-Khin Nyein Chan (MGW BR ), Kpay</t>
  </si>
  <si>
    <t>HQT-RV-2025-06-0346</t>
  </si>
  <si>
    <t>Received money from MYK BR to Ho Cash ,RE BU Income TOTAL MMK- 700,000/-,Received by- Bhone Ye Thway (MYK BR )</t>
  </si>
  <si>
    <t>Receive money transfer from NYU BR to HO Cash, RE  500,000/-,Total MMK - 985,275/- , received by KPay</t>
  </si>
  <si>
    <t>Received money from MYK BR to Ho Cash ,RE BU - 156,430/-, TOTAL MMK- 390,867/-, Received by- Bhone Ye Thway (MYK BR ), for incentive</t>
  </si>
  <si>
    <t>HQT-RV-2025-06-0411</t>
  </si>
  <si>
    <t>Receive Money from RE BU to HO Cash for Budget Refund Money Ks-99,100/- , received by Kalyar Win Htut ( RE BU )</t>
  </si>
  <si>
    <t>HQT-RV-2025-06-0429</t>
  </si>
  <si>
    <t>Receive money from RE BU to HO Cash ( Customer Name ; U AUNG AUNG , SOLAR PANEL 70W - 11 Pcs , WW-RE-SI-202506020 ) TL Ks-440,000/- , received by KPay</t>
  </si>
  <si>
    <t>Cash received from SDG BR to HO Cash, RE-8785000/-MMK,  Total MMK - 1,7352,150/-, received by Lin Lin Soe (SDG  BR)</t>
  </si>
  <si>
    <t>HQT-RV-2025-06-0464</t>
  </si>
  <si>
    <t>Receive money from RE BU to HO Cash ( Customer Name ; U Wai Yan Oo , ML-POWERWALL WALV-10.2K - 1Unit , Downpayment Amount ) TL Ks-3,000,000/- , received by KPay</t>
  </si>
  <si>
    <t>HQT-RV-2025-06-0530</t>
  </si>
  <si>
    <t>Receive money from RE BU to HO Cash ( Customer Name ; U AIK Pin , SI No : WW- RE - SRV- SI-202506010 , Service charges - 1Lot ) TL Ks-100,000/- , received by KPay</t>
  </si>
  <si>
    <t>HQT-RV-2025-06-0588</t>
  </si>
  <si>
    <t>Receive money from MDY BR to HO Cash,Unit Income;Cust Ko Aung Zin(AZ-Electronic), UCCO/MDY/RE/2025/06/0003, =KS5,000,000/-,Matador Lectro,51.2V*100Ah Battery, Sale Man,Kyaw Lin Thu,U,RE BU Total MMK - 2,000,000/-, received by Kpay</t>
  </si>
  <si>
    <t>HQT-RV-2025-06-0597</t>
  </si>
  <si>
    <t>Receive money from RE BU to HO Cash ( Customer Name ; Ko Htwe Ko Ko , Solar 70W Payment ) TL Ks-520,000/- , received by Cash</t>
  </si>
  <si>
    <t>HQT-RV-2025-06-0606</t>
  </si>
  <si>
    <t>Receive money from RE BU to HO Cash ( Customer Name ; U Zaw Lin (River House) , SI No : WW- RE - SRV- SI-202506007 , Service charges - 1Lot , Amount ) TL Ks-500,000/- , received by KPay</t>
  </si>
  <si>
    <t>HQT-RV-2025-06-0627</t>
  </si>
  <si>
    <t>Receive Money from RE BU to HO Cash for Budget Refund Money Ks-271,900/- , received by Kalyar Win Htut ( RE BU )</t>
  </si>
  <si>
    <t>HQT-RV-2025-06-0716</t>
  </si>
  <si>
    <t>RE BU ( CWO A Bank Special )</t>
  </si>
  <si>
    <t>Received money transfer from RE BU to CWO A Bank ( for Customer Unit Income Customer :Daw Swe Swe Myint CCO No-UCCO/MDY/RE/2024/12/0012  200KW on grid Solar System For  Final payment-20,400,000/- Received By Thwe Zin San Oo.</t>
  </si>
  <si>
    <t>Salary Income Tax Deduction for June'25 Total MMK  2,068,470 Exchange rate (USD 4,580 and 0.000218341)
Phyo Thu	Renewable Energy	Income Tax	Income Tax	20950	MMK	 4.57 	USD
Kaung Myat Kyaw	Renewable Energy	Income Tax	income tax	16783	MMK	 3.66 	USD
Hay Mar Soe	Renewable Energy	Income Tax	income tax	1033	MMK	 0.23 	USD
Thin Zar Kham Aung	Renewable Energy	Income Tax	income tax	7200	MMK	 1.57 	USD
Aung Myat Thu	Renewable Energy	Income Tax	income tax	3033	MMK	 0.66 	USD
Aung Ko Ko Oo	Renewable Energy	Income Tax	income tax	3033	MMK	 0.66 	USD</t>
  </si>
  <si>
    <t>HQT-RV-2025-06-0666</t>
  </si>
  <si>
    <t>Receive money from RE BU to HO Cash ( Customer Name ; U Saw Pyae Phyo Aung , UCCO/RE/2025/06/0008 , SOLAR PANEL 70W -4 Pcs ) TL Ks-117,000/- , received by KPay</t>
  </si>
  <si>
    <t>HQT-RV-2025-06-0674</t>
  </si>
  <si>
    <t>Receive money from RE BU to HO Cash ( Customer Name ; U Htwe Ko Ko , UCCO/RE/2025/06/0009 , SOLAR PANEL 70W -9 Pcs ) TL Ks-360,000/- , received by KPay</t>
  </si>
  <si>
    <t>Cash received from SDG BR to HO Cash, RE-3,765,000/-MMK  (RE Income ), Total MMK Amount-10,977,850/-,  received by Lin Lin Soe (SDG  BR)</t>
  </si>
  <si>
    <t>Receive money transfer from NYU BR to HO Cash, RE- 360,000/-,Total MMK - 1,059,500/- , received by KPay</t>
  </si>
  <si>
    <t>Receive money transfer from MKN BR to HO Cash ( RE Ks-5,125,000/-  ) TL Ks-8,242,134/-  ,received by Salary</t>
  </si>
  <si>
    <t>HQT-RV-2025-06-0705</t>
  </si>
  <si>
    <t>Receive money from RE BU to HO Cash ( Customer Name ; Daw Khin Mar Win , SI No : WW- RE - SRV- SI-202506009 , Service charges - 1Lot ) TL Ks-500,000/- , received by KPay</t>
  </si>
  <si>
    <t>HQT-RV-2025-07-0031</t>
  </si>
  <si>
    <t>Received money form  PHK BR to Ho Cash, RE BU Income TOTAL MMK-  3,480,000 /-, Received by-Aye Thuzar  Oo(PHK BR )</t>
  </si>
  <si>
    <t>HQT-RV-2025-07-0046</t>
  </si>
  <si>
    <t>Cash received form NYU BR customer KST ORGANIC FARM , WW-RE-SI-202501059,  4th installment Payment Total MMK- 8,804250/-,  Cash</t>
  </si>
  <si>
    <t>Received money from MAH BR to Ho Cash , RE (Unit) - 2,000,000/-, TOTAL MMK-5,063,500/-,Received by- Nwe Nwe Win (MAH BR)</t>
  </si>
  <si>
    <t>Received Money From TCL BR to HO cash,  RE BU Income - 3,394,000 MMK, Total MMK - 9,500,000/-, Received by Phyo Phyo Aung (TCL BR)</t>
  </si>
  <si>
    <t>Receive money from MKN  to Ho cash, RE=KS 1,000,000/-,  Total MMK-10,000,000/-, received by Ei Ei Phyo (MKN BR)</t>
  </si>
  <si>
    <t>HQT-RV-2025-07-0141</t>
  </si>
  <si>
    <t>Receive Money from RE BU to HO Cash for Budget Refund Money Ks-3,549,937/- , received by Kalyar Win Htut ( RE BU )</t>
  </si>
  <si>
    <t>HQT-RV-2025-07-0147</t>
  </si>
  <si>
    <t>PHK  BR (Income Transfer )</t>
  </si>
  <si>
    <t>Received Money From PHK BR to HO Cash, RE Income -70,000/-, received by Aye Thuzar Oo (PHK BR)</t>
  </si>
  <si>
    <t>HQT-RV-2025-07-0161</t>
  </si>
  <si>
    <t>Receive Money from RE BU to HO Cash for Budget Refund Money Ks-2,225,600/- , received by Kalyar Win Htut ( RE BU )</t>
  </si>
  <si>
    <t>HQT-RV-2025-07-0210</t>
  </si>
  <si>
    <t>Receive money from RE BU to HO Cash for Budget Refund Money TL Ks-127,233/- , received by Kalyar Win Htut ( RE BU )</t>
  </si>
  <si>
    <t>HQT-RV-2025-07-0234</t>
  </si>
  <si>
    <t>Receive money from RE BU to HO Cash ( Customer Name ; U Phyo Kyaw ( Shan Ka Lay Restaurant)  , SI No : WW- RE - SRV- SI-202507001 , Service charges - 1Lot ) TL Ks-200,000/- , received by Cash</t>
  </si>
  <si>
    <t>HQT-RV-2025-07-0235</t>
  </si>
  <si>
    <t>Receive money from RE BU to HO Cash ( Customer Name ; Daw Myint Myint Khaing (Arkar Oo Co;Ltd)  , SI No : WW- RE - SRV- SI-202507002 , Service charges - 1Lot ) TL Ks-50,000/- , received by Cash</t>
  </si>
  <si>
    <t>HQT-RV-2025-07-0243</t>
  </si>
  <si>
    <t>Receive money from RE BU to HO Cash for Budget Refund Money TL Ks-1,130,000/- , received by Kalyar Win Htut ( RE BU )</t>
  </si>
  <si>
    <t>HQT-RV-2025-07-0247</t>
  </si>
  <si>
    <t>Receive money from RE BU to HO Cash ( Customer Name ; Ko Pyae Phyo Aung / Solar 70 W Payment Amount 40,000 pcs per ) TL Ks-200,000/- , received by Cash</t>
  </si>
  <si>
    <t>HQT-RV-2025-07-0248</t>
  </si>
  <si>
    <t>Receive money from RE BU to HO Cash ( Customer Name ; Ko Wai Lin Hte , Solar 70W  ) TL Ks-480,000/- , received by Cash</t>
  </si>
  <si>
    <t>Received money from NYU BR to Ho Cash, RE - 20,000/-,Total MMK- 500,000/-, received by Shwe Wutt Hmone (NYU BR)</t>
  </si>
  <si>
    <t>HQT-RV-2025-07-0307</t>
  </si>
  <si>
    <t>Receive money from RE BU to HO Cash ( Customer Name ; Daw Laxmi , SI No : WW- RE - SRV- SI-202507004 , Service charges - 1Lot ) TL Ks-300,000/- , received by Cash</t>
  </si>
  <si>
    <t>HQT-RV-2025-07-0486</t>
  </si>
  <si>
    <t>Receive money from RE BU to HO Cash ( Customer Name ; U Thet Htoo Ko Ko , 70W Solar Panel - 5pcs , WW-RE-SI-202507021 ) TL Ks-200,000/- , received by Cash</t>
  </si>
  <si>
    <t>HQT-RV-2025-07-0571</t>
  </si>
  <si>
    <t>Receive money from RE BU to HO Cash for Budget Refund Money TL Ks-1,290,550/- , received by Kalyar Win Htut ( RE BU )</t>
  </si>
  <si>
    <t>21030200 Affi # Renewable Energy Co;ltd - HQ Total</t>
  </si>
  <si>
    <t>21030206 Affi # Construction Equipment-(CE-5)-HQ</t>
  </si>
  <si>
    <t>Received money form  KDE BR to Ho Cash CE5  BU Income - 516,884/-, Total MMK-  8,000,000 /-,Received by-Ei ShweZIn(KDE BR ), Kpay</t>
  </si>
  <si>
    <t>Received money form  KDE BR to Ho Cash, CE5 BU Income -46,420/-,Total MMK       2,716,022/-,Received by-Ei ShweZIn(KDE BR ), Kpay</t>
  </si>
  <si>
    <t>Receive money from MKN  to Ho cash,  CE5 -29,500/-,Total MMK- 10,000,000/-, received by Ei Ei Phyo (MKN BR)</t>
  </si>
  <si>
    <t>HQT-RV-2025-06-0103</t>
  </si>
  <si>
    <t>Receive money from MDY BR to HO Cash,  MLM BR Income ,Customer Ko Win Win Naing UCCO/MLM/CE5/2025/05/001, $ 1.53 x 4450 rate =ks 6,808/- Sale by Pyae Phyo Oo ,CE5 BU , Ks 6,800/-, received by Kpay</t>
  </si>
  <si>
    <t>HQT-RV-2025-06-0104</t>
  </si>
  <si>
    <t>Receive money from MDY BR to HO Cash,CE5 BU Income Total MMK - 2,000,000/- (MDY-RV-2025-06-0010), received by Kpay</t>
  </si>
  <si>
    <t>Received money from MHN BR to Ho Cash ,CE5 - 374,000/-, TOTAL MMK- 5,423,062 /-,Received by-New New Win (MHN BR )</t>
  </si>
  <si>
    <t>Received money from YGN BR to Ho Cash, CE5 - 166,125/-, TOTAL MMK- 489,014/-, Received by-Khin Pa Pa Phyo(YGN BR )</t>
  </si>
  <si>
    <t>HQT-RV-2025-06-0246</t>
  </si>
  <si>
    <t>Su Su Hlaing (CE.5)</t>
  </si>
  <si>
    <t>Received from CE.5 BU to HO Cash, Ks-70,260/- (Advance clear refund) Receive By- Su Su Hlaing (CE.5)</t>
  </si>
  <si>
    <t>HQT-RV-2025-06-0287</t>
  </si>
  <si>
    <t>Receive money from MDY BR to HO Cash,S'Part Income;Cust U Sai Aung, INV/CE5/MDY/PT/2025/06/0223 ,$23.91*4560(rate),=KS109,029/-,Sale Man,Myo Ko Ko,U,CE5 BU Total MMK - 109,029/-, (received by Kpay</t>
  </si>
  <si>
    <t>HQT-RV-2025-06-0348</t>
  </si>
  <si>
    <t>Received from CE.5 BU to HO Cash, Ks-133,000/- (Advance clear refund) Receive By- Su Su Hlaing (CE.5)</t>
  </si>
  <si>
    <t>HQT-RV-2025-06-0367</t>
  </si>
  <si>
    <t>Su Su Hlaing (CE.5 ) Pooling</t>
  </si>
  <si>
    <t>Received from CE.5 BU to HO Cash (Apr'25  Pooling Ks-461,118/-) Received By-Su Su Hlaing (CE.5 )</t>
  </si>
  <si>
    <t>Receive money from MKN  to Ho cash, CE5 - 360,777/-,Total MMK- 746,077/-, received by Ei Ei Phyo (MKN BR), Kpay</t>
  </si>
  <si>
    <t>Receive money transfer from Myeik BR to HO Cash ( CE5 Ks-1,905,086/- ) TL Ks-3,605,785/- , received by KPay</t>
  </si>
  <si>
    <t>HQT-RV-2025-06-0575</t>
  </si>
  <si>
    <t>CE-5 Bu (CWO Yoma Special)</t>
  </si>
  <si>
    <t>Received money transfer from CE-5 BU to CWO Yoma Special ( for CE5 BU income from customer-U Zaw Wan ME220(Used)x1U, MMK 30,000,000 @ 4580= USD 6,550.22 ) , Received By Ei Thazin Khaing.</t>
  </si>
  <si>
    <t>HQT-RV-2025-06-0576</t>
  </si>
  <si>
    <t>CE.5 BU (Cash)</t>
  </si>
  <si>
    <t>Received from CE.5 BU to HO Cash, Cus; U Zaw Wan, ME220 1Unit, USD-6528.38 @ 4580 rate= Ks- 29,900,000/-</t>
  </si>
  <si>
    <t>Received money from HML BR to Ho Cash, CE1- 2,837,801,/-, CE5 - 932,199/-, TOTAL MMK-3,770,000/-,Received by-Thet Mon Myint (HML BR )</t>
  </si>
  <si>
    <t>Receive money from MDY BR to HO Cash, S'Part Income; Cust Kay Thi Oo,InV(2)Pcs, $322.7*4610(rate) =KS1,487,647/-, INV/CE5/MDY/PT/2025/06/0258, $158.04,CE5 BU,=KS 728,564/-,Total MMK - 1,487,647/-, received by Kpay</t>
  </si>
  <si>
    <t>Salary Insurance Deduction for the month of June'25, Total MMK 926,019 Exchange rate (USD 4,580 and 0.000218341)
Shwe Phyo Kyaw	Concrete Equipment	Insurance	Car Insurance	122249	MMK	 26.69 	USD</t>
  </si>
  <si>
    <t>Salary Car Repair Charges Deduction for June'25 Total MMK 565,166 Exchange rate (USD 4,580 and 0.000218341)
Shwe Phyo Kyaw	Concrete Equipment	Car Repair Charges	Car Repair	110700	MMK	 24.17 	USD</t>
  </si>
  <si>
    <t>Salary Car Repair Charges Deduction for June'25 Total MMK 565,166 Exchange rate (USD 4,580 and 0.000218341) Shwe Phyo Kyaw	Concrete Equipment	Car Repair Charges	Car Repair	29465	MMK	 6.43 	USD</t>
  </si>
  <si>
    <t>Salary Income Tax Deduction for June'25 Total MMK  2,068,470 Exchange rate (USD 4,580 and 0.000218341)
Shwe Phyo Kyaw	Concrete Equipment	Income Tax	Income Tax for 2025~26	19033	MMK	 4.16 	USD</t>
  </si>
  <si>
    <t>Receive money transfer from HML BR to HO Cash ( CE5 Ks-763,030/-  ) TL Ks-6,395,902/- , received by Salary</t>
  </si>
  <si>
    <t>HQT-RV-2025-07-0045</t>
  </si>
  <si>
    <t>Sue Mar Htun (CE.5)</t>
  </si>
  <si>
    <t>Received from CE.5 BU to HO Cash, Ks-150,500/- (Advance clear refund) Receive By- Sue Mar Htun (CE.5)</t>
  </si>
  <si>
    <t>Received money from HML BR to Ho Cash,  CE5 BU - 932,199 MMK, TAL MMK-5,171,011/-, Received by-Thet Mon Myint (HML BR )</t>
  </si>
  <si>
    <t>Received money from NLP BR to Ho Cash ,CE5 - 262,400/-, TOTAL MMK -4,049,000/-, Received by-Hnin Wai Zin (NLP BR ), Kpay</t>
  </si>
  <si>
    <t>HQT-RV-2025-07-0204</t>
  </si>
  <si>
    <t>Received from CE.5 BU to HO Cash, Ks-265,000/- (Advance clear refund) Receive By- Sue Mar Htun (CE.5)</t>
  </si>
  <si>
    <t>HQT-RV-2025-07-0222</t>
  </si>
  <si>
    <t>Received from CE.5 BU to HO Cash, Ks-17,200/- (Advance clear refund) Receive By- Sue Mar Htun (CE.5)</t>
  </si>
  <si>
    <t>HQT-RV-2025-07-0293</t>
  </si>
  <si>
    <t>Received from CE.5 BU to HO Cash, Ks-34,950/- (Advance clear refund) Receive By- Sue Mar Htun (CE.5)</t>
  </si>
  <si>
    <t>HQT-RV-2025-07-0414</t>
  </si>
  <si>
    <t>Received from CE.5 BU to HO Cash (Pooling for Feb'25 to May'25, 20% Ks-895,354.28/-) Receive By- Sue Mar Htun (CE.5)</t>
  </si>
  <si>
    <t>Receive money from MKN  to Ho cash,CE5-88,000/- Total MMK-3,900,000/-, received by Ei Ei Phyo (MKN BR)</t>
  </si>
  <si>
    <t>HQT-RV-2025-07-0524</t>
  </si>
  <si>
    <t>Sue Mar Htun (CE.5) Pooling</t>
  </si>
  <si>
    <t>Received from CE.5 BU to HO Cash (May'25 Pooling Ks-873,265/-) Received By- Sue Mar Htun (CE.5)</t>
  </si>
  <si>
    <t>HQT-RV-2025-07-0561</t>
  </si>
  <si>
    <t>Received from CE.5 BU to HO Cash, Ks-50,000/- (Advance clear refund) Receive By- Sue Mar Htun (CE.5)</t>
  </si>
  <si>
    <t>21030206 Affi # Construction Equipment-(CE-5)-HQ Total</t>
  </si>
  <si>
    <t>21030208 Affi # Construction Equipment(Onion Skhin) -CE-4 -HQ</t>
  </si>
  <si>
    <t>HQT-RV-2025-06-0041</t>
  </si>
  <si>
    <t>CE.4 BU (Kpay)</t>
  </si>
  <si>
    <t>Received from CE.4 BU to HO Cash customer U Myo Naing (CE4 BU), $ 821.47 x 4440Rate = MMK- 3,647,346/-</t>
  </si>
  <si>
    <t>Receive money transfer from MLM BR to HO,CE4 - 342,350 MMK, TOTAL MMK - 6,529,350/-received by KPay</t>
  </si>
  <si>
    <t>Receive money transfer from TGY  BR to HO, CE4- KS 586,400/-, Total MMK - 2,860,000/-, received by May Thin Chel (TGY BR)</t>
  </si>
  <si>
    <t>Receive money transfer from TGY  BR to HO, CE4 - KS 106,600/-, Total MMK - 2,181,023/-, received by May Thin Chel (TGY BR)</t>
  </si>
  <si>
    <t>Cash Received from customer Ko Nge Lay(TGY), (CE4 Income), $26.26@4560 Rate= 119,746/- (TTL MMK- 247,152/-)</t>
  </si>
  <si>
    <t>HQT-RV-2025-06-0408</t>
  </si>
  <si>
    <t>Received form CE.4 BU to HO Cash customer Ko Htet(CE4 BU), $ 53 x 4560Rate =MMK- 241,680/-, &amp; Advance = $1.82@Rate= MMK-8,320/-,(TTL MMK- 250,000/-)</t>
  </si>
  <si>
    <t>HQT-RV-2025-06-0493</t>
  </si>
  <si>
    <t>Htet Shwe Yi Soe (CE.4 BU)</t>
  </si>
  <si>
    <t>Received from CE.4 BU to HO Cash, Ks-144,000/- (Advance clear Refund) , issue by  Htet Shwe Yi Soe (CE-4 BU)</t>
  </si>
  <si>
    <t>Receive money from MKN  to Ho cash,CE4 - KS 838,100/-,  Total MMK- 4,500,000/-, received by Ei Ei Phyo (MKN BR), Kpay</t>
  </si>
  <si>
    <t>Received money from MDY BR to Ho Cash,CE4 BU - 2,746,300/-,  TOTAL MMK- 4,500,000/-,Received by-Thwe Zin San Oo (MDY BR )</t>
  </si>
  <si>
    <t>Receive money transfer from TGY  BR to HO, CE4 - 298,600/-, Total MMK - 4,970,400/-, received by Kpay</t>
  </si>
  <si>
    <t>Receive money transfer from NYU BR to HO Cash,  CE4 - 259,500/-, Total MMK - 1,059,500/- , received by KPay</t>
  </si>
  <si>
    <t>Receive money transfer from TGY  BR to HO, CE4 - 272,100/-, Total MMK -  1,741,100/-, received by Kpay</t>
  </si>
  <si>
    <t>Receive money transfer from TGY  BR to HO, CE4 - 396,578/-, Total MMK - 1,985,000/-, received by May Thin Chel (TGY BR)</t>
  </si>
  <si>
    <t>Received money from NLP BR to Ho Cash , CE4 - 596,300/-, TOTAL MMK -3,228300/-, Received by-Hnin Wai Zin (NLP BR )</t>
  </si>
  <si>
    <t>Received money from MLM BR to HO Cash, CE4 - 305,900 MMK, Total MMK- 3,462,500/-, receive by Thinzar Nyo (MLM BR)</t>
  </si>
  <si>
    <t>HQT-RV-2025-07-0176</t>
  </si>
  <si>
    <t>TCL BR  THB Income</t>
  </si>
  <si>
    <t>Cash receive from TCL BR to HO Cash, Customer U Kyaw Soe Latt for SDLG E680F (Used) , Sr no - VLGE608FVK0606167  Down Payment Total USD - $ 28500 , Rate - 33.35 , Total THB - 950475 B /-), CE4 BU Income (Unit), TCL-RV-2025-06-0003, Total THB - 950,475/- , received by Phyo Phyo Aung (YTCL BR)</t>
  </si>
  <si>
    <t>Receive money transfer from TGY  BR to HO, CE-4 BU - KS 351,780/- ( TGY-RV-2025-07-0013), Total MMK - 1,900,000/-, received by May Thin Chel (TGY BR)</t>
  </si>
  <si>
    <t>HQT-RV-2025-07-0418</t>
  </si>
  <si>
    <t>Received from CE.4 BU to HO Cash, (Pooling for Feb'25 to May'25 , 20% Ks-171,259.54) Receive By- Htet Shwe Yi Soe (CE.4 BU)</t>
  </si>
  <si>
    <t>Receive money from MKN  to Ho cash-,CE4-129,000/- Total MMK-3,900,000/-, received by Ei Ei Phyo (MKN BR)</t>
  </si>
  <si>
    <t>21030208 Affi # Construction Equipment(Onion Skhin) -CE-4 -HQ Total</t>
  </si>
  <si>
    <t>Grand Total</t>
  </si>
  <si>
    <t>Bank Statement Charges</t>
  </si>
  <si>
    <t>Journal</t>
  </si>
  <si>
    <t>Journal Entry</t>
  </si>
  <si>
    <t>Account</t>
  </si>
  <si>
    <t>Partner</t>
  </si>
  <si>
    <t>Reference</t>
  </si>
  <si>
    <t>Label</t>
  </si>
  <si>
    <t>Amount in Currency</t>
  </si>
  <si>
    <t>Journal Entry/Reference</t>
  </si>
  <si>
    <t>Journal Entry/Status</t>
  </si>
  <si>
    <t>ATT-Miscellaneous (ATT)</t>
  </si>
  <si>
    <t>AMISCATT-2025-07-00017 (Customer U Nay Aung, Part Income from GBK BR to AT...)</t>
  </si>
  <si>
    <t>10032002-009 Cash At Bank -KBZ-MMK-31851331800492802-Call Deposit,Win Motor Co.,Ltd(ATT)(ATT)</t>
  </si>
  <si>
    <t>Customer U Nay Aung, Part Income from GBK BR to ATT BU, $72.87 @ 4480 = 326,457/-ks Received by KBZ Special Account (Call Deposit) SI-PRT-GBK-ATT-2025-07-00005,Customer U Nay Aung, Part Income from GBK BR to ATT BU, $13.50 @ 4480 = 60,480/-ks Received by KBZ Special Account (Call Deposit) SI-PRT-GBK-ATT-2025-07-00006,Customer U KYAW LIWN, Part Income from GBK BR to ATT BU, $17.49 @ 4480 = 78,300/-ks Received by KBZ Special Account (Call Deposit) SI-PRT-GBK-ATT-2025-07-00007</t>
  </si>
  <si>
    <t>Customer U Nay Aung, Part Income from GBK BR to ATT BU, $72.87 @ 4480 = 326,457/-ks Received by KBZ Special Account (Call Deposit) SI-PRT-GBK-ATT-2025-07-00005,Customer U Nay Aung, Part Income from GBK BR to ATT BU, $13.50 @ 4480 = 60,480/-ks Received by KBZ Special Account (Call Deposit) SI-PRT-GBK-ATT-2025-07-00006,Customer U KYAW LIWN, Part Income from GBK BR to ATT BU, $17.49 @ 4480 = 78,300/-ks Received by KBZ Special Account (Call Deposit) SI-PRT-GBK-ATT-2025-07-00007
Total MMK 465,237/-</t>
  </si>
  <si>
    <t>AMISCATT-2025-07-00017</t>
  </si>
  <si>
    <t>posted</t>
  </si>
  <si>
    <t>AMISCATT-2025-07-00018 (Customer U Thein Han~U Zaw Zaw Hlaing,S'part Incom...)</t>
  </si>
  <si>
    <t>Customer U Thein Han~U Zaw Zaw Hlaing,S'part Income from MTL BR to ATT BU, $51 @ 4600 = 234,600/-ks Received by KBZ Special Account (Call Deposit)SI-PRT-MTL-ATT-2025-06-00004 , Customer U U KAN CHUN,S'part Income from MTL BR to ATT BU, $73.32 @ 4600 = 337,272/-ks Received by KBZ Special Account (Call Deposit)SI-PRT-MTL-ATT-2025-06-00005</t>
  </si>
  <si>
    <t>AMISCATT-2025-07-00018</t>
  </si>
  <si>
    <t>AMISCATT-2025-07-00004 (Bank Statement Charges for Jun'25 , 1,000/-ks)</t>
  </si>
  <si>
    <t>Bank Statement Charges for Jun'25 , 1,000/-ks</t>
  </si>
  <si>
    <t>AMISCATT-2025-07-00004</t>
  </si>
  <si>
    <t>AMISCATT-2025-07-00003 ("Customer  U THET NAING(NPT),Part Income from NPT ...)</t>
  </si>
  <si>
    <t>"Customer  U THET NAING(NPT),Part Income from NPT BR to ATT BU,$288.92 @ 4450 =  1,285,694/-ks (SI-PRT-NPT-ATT-2025-06-00002) Customer U Myint Naing,Part Inceome from NPT BR to ATT BU, $9.75 @ 4450= 43,388/-ks (SI-PRT-NPT-ATT-2025-06-00001) Total MMK  1,329,081/-ks"</t>
  </si>
  <si>
    <t>AMISCATT-2025-07-00003</t>
  </si>
  <si>
    <t>AMISCATT-2025-07-00002 (Customer (Cash Down Customer) U Soe Paing , Part I...)</t>
  </si>
  <si>
    <t>Customer (Cash Down Customer) U Soe Paing , Part Income form PTN BR to ATT BU, $246.70 @4600 = 1,134,820/-ks (SI-PRT-PTN-ATT-2025-06-00003)</t>
  </si>
  <si>
    <t>AMISCATT-2025-07-00002</t>
  </si>
  <si>
    <t>AMISCATT-2025-06-00024 (Received Interest income  from KBZ Bank Post Credi...)</t>
  </si>
  <si>
    <t>Received Interest income  from KBZ Bank Post Credit Customer 7,382,309.45/-ks</t>
  </si>
  <si>
    <t>AMISCATT-2025-06-00024</t>
  </si>
  <si>
    <t>AMISCATT-2025-06-00023 (Transfer from  WIN MOTOR KBZ Special to HO Cash ( ...)</t>
  </si>
  <si>
    <t>Transfer from  WIN MOTOR KBZ Special to HO Cash ( for Cheque No.000001,Amt;300,000,000/-MMK )HQT-RV-2025-06-0680 (30-Jun-2025)</t>
  </si>
  <si>
    <t>AMISCATT-2025-06-00023</t>
  </si>
  <si>
    <t>AMISCATT-2025-06-00022 ("Customer U Naing Win,Part Income from MTL BR to A...)</t>
  </si>
  <si>
    <t>"Customer U Naing Win,Part Income from MTL BR to ATT BU,$13 @4450 = 57,850/-ks ,SO-PRT-MTL-ATT-2025-06-00002 , SI-PRT-MTL-ATT-2025-06-00002 (RV-MTL-2025-06-00006)// Customer U Than Min Htun,Part Income from MTL BR to ATT BU ,$21.56 @4550 = 98,098/-ks SO-PRT-MTL-ATT-2025-06-00003 , SI-PRT-MTL-ATT-2025-06-00003 , (RV-MTL-2025-06-00028) "</t>
  </si>
  <si>
    <t>AMISCATT-2025-06-00022</t>
  </si>
  <si>
    <t>10032002-009 Cash At Bank -KBZ-MMK-31851331800492802-Call Deposit,Win Motor Co.,Ltd(ATT) (MMK) (ATT)</t>
  </si>
  <si>
    <t>RV-ATT-2025-06-00015 (SI-UNT-ATT-2023-10-00005)</t>
  </si>
  <si>
    <t>WIN NAING,U</t>
  </si>
  <si>
    <t>SI-UNT-ATT-2023-10-00005</t>
  </si>
  <si>
    <t>Customer Payment 2,000,000.00 K - WIN NAING,U - 06/17/2025</t>
  </si>
  <si>
    <t>RV-ATT-2025-06-00015</t>
  </si>
  <si>
    <t>AMISCATT-2025-06-00018 (Refund Money to (Manual amt 8,374,000/ks - Invoice...)</t>
  </si>
  <si>
    <t>Refund Money to (Manual amt 8,374,000/ks - Invoice amt  8,373,882/ks )KBZ Bank Amt diff  119/-ks   (8,374,000</t>
  </si>
  <si>
    <t>AMISCATT-2025-06-00018</t>
  </si>
  <si>
    <t>AMISCATT-2025-06-00017 (Customer Daw Thandar Aung,Part Income to ATT BU (B...)</t>
  </si>
  <si>
    <t>Customer Daw Thandar Aung,Part Income to ATT BU (BU Sale),$147.48 @ 4480 = 660,710/-ks (SO-PRT-ATT-2025-06-00035 , SI-PRT-ATT-2025-06-00028 ,RV-ATT-2025-06-00012 )</t>
  </si>
  <si>
    <t>Customer Daw Thandar Aung,Part Income to ATT BU (BU Sale),$147.48 @ 4480 = 660,710/-ks</t>
  </si>
  <si>
    <t>AMISCATT-2025-06-00017</t>
  </si>
  <si>
    <t>AMISCATT-2025-06-00015 (Customer Daw Thandar Aung,Part Income to ATT BU (M...)</t>
  </si>
  <si>
    <t>Customer Daw Thandar Aung,Part Income to ATT BU (MHN Sale),$727.74 @ 4480 = 3,260,275/-ks (SO-PRT-MH-ATT-2025-06-00001,SI-PRT-MH-ATT-2025-06-00001,RV-ATT-2025-06-00011)</t>
  </si>
  <si>
    <t xml:space="preserve">  Customer Daw Thandar Aung,Part Income to ATT BU (MHN Sale),$727.74 @ 4480 = 3,260,275/-ks (SO-PRT-MH-ATT-2025-06-00001,SI-PRT-MH-ATT-2025-06-00001,RV-ATT-2025-06-00011)</t>
  </si>
  <si>
    <t>AMISCATT-2025-06-00015</t>
  </si>
  <si>
    <t>AMISCATT-2025-06-00014 (Customer Daw Thandar Aung,Part Income to ATT BU (P...)</t>
  </si>
  <si>
    <t>Customer Daw Thandar Aung,Part Income to ATT BU (PTN Sale),$993.95 @ 4480 = 4,452,896/-ks (SO-PRT-PTN-ATT-2025-06-00001,SI-PRT-PTN-ATT-2025-06-00001 ,RV-ATT-2025-06-00010</t>
  </si>
  <si>
    <t>AMISCATT-2025-06-00014</t>
  </si>
  <si>
    <t>AMISCATT-2025-06-00013 (Customer U Aye Chan,Part Income from GBK BR to ATT...)</t>
  </si>
  <si>
    <t>Customer U Aye Chan,Part Income from GBK BR to ATT BU,GBK/INV/ATT/PT/2025/06/160448 $157 @ 4450 = 714,350/-ks (GBK-RV-2025-06-0019)Cash Transfer  by KBZ Special Account)31851331800492802 (Advance Payment)</t>
  </si>
  <si>
    <t>Customer U Aye Chan,Part Income from GBK BR to ATT BU,GBK/INV/ATT/PT/2025/06/160448 $157 @ 4450 = 714,350/-ks (GBK-RV-2025-06-0019)Cash Transfer  by KBZ Special Account)31851331800492802</t>
  </si>
  <si>
    <t>AMISCATT-2025-06-00013</t>
  </si>
  <si>
    <t>RV-ATT-2025-06-00016 (SI-UNT-ATT-2023-10-00030)</t>
  </si>
  <si>
    <t>AUNG SI THU,U</t>
  </si>
  <si>
    <t>SI-UNT-ATT-2023-10-00030</t>
  </si>
  <si>
    <t>Customer Payment 6,000,000.00 K - AUNG SI THU,U - 06/16/2025</t>
  </si>
  <si>
    <t>RV-ATT-2025-06-00016</t>
  </si>
  <si>
    <t>RV-ATT-2025-06-00014 (SI-UNT-ATT-2023-10-00005)</t>
  </si>
  <si>
    <t>Customer Payment 5,250,000.00 K - WIN NAING,U - 06/16/2025</t>
  </si>
  <si>
    <t>RV-ATT-2025-06-00014</t>
  </si>
  <si>
    <t>RV-ATT-2025-06-00013 (SI-UNT-ATT-2023-10-00004)</t>
  </si>
  <si>
    <t>AUNG WIN,U</t>
  </si>
  <si>
    <t>SI-UNT-ATT-2023-10-00004</t>
  </si>
  <si>
    <t>Customer Payment 14,355,000.00 K - AUNG WIN,U - 06/16/2025</t>
  </si>
  <si>
    <t>RV-ATT-2025-06-00013</t>
  </si>
  <si>
    <t>RV-ATT-2025-06-00009 (SI-UNT-ATT-2023-10-00018)</t>
  </si>
  <si>
    <t>KYAW MYINT,U</t>
  </si>
  <si>
    <t>SI-UNT-ATT-2023-10-00018</t>
  </si>
  <si>
    <t>Customer Payment 2,489,511.00 K - KYAW MYINT,U - 06/12/2025</t>
  </si>
  <si>
    <t>RV-ATT-2025-06-00009</t>
  </si>
  <si>
    <t>AMISCATT-2025-06-00006 (Customer U Kyaw Tint,Part Incom from MTL BR to ATT...)</t>
  </si>
  <si>
    <t>Customer U Kyaw Tint,Part Incom from MTL BR to ATT BU $ 19.40 @ 4440 = 86,136/-ks (Cash Transfer  by KBZ Special Account)31851331800492802</t>
  </si>
  <si>
    <t>AMISCATT-2025-06-00006</t>
  </si>
  <si>
    <t>RV-ATT-2025-06-00003 (Pre Payment/Down Payment)</t>
  </si>
  <si>
    <t>KHUN MAUNG WIN,U</t>
  </si>
  <si>
    <t>Customer Payment 3,000,000.00 K - KHUN MAUNG WIN,U - 06/09/2025</t>
  </si>
  <si>
    <t>RV-ATT-2025-06-00003</t>
  </si>
  <si>
    <t>AMISCATT-2025-06-00004 (Bank Statement Charges for June'25 , Online Sweep ...)</t>
  </si>
  <si>
    <t>Bank Statement Charges for June'25 , Online Sweep in Charges ….  MMK 550 (5-Jun-2025)</t>
  </si>
  <si>
    <t>AMISCATT-2025-06-00004</t>
  </si>
  <si>
    <t>AMISCATT-2025-05-00018 (Bank Statement 318/E Ststement Fees for Apr'25 and...)</t>
  </si>
  <si>
    <t>Bank Statement 318/E Ststement Fees for Apr'25 and May'25 MMK 18,500/-ks</t>
  </si>
  <si>
    <t xml:space="preserve">Bank Statement 318/E Ststement Fees for Apr'25 and May'25 MMK 18,500/-ks </t>
  </si>
  <si>
    <t>AMISCATT-2025-05-00018</t>
  </si>
  <si>
    <t>RV-ATT-2025-05-00045 (SI-UNT-ATT-2023-10-00018)</t>
  </si>
  <si>
    <t>Customer Payment 2,489,511.00 K - KYAW MYINT,U - 05/28/2025</t>
  </si>
  <si>
    <t>RV-ATT-2025-05-00045</t>
  </si>
  <si>
    <t>AMISCATT-2025-05-00017 (Cash Transfer JE,Customer U Min Naing,Part Income ...)</t>
  </si>
  <si>
    <t>Cash Transfer JE,Customer U Min Naing,Part Income from NLP BR to ATT BU, SO-PRT-NLP-ATT-2025-05-00002 ,SI-PRT-NLP-ATT-2025-05-00002 $ 133.02 @ 4440 = 590,600/-ks</t>
  </si>
  <si>
    <t xml:space="preserve">Cash Transfer JE,Customer U Min Naing,Part Income from NLP BR to ATT BU, SO-PRT-NLP-ATT-2025-05-00002 ,SI-PRT-NLP-ATT-2025-05-00002 $ 133.02 @ 4440 = 590,600/-ks </t>
  </si>
  <si>
    <t>AMISCATT-2025-05-00017</t>
  </si>
  <si>
    <t>RV-ATT-2025-05-00046 (SI-UNT-MDY-1-ATT-2023-10-00005)</t>
  </si>
  <si>
    <t>CHO AYE,U</t>
  </si>
  <si>
    <t>SI-UNT-MDY-1-ATT-2023-10-00005</t>
  </si>
  <si>
    <t>Customer Payment 12,760,000.00 K - CHO AYE,U - 05/27/2025</t>
  </si>
  <si>
    <t>RV-ATT-2025-05-00046</t>
  </si>
  <si>
    <t>AMISCATT-2025-05-00015 (Interest Income -638,000/-Ks  Customer U Cho Aye  ...)</t>
  </si>
  <si>
    <t>Interest Income -638,000/-Ks  Customer U Cho Aye   Invoice Date    3/20/2023    Invoice No  'UINV/ATT/2023/003/174     Odoo SI    SI-UNT-MDY-1-ATT-2023-10-00005    Deutz Fahr Tractor , STH Dozer, CMT 7poly Disc 26"     Final Payment    , Payment Date 27-May-2025 , Win Motor KBZ Special Acc (Call Deposit) , Amt -13,398,000/-Ks , Principle Amt -12,760,000/-Ks + Fine 638,000/-Ks</t>
  </si>
  <si>
    <t xml:space="preserve">Interest Income -638,000/-Ks  Customer U Cho Aye   Invoice Date    3/20/2023    Invoice No  'UINV/ATT/2023/003/174     Odoo SI    SI-UNT-MDY-1-ATT-2023-10-00005    Deutz Fahr Tractor , STH Dozer, CMT 7poly Disc 26"     Final Payment    , Payment Date 27-May-2025 , Win Motor KBZ Special Acc (Call Deposit) , Amt -13,398,000/-Ks , Principle Amt -12,760,000/-Ks + Fine 638,000/-Ks </t>
  </si>
  <si>
    <t>AMISCATT-2025-05-00015</t>
  </si>
  <si>
    <t>RV-ATT-2025-05-00041 (SI-PRT-GBK-ATT-2025-05-00009)</t>
  </si>
  <si>
    <t>TIN MIN AUNG,U</t>
  </si>
  <si>
    <t>SI-PRT-GBK-ATT-2025-05-00009</t>
  </si>
  <si>
    <t>Customer Payment 600,000.00 K - TIN MIN AUNG,U - 05/19/2025</t>
  </si>
  <si>
    <t>RV-ATT-2025-05-00041</t>
  </si>
  <si>
    <t>AMISCATT-2025-05-00011 (Cash Transfer JE, Customer U Bo Bo,Part Income fro...)</t>
  </si>
  <si>
    <t>Cash Transfer JE, Customer U Bo Bo,Part Income from GBK BR to ATT BU,SO-PRT-GBK-ATT-2025-05-00005  SI-PRT-GBK-ATT-2025-05-00005  $5 @ 4420 = 22,100/-ks  Customer  U THAN NAING SOE,Part Income from GBK BR to ATT BU SO-PRT-GBK-ATT-2025-05-00006   SI-PRT-GBK-ATT-2025-05-00006  $9@4420 = 39,780/-ks  Total MMK 61,880/-ks</t>
  </si>
  <si>
    <t>AMISCATT-2025-05-00011</t>
  </si>
  <si>
    <t>RV-ATT-2025-05-00017 (SI-UNT-ATT-2025-05-00003)</t>
  </si>
  <si>
    <t>AUNG KYAW NYUNT,U</t>
  </si>
  <si>
    <t>SI-UNT-ATT-2025-05-00003</t>
  </si>
  <si>
    <t>Customer Payment 57,000,000.00 K - AUNG KYAW NYUNT,U - 05/17/2025</t>
  </si>
  <si>
    <t>RV-ATT-2025-05-00017</t>
  </si>
  <si>
    <t>AMISCATT-2025-05-00016 (Customer U Tin Ko Ko (9/Pa Ma Na (N) 145782),Part ...)</t>
  </si>
  <si>
    <t>Customer U Tin Ko Ko (9/Pa Ma Na (N) 145782),Part Income from NPT BR to ATT BU ,NPT-BSO-PRT-2025-05-0004 ; USD 95.04*4410, Ks;419,126/-</t>
  </si>
  <si>
    <t>AMISCATT-2025-05-00016</t>
  </si>
  <si>
    <t>AMISCATT-2025-05-00013 (Customer U Kyaw Myint,Part Income from NYU BR to A...)</t>
  </si>
  <si>
    <t>Customer U Kyaw Myint,Part Income from NYU BR to ATT BU,SO-PRT-NYU-ATT-2025-05-00003  $ 132.58 @ 4420 , MMK - 586,000/- (RV-NYU-2025-05-00037)(SI-PRT-NYU-ATT-2025-05-00003)</t>
  </si>
  <si>
    <t>AMISCATT-2025-05-00013</t>
  </si>
  <si>
    <t>AMISCATT-2025-05-00008 (Customer U Htay Win   [FKMODH-20-D040024075(NEW)] ...)</t>
  </si>
  <si>
    <t>Customer U Htay Win   [FKMODH-20-D040024075(NEW)] Fieldking 10x10 Mounted offset Disc Harrow     ****Rate 4430/-Ks ( Morning Rate)  , Amt - 6,850,000/-Ks</t>
  </si>
  <si>
    <t>AMISCATT-2025-05-00008</t>
  </si>
  <si>
    <t>RV-ATT-2025-05-00008 (SI-UNT-ATT-2023-10-00003)</t>
  </si>
  <si>
    <t>SAN AUNG,U</t>
  </si>
  <si>
    <t>SI-UNT-ATT-2023-10-00003</t>
  </si>
  <si>
    <t>Customer Payment 4,408,000.00 K - SAN AUNG,U - 05/12/2025</t>
  </si>
  <si>
    <t>RV-ATT-2025-05-00008</t>
  </si>
  <si>
    <t>AMISCATT-2025-05-00005 (Cash Transfer JE, Customer U Soe Min Naing,S'part ...)</t>
  </si>
  <si>
    <t>Cash Transfer JE, Customer U Soe Min Naing,S'part Income form GBK BR to ATT BU $ 165 @ 4420 =  729,300/-ks  (SO-PRT-GBK-ATT-2025-05-00002)</t>
  </si>
  <si>
    <t>AMISCATT-2025-05-00005</t>
  </si>
  <si>
    <t>AMISCATT-2025-05-00007 (Bank Statement Charges for Apr'25)</t>
  </si>
  <si>
    <t>Bank Statement Charges for Apr'25</t>
  </si>
  <si>
    <t xml:space="preserve">Bank Statement Charges for Apr'25 </t>
  </si>
  <si>
    <t>AMISCATT-2025-05-00007</t>
  </si>
  <si>
    <t>AMISCATT-2025-05-00006 (Cash Transfer JE,Customer U Than Min Htun,Part Inc...)</t>
  </si>
  <si>
    <t>Cash Transfer JE,Customer U Than Min Htun,Part Income from MTL BR to ATT BU,MTL-BSO-PRT-2025-04-0018, $ 22.93 @ 4430 , MMK - 101,579/- (RV-MTL-2025-04-00039)</t>
  </si>
  <si>
    <t>AMISCATT-2025-05-00006</t>
  </si>
  <si>
    <t>AMISCATT-2025-05-00003 (Fine Income -  241,090/-Ks Customer Daw Thandar Kh...)</t>
  </si>
  <si>
    <t>THANDAR KHIN,DAW</t>
  </si>
  <si>
    <t>Fine Income -  241,090/-Ks Customer Daw Thandar Khin ,    Invoice date  4/6/2023   Invoice  no 'UINV/ATT/2023/004/181   Odoo SI SI-UNT-MTL-ATT-2023-10-00014       Final Payment  , Over Due  5-May-25 MTL-RV-2025-05-0018 (5,062,900/-Ks), Principle -4821,800/-Ks , Fine 241,090/-Ks ), Transfer Date 5-May-2025,  Win Motor KBZ Special Acc (Call Deposit),</t>
  </si>
  <si>
    <t>AMISCATT-2025-05-00003</t>
  </si>
  <si>
    <t>AMISCATT-2025-05-00002 (Customer Daw Thandar Khin ,    Invoice date  4/6/2...)</t>
  </si>
  <si>
    <t>Customer Daw Thandar Khin ,    Invoice date  4/6/2023   Invoice  no 'UINV/ATT/2023/004/181   Final Payment  , Over Due  5-May-25 MTL-RV-2025-05-0018 (5,062,900/-Ks), Principle -4821,800/-Ks , Fine 241,090/-Ks ), Transfer Date 5-May-2025,  Win Motor KBZ Special Acc (Call Deposit),</t>
  </si>
  <si>
    <t>AMISCATT-2025-05-00002</t>
  </si>
  <si>
    <t>RV-ATT-2025-04-00086 (SI-UNT-ATT-2025-05-00001)</t>
  </si>
  <si>
    <t>AUNG KO,U</t>
  </si>
  <si>
    <t>SI-UNT-ATT-2025-05-00001</t>
  </si>
  <si>
    <t>Customer Payment 22,000,000.00 K - AUNG KO,U - 04/30/2025</t>
  </si>
  <si>
    <t>RV-ATT-2025-04-00086</t>
  </si>
  <si>
    <t>AMISCATT-2025-04-00061 (Customer U SAW HTUN , Part Income from MTL BR to A...)</t>
  </si>
  <si>
    <t>SAW TUN,U</t>
  </si>
  <si>
    <t>Customer U SAW HTUN , Part Income from MTL BR to ATT BU,MTL-BSO-PRT-2025-04-0017 ,(SI-PRT-MTL-ATT-2025-04-00001) $73.32@4430 = 324,808/-ks</t>
  </si>
  <si>
    <t>AMISCATT-2025-04-00061</t>
  </si>
  <si>
    <t>RV-ATT-2025-04-00090 (SI-PRT-GBK-ATT-2025-05-00007)</t>
  </si>
  <si>
    <t>MIN ZAW TUN,U</t>
  </si>
  <si>
    <t>SI-PRT-GBK-ATT-2025-05-00007</t>
  </si>
  <si>
    <t>Customer Payment 1,600,000.00 K - MIN ZAW TUN,U - 04/29/2025</t>
  </si>
  <si>
    <t>RV-ATT-2025-04-00090</t>
  </si>
  <si>
    <t>AMISCATT-2025-04-00060 (Customer U Aung Than , Part Income from GBK BR to ...)</t>
  </si>
  <si>
    <t>Customer U Aung Than , Part Income from GBK BR to ATT BU,GBK-BSO-PRT-2025-04-0008 ,(SI-PRT-GBK-ATT-2025-04-00003) $ 19.40@4430 = 85,900/-ks, Customer U Soe Min Naing , Part Income from GBK BR to ATT BU,GBK-BSO-PRT-2025-04-0009 ,(SI-PRT-GBK-ATT-2025-04-00004) $ 91.10 @4430 = 403,500/-ks</t>
  </si>
  <si>
    <t>AMISCATT-2025-04-00060</t>
  </si>
  <si>
    <t>AMISCATT-2025-04-00059 (Customer U Wai Lin Htun   Invoice date 4/27/2023 I...)</t>
  </si>
  <si>
    <t>WAI LIN HTUN,U</t>
  </si>
  <si>
    <t>Customer U Wai Lin Htun   Invoice date 4/27/2023 Invoice no 'UINV/ATT/2023/004/188  , Odoo SI no  SI-UNT-PTN-ATT-2023-10-00029  , Final payment  4/28/2025    PTN-RV-2025-04-0037 ( 3,828,000/-ks )  Transfer date 29-Apr-2025 Win Motor KBZ Special Acc (Call Deposit)</t>
  </si>
  <si>
    <t xml:space="preserve">Customer U Wai Lin Htun   Invoice date 4/27/2023 Invoice no 'UINV/ATT/2023/004/188  , Odoo SI no  SI-UNT-PTN-ATT-2023-10-00029  , Final payment  4/28/2025    PTN-RV-2025-04-0037 ( 3,828,000/-ks )  Transfer date 29-Apr-2025 Win Motor KBZ Special Acc (Call Deposit) </t>
  </si>
  <si>
    <t>AMISCATT-2025-04-00059</t>
  </si>
  <si>
    <t>AMISCATT-2025-04-00058 (Cusotmer U Htay Win  Invoice date 4/27/2023 invoic...)</t>
  </si>
  <si>
    <t>Cusotmer U Htay Win  Invoice date 4/27/2023 invoice no 'UINV/ATT/2023/004/187  Odoo SI SI-UNT-ATT-2023-10-00023   4/29/2025   GBK-RV-2025-04-0055, ( 6,380,000/-ks )  Transfer date 29-Apr-2025, Win Motor KBZ Special Acc (Call Deposit), Final Payment</t>
  </si>
  <si>
    <t xml:space="preserve">Cusotmer U Htay Win  Invoice date 4/27/2023 invoice no 'UINV/ATT/2023/004/187  Odoo SI SI-UNT-ATT-2023-10-00023   4/29/2025   GBK-RV-2025-04-0055, ( 6,380,000/-ks )  Transfer date 29-Apr-2025, Win Motor KBZ Special Acc (Call Deposit), Final Payment </t>
  </si>
  <si>
    <t>AMISCATT-2025-04-00058</t>
  </si>
  <si>
    <t>AMISCATT-2025-04-00057 (Customer U Kyaw Myint   invoice date 7/31/2024   i...)</t>
  </si>
  <si>
    <t>Customer U Kyaw Myint   invoice date 7/31/2024   invoice no   'UINV/ATT/2023/004/180   odoo invoice   SI-UNT-ATT-2023-10-00018   payment date 29 Apr 25 , payment 2,489,511/-Ks</t>
  </si>
  <si>
    <t xml:space="preserve">Customer U Kyaw Myint   invoice date 7/31/2024   invoice no   'UINV/ATT/2023/004/180   odoo invoice   SI-UNT-ATT-2023-10-00018   payment date 29 Apr 25 , payment 2,489,511/-Ks  </t>
  </si>
  <si>
    <t>AMISCATT-2025-04-00057</t>
  </si>
  <si>
    <t>RV-ATT-2025-04-00049 (SI-UNT-ATT-2025-04-00035)</t>
  </si>
  <si>
    <t>AUNG SOE,U</t>
  </si>
  <si>
    <t>SI-UNT-ATT-2025-04-00035</t>
  </si>
  <si>
    <t>Customer Payment 59,000,000.00 K - AUNG SOE,U - 04/25/2025</t>
  </si>
  <si>
    <t>RV-ATT-2025-04-00049</t>
  </si>
  <si>
    <t>AMISCATT-2025-04-00054 (Customer U Zaw Khaing , Invoice Date 18-Apr2023 , ...)</t>
  </si>
  <si>
    <t>ZAW KHAING,U</t>
  </si>
  <si>
    <t>Customer U Zaw Khaing , Invoice Date 18-Apr2023 , Invoice no 'UINV/ATT/2023/004/183  Odoo SI SI-UNT-ATT-2023-10-00020 ,Final payment     24-Apr-2025,  NLP-RV-2024-04-0047 (8,569,500/-ks), Transfer Date 25-Apr-2025, KBZ Special Acc (Call Deposit)</t>
  </si>
  <si>
    <t>AMISCATT-2025-04-00054</t>
  </si>
  <si>
    <t>RV-ATT-2025-04-00044 (SI-UNT-ATT-2025-04-00035)</t>
  </si>
  <si>
    <t>Customer Payment 60,000,000.00 K - AUNG SOE,U - 04/24/2025</t>
  </si>
  <si>
    <t>RV-ATT-2025-04-00044</t>
  </si>
  <si>
    <t>RV-ATT-2025-04-00045 (SI-UNT-ATT-2025-04-00035)</t>
  </si>
  <si>
    <t>Customer Payment 2,000,000.00 K - AUNG SOE,U - 04/23/2025</t>
  </si>
  <si>
    <t>RV-ATT-2025-04-00045</t>
  </si>
  <si>
    <t>RV-ATT-2025-04-00043 (SI-UNT-ATT-2025-04-00034)</t>
  </si>
  <si>
    <t>SET AUNG,U</t>
  </si>
  <si>
    <t>SI-UNT-ATT-2025-04-00034</t>
  </si>
  <si>
    <t>Customer Payment 9,000,000.00 K - SET AUNG,U - 04/23/2025</t>
  </si>
  <si>
    <t>RV-ATT-2025-04-00043</t>
  </si>
  <si>
    <t>AMISCATT-2025-04-00051 (Customer U Win Naing   Invoice date 10/22/2024   I...)</t>
  </si>
  <si>
    <t>Customer U Win Naing   Invoice date 10/22/2024   Invoice no 'UINV/ATT/2023/005/197   Odoo SI SI-UNT-ATT-2024-10-00006  Second Payment 6,272,000/-Ks   KBZ Special Acc (Call Deposit)  Payment Date 22-Apr-2025</t>
  </si>
  <si>
    <t>AMISCATT-2025-04-00051</t>
  </si>
  <si>
    <t>AMISCATT-2025-04-00008 (Bank Statement Charges for Feb'25 Monthly Transiti...)</t>
  </si>
  <si>
    <t>Bank Statement Charges for Feb'25 Monthly Transition (7-Apr-2025) 1,000/-ks</t>
  </si>
  <si>
    <t xml:space="preserve">Bank Statement Charges for Feb'25 Monthly Transition (7-Apr-2025) 1,000/-ks </t>
  </si>
  <si>
    <t>AMISCATT-2025-04-00008</t>
  </si>
  <si>
    <t>AMISCATT-2025-04-00044 (Cash Transfer JE,Customer U Myo Htet , Part Income...)</t>
  </si>
  <si>
    <t>Cash Transfer JE,Customer U Myo Htet , Part Income from TGY BR to ATT $61.27 @ 4440 = 272,000/-ks  Received by win Motor KBZ BANK</t>
  </si>
  <si>
    <t xml:space="preserve">Cash Transfer JE,Customer U Myo Htet , Part Income from TGY BR to ATT $61.27 @ 4440 = 272,000/-ks  Received by win Motor KBZ BANK </t>
  </si>
  <si>
    <t>AMISCATT-2025-04-00044</t>
  </si>
  <si>
    <t>AMISCATT-2025-04-00007 (Fine -915000/Ks  Customer U Ba Oo   Odoo SI SI-UNT...)</t>
  </si>
  <si>
    <t>BA OO,U</t>
  </si>
  <si>
    <t>Fine -915000/Ks  Customer U Ba Oo   Odoo SI SI-UNT-TGY-ATT-2023-10-00012  invoice date 4/4/2023    invoice no UINV/ATT/2023/004/179   31-Mar-25    TGY-RV-2025-03-0072 ( 17,015,000/-Ks) Principle Amt  - 16,100,000/-Ks   Fine 915,000/-Ks</t>
  </si>
  <si>
    <t>AMISCATT-2025-04-00007</t>
  </si>
  <si>
    <t>AMISCATT-2025-04-00006 (Customer U Ba Oo   Odoo SI SI-UNT-TGY-ATT-2023-10-...)</t>
  </si>
  <si>
    <t>Customer U Ba Oo   Odoo SI SI-UNT-TGY-ATT-2023-10-00012  invoice date 4/4/2023    invoice no UINV/ATT/2023/004/179   31-Mar-25    TGY-RV-2025-03-0072 ( 17,015,000/-Ks) Principle Amt  - 16,100,000/-Ks   Fine 915,000/-Ks</t>
  </si>
  <si>
    <t xml:space="preserve">Customer U Ba Oo   Odoo SI SI-UNT-TGY-ATT-2023-10-00012  invoice date 4/4/2023    invoice no UINV/ATT/2023/004/179   31-Mar-25    TGY-RV-2025-03-0072 ( 17,015,000/-Ks) Principle Amt  - 16,100,000/-Ks   Fine 915,000/-Ks
</t>
  </si>
  <si>
    <t>AMISCATT-2025-04-00006</t>
  </si>
  <si>
    <t>AMISCATT-2025-04-00005 (Customer Daw Thandar Khin ,   Odoo SI  SI-UNT-MTL-...)</t>
  </si>
  <si>
    <t>Customer Daw Thandar Khin ,   Odoo SI  SI-UNT-MTL-ATT-2023-10-00014   Invoice date 4/6/2023   invoice no   'UINV/ATT/2023/004/181   , Current Due   , 1-Apr-25 MTL-RV-2025-04-0005, Trasfer Date 4-Apr-25, KBZ Special Acc(Call Deposit), Amt -4,000,000/-Ks,</t>
  </si>
  <si>
    <t xml:space="preserve">Customer Daw Thandar Khin ,   Odoo SI  SI-UNT-MTL-ATT-2023-10-00014   Invoice date 4/6/2023   invoice no   'UINV/ATT/2023/004/181   , Current Due   , 1-Apr-25 MTL-RV-2025-04-0005, Trasfer Date 4-Apr-25, KBZ Special Acc(Call Deposit), Amt -4,000,000/-Ks, </t>
  </si>
  <si>
    <t>AMISCATT-2025-04-00005</t>
  </si>
  <si>
    <t>AMISCATT-2025-04-00043 (Cash Transfer JE,Customer U Aung Win, Part Income ...)</t>
  </si>
  <si>
    <t>AUNG WIN (BGO)</t>
  </si>
  <si>
    <t>Cash Transfer JE,Customer U Aung Win, Part Income from NLP BR to ATT 004/180) =$9.69 @ 4440 = 43,000/-ks   Received by Win motor KBZ BANK  '31851331800492802</t>
  </si>
  <si>
    <t xml:space="preserve">Cash Transfer JE,Customer U Aung Win, Part Income from NLP BR to ATT 004/180) =$9.69 @ 4440 = 43,000/-ks   Received by Win motor KBZ BANK  '31851331800492802  </t>
  </si>
  <si>
    <t>AMISCATT-2025-04-00043</t>
  </si>
  <si>
    <t>AMISCATT-2025-04-00004 (U Kyaw Myint   invoice date 7/31/2024   invoice no...)</t>
  </si>
  <si>
    <t>U Kyaw Myint   invoice date 7/31/2024   invoice no   'UINV/ATT/2023/004/180   odoo invoice   SI-UNT-ATT-2023-10-00018  1-Apr-25     MTL-RV-2025-04-0001, Transfer Date 2-Apr-25 KBZ Bank Special Acc (Call Deposit)(2,489,550/-Ks)</t>
  </si>
  <si>
    <t>AMISCATT-2025-04-00004</t>
  </si>
  <si>
    <t>AMISCATT-2025-04-00003 (Customer  U Kyaw Thu (GBK) , Odoo SI SI-UNT-GBK-AT...)</t>
  </si>
  <si>
    <t>KYAW THU,U</t>
  </si>
  <si>
    <t>Customer  U Kyaw Thu (GBK) , Odoo SI SI-UNT-GBK-ATT-2023-10-00030    invoice date 4/25/2023    invoice no 'UINV/ATT/2023/004/186   , Final Payment   2-Apr-25 GBK-RV-2025-04-0002, Transfer Date 2 -Apr-25, KBZ Special Acc (Call Deposit)  , Amt -4,872,000/-Ks</t>
  </si>
  <si>
    <t>AMISCATT-2025-04-00003</t>
  </si>
  <si>
    <t>AMISCATT-2025-03-00067 (By Transfer , Interest Income from KBZ Bank Post C...)</t>
  </si>
  <si>
    <t>By Transfer , Interest Income from KBZ Bank Post Credit Customer     1,231,896.76 /-ks</t>
  </si>
  <si>
    <t>AMISCATT-2025-03-00067</t>
  </si>
  <si>
    <t>AMISCATT-2025-03-00024 (Cash Transfer JE, Customer MOE AUNG KYAW, S'part I...)</t>
  </si>
  <si>
    <t>MOE AUNG KYAW,U</t>
  </si>
  <si>
    <t>Cash Transfer JE, Customer MOE AUNG KYAW, S'part Income from NLP BR to ATT BU  $31.48  @ 4440 = 139,800/-ks (SI-PRT-NLP-ATT-2025-03-00003)(RV-NLP-2025-03-00068)</t>
  </si>
  <si>
    <t xml:space="preserve">Cash Transfer JE, Customer MOE AUNG KYAW, S'part Income from NLP BR to ATT BU  $31.48  @ 4440 = 139,800/-ks (SI-PRT-NLP-ATT-2025-03-00003)(RV-NLP-2025-03-00068) </t>
  </si>
  <si>
    <t>AMISCATT-2025-03-00024</t>
  </si>
  <si>
    <t>AMISCATT-2025-03-00029 (To Transfer  DEBIT MISCELLENIOUS - Miscellaneous C...)</t>
  </si>
  <si>
    <t>To Transfer  DEBIT MISCELLENIOUS - Miscellaneous Customer Debit E STATEMENT FEE FOR FEB - MARCH   18,500/-ks</t>
  </si>
  <si>
    <t xml:space="preserve">To Transfer  DEBIT MISCELLENIOUS - Miscellaneous Customer Debit E STATEMENT FEE FOR FEB - MARCH   18,500/-ks </t>
  </si>
  <si>
    <t>AMISCATT-2025-03-00029</t>
  </si>
  <si>
    <t>AMISCATT-2025-03-00019 (Cash Transfer JE , Customer U Htay Win, S'part Inc...)</t>
  </si>
  <si>
    <t>Cash Transfer JE , Customer U Htay Win, S'part Income from GBK BR to ATT BU  $22.93 @ 4430 = 101,579 /-ks (SI-PRT-GBK-ATT-2025-03-00003)</t>
  </si>
  <si>
    <t xml:space="preserve">Cash Transfer JE , Customer U Htay Win, S'part Income from GBK BR to ATT BU  $22.93 @ 4430 = 101,579 /-ks (SI-PRT-GBK-ATT-2025-03-00003) </t>
  </si>
  <si>
    <t>AMISCATT-2025-03-00019</t>
  </si>
  <si>
    <t>AMISCATT-2025-03-00018 (Cash Transfer JE , Customer U Aung Than Hlaing, S'...)</t>
  </si>
  <si>
    <t>Cash Transfer JE , Customer U Aung Than Hlaing, S'part Income from GBK BR to ATT BU  $42.93 @ 4460 = 191,468/-ks (SI-PRT-GBK-ATT-2025-03-00001) , Customer U Saung Tin, S'part Income from GBK BR to ATT BU  $22.93 @ 4410 = 101,121/-ks (SI-PRT-GBK-ATT-2025-03-00002)  Total mmk 292,588/ks</t>
  </si>
  <si>
    <t>AMISCATT-2025-03-00018</t>
  </si>
  <si>
    <t>AMISCATT-2025-03-00017 (Customer U Kyaw Myo Hliang , Invoice date  13-Sep-...)</t>
  </si>
  <si>
    <t>KYAW MYO HLAING,U</t>
  </si>
  <si>
    <t>Customer U Kyaw Myo Hliang , Invoice date  13-Sep-23   invoice no  'UINV/ATT/2023/009/226  odoo Invoice SI-UNT-ATT-2023-10-00044  18-Mar-25 NPT-RV-2025-03-0018(8,990,000/-Ks), Transfer date (21-Mar-2025, KBZ Special Acc ( Call Deposit), ( For U Myint Htay - 7,685,000/-Ks + For U Kyaw Myo Hlaing -8,990,000/-Ks)</t>
  </si>
  <si>
    <t xml:space="preserve">Customer U Kyaw Myo Hliang , Invoice date  13-Sep-23   invoice no  'UINV/ATT/2023/009/226  odoo Invoice SI-UNT-ATT-2023-10-00044  18-Mar-25 NPT-RV-2025-03-0018(8,990,000/-Ks), Transfer date (21-Mar-2025, KBZ Special Acc ( Call Deposit), ( For U Myint Htay - 7,685,000/-Ks + For U Kyaw Myo Hlaing -8,990,000/-Ks) </t>
  </si>
  <si>
    <t>AMISCATT-2025-03-00017</t>
  </si>
  <si>
    <t>AMISCATT-2025-03-00015 (Customer U Myint Htay   Invoice date 3/17/2023   i...)</t>
  </si>
  <si>
    <t>MYINT HTAY,U</t>
  </si>
  <si>
    <t>Customer U Myint Htay   Invoice date 3/17/2023   invoice no UINV/ATT/2023/003/171  Final  Payment   17-Mar-25   NPT-RV-2025-03-0017, Transfer date (21-Mar-2025, KBZ Special Acc ( Call Deposit), Total 16,675,000/-Ks ( For U Myint Htay - 7,685,000/-Ks + For U Kyaw Myo Hlaing -8,990,000/-Ks</t>
  </si>
  <si>
    <t xml:space="preserve">Customer U Myint Htay   Invoice date 3/17/2023   invoice no UINV/ATT/2023/003/171  Final  Payment   17-Mar-25   NPT-RV-2025-03-0017, Transfer date (21-Mar-2025, KBZ Special Acc ( Call Deposit), Total 16,675,000/-Ks ( For U Myint Htay - 7,685,000/-Ks + For U Kyaw Myo Hlaing -8,990,000/-Ks </t>
  </si>
  <si>
    <t>AMISCATT-2025-03-00015</t>
  </si>
  <si>
    <t>AMISCATT-2025-03-00016 (THAN NAING SOE,U , SI-UNT-GBK-ATT-2023-10-00029 , ...)</t>
  </si>
  <si>
    <t>THAN NAING SOE,U</t>
  </si>
  <si>
    <t>THAN NAING SOE,U , SI-UNT-GBK-ATT-2023-10-00029 , UINV/ATT/2023/003/173(Used) , Final Payment  20-Mar-25 GBK-RV-2025-03-0021, Transfer date , 20-Mar-2025 , KBZ Special Acc ( Call Deposit)  Amt - 12,832,500/-Ks</t>
  </si>
  <si>
    <t xml:space="preserve">THAN NAING SOE,U , SI-UNT-GBK-ATT-2023-10-00029 , UINV/ATT/2023/003/173(Used) , Final Payment  20-Mar-25 GBK-RV-2025-03-0021, Transfer date , 20-Mar-2025 , KBZ Special Acc ( Call Deposit)  Amt - 12,832,500/-Ks
</t>
  </si>
  <si>
    <t>AMISCATT-2025-03-00016</t>
  </si>
  <si>
    <t>AMISCATT-2025-03-00012 (Cash Transfer JE , MKN BR Customer U SUT SENG , S'...)</t>
  </si>
  <si>
    <t>SUT SENG,U</t>
  </si>
  <si>
    <t>Cash Transfer JE , MKN BR Customer U SUT SENG , S'part Income from MKN BR to ATT BU(MKN/INV/ATT/2025/03/0442) $192.44 @ 4460 =858,300/-ks  with KBZ BANK</t>
  </si>
  <si>
    <t xml:space="preserve">Cash Transfer JE , MKN BR Customer U SUT SENG , S'part Income from MKN BR to ATT BU(MKN/INV/ATT/2025/03/0442) $192.44 @ 4460 =858,300/-ks  with KBZ BANK </t>
  </si>
  <si>
    <t>AMISCATT-2025-03-00012</t>
  </si>
  <si>
    <t>RV-ATT-2025-03-00010 (SI-UNT-ATT-2023-10-00009)</t>
  </si>
  <si>
    <t>KHIN THAUNG,U</t>
  </si>
  <si>
    <t>SI-UNT-ATT-2023-10-00009</t>
  </si>
  <si>
    <t>Customer Payment 7,975,000.00 K - KHIN THAUNG,U - 03/11/2025</t>
  </si>
  <si>
    <t>RV-ATT-2025-03-00010</t>
  </si>
  <si>
    <t>AMISCATT-2025-03-00011 (Customer U Kyaw Lwin , Invoice date 9/9/2023  invo...)</t>
  </si>
  <si>
    <t>KYAW LWIN,U</t>
  </si>
  <si>
    <t>Customer U Kyaw Lwin , Invoice date 9/9/2023  invoice no UINV/ATT/2023/009/224  11-Mar-25 GBK-RV-2025-03-0009,(9,425,000/-ks) Trasfer Date 11-Mar-2025 KBZ Special Acc (Call Deposit ) ,31851331800492802</t>
  </si>
  <si>
    <t xml:space="preserve">Customer U Kyaw Lwin , Invoice date 9/9/2023  invoice no UINV/ATT/2023/009/224  11-Mar-25 GBK-RV-2025-03-0009,(9,425,000/-ks) Trasfer Date 11-Mar-2025 KBZ Special Acc (Call Deposit ) ,31851331800492802 </t>
  </si>
  <si>
    <t>AMISCATT-2025-03-00011</t>
  </si>
  <si>
    <t>AMISCATT-2025-03-00009 (To Transfer - Bank Statement charges for KBZ Speci...)</t>
  </si>
  <si>
    <t>To Transfer - Bank Statement charges for KBZ Special Account (Call Deposit)'31851331800492802 (KBZ Bank ) Charges 1,000/-ks (11-Mar-2025)</t>
  </si>
  <si>
    <t xml:space="preserve">	To Transfer - Bank Statement charges for KBZ Special Account (Call Deposit)'31851331800492802 (KBZ Bank ) Charges 1,000/-ks (11-Mar-2025)</t>
  </si>
  <si>
    <t>AMISCATT-2025-03-00009</t>
  </si>
  <si>
    <t>RV-ATT-2025-03-00007 (SI-UNT-ATT-2025-03-00001)</t>
  </si>
  <si>
    <t>MAUNG ZAW HTWE,U</t>
  </si>
  <si>
    <t>SI-UNT-ATT-2025-03-00001</t>
  </si>
  <si>
    <t>Customer Payment 33,000,000.00 K - MAUNG ZAW HTWE,U - 03/10/2025</t>
  </si>
  <si>
    <t>RV-ATT-2025-03-00007</t>
  </si>
  <si>
    <t>AMISCATT-2025-03-00006 (U Myint Oo  Invoice date  9/9/2023   Invoice no 'U...)</t>
  </si>
  <si>
    <t>MYINT OO,U</t>
  </si>
  <si>
    <t>U Myint Oo  Invoice date  9/9/2023   Invoice no 'UINV/ATT/2023/009/223   odoo invoice no SI-UNT-ATT-2023-10-00042    2025-03-07   GBK-RV-2025-03-0005    Transfer date 7-Mar-2025 , KBZ Special Acc (Call Deposit)   Amt 3,045,000/-Ks</t>
  </si>
  <si>
    <t>AMISCATT-2025-03-00006</t>
  </si>
  <si>
    <t>AMISCATT-2025-03-00005 (U Min Zaw Tun    Invoice date  3/17/2023  invoice ...)</t>
  </si>
  <si>
    <t>U Min Zaw Tun    Invoice date  3/17/2023  invoice no UINV/ATT/2023/003/172   odoo invoice no  SI-UNT-GBK-ATT-2023-10-00028  ,2025-03-06   GBK-RV-2025-03-0004  Amt -9,865,800/-Ks , Transfer Date 6-Mar-2025  , KBZ Special Acc Call Deposit Acc</t>
  </si>
  <si>
    <t xml:space="preserve">U Min Zaw Tun    Invoice date  3/17/2023  invoice no UINV/ATT/2023/003/172   odoo invoice no  SI-UNT-GBK-ATT-2023-10-00028  ,2025-03-06   GBK-RV-2025-03-0004  Amt -9,865,800/-Ks , Transfer Date 6-Mar-2025  , KBZ Special Acc Call Deposit Acc </t>
  </si>
  <si>
    <t>AMISCATT-2025-03-00005</t>
  </si>
  <si>
    <t>AMISCATT-2025-03-00004 (Cash Transfer JE , MTL BR Customer U Kyaw Myint  A...)</t>
  </si>
  <si>
    <t>Cash Transfer JE , MTL BR Customer U Kyaw Myint  ATT/INV/MTL/2025/Feb/162918 amt - $ 13.5 *. 4520 = ks 61,020/- MTL-RV-2025-02-0045 (13-2-25) MTL-PV-2025-03-0009 (4-Mar-25) Cash transfer with KBZ Win Motor</t>
  </si>
  <si>
    <t xml:space="preserve">Cash Transfer JE , MTL BR Customer U Kyaw Myint  ATT/INV/MTL/2025/Feb/162918 amt - $ 13.5 *. 4520 = ks 61,020/- MTL-RV-2025-02-0045 (13-2-25) MTL-PV-2025-03-0009 (4-Mar-25) Cash transfer with KBZ Win Motor  </t>
  </si>
  <si>
    <t>AMISCATT-2025-03-00004</t>
  </si>
  <si>
    <t>RV-ATT-2025-02-00074 (SI-UNT-ATT-2023-10-00018)</t>
  </si>
  <si>
    <t>Customer Payment 2,489,511.00 K - KYAW MYINT,U - 02/28/2025</t>
  </si>
  <si>
    <t>RV-ATT-2025-02-00074</t>
  </si>
  <si>
    <t>AMISCATT-2025-02-00026 (Customer 'U PHRAY REH   Invoice date  2/28/2023   ...)</t>
  </si>
  <si>
    <t>PHRAY REH,U</t>
  </si>
  <si>
    <t>Customer 'U PHRAY REH   Invoice date  2/28/2023   Invoice no   'UINV/ATT/2023/002/166  Odoo invoice   SI-UNT-TGY-ATT-2023-10-00022   27-Feb-25 TGY-RV-2025-02-0084, Transfer date 27-FEB-25, KBZ Special (Call Deposit Acc), 6,742,500/-Ks</t>
  </si>
  <si>
    <t xml:space="preserve">Customer 'U PHRAY REH   Invoice date  2/28/2023   Invoice no   'UINV/ATT/2023/002/166  Odoo invoice   SI-UNT-TGY-ATT-2023-10-00022   27-Feb-25 TGY-RV-2025-02-0084, Transfer date 27-FEB-25, KBZ Special (Call Deposit Acc), 6,742,500/-Ks </t>
  </si>
  <si>
    <t>AMISCATT-2025-02-00026</t>
  </si>
  <si>
    <t>RV-ATT-2025-02-00027 (SI-UNT-ATT-2025-02-00004)</t>
  </si>
  <si>
    <t>SI-UNT-ATT-2025-02-00004</t>
  </si>
  <si>
    <t>Customer Payment 57,000,000.00 K - WIN NAING,U - 02/26/2025</t>
  </si>
  <si>
    <t>RV-ATT-2025-02-00027</t>
  </si>
  <si>
    <t>RV-ATT-2025-02-00025 (SI-UNT-ATT-2025-02-00002)</t>
  </si>
  <si>
    <t>RAJAR BAR BU,U</t>
  </si>
  <si>
    <t>SI-UNT-ATT-2025-02-00002</t>
  </si>
  <si>
    <t>Customer Payment 32,000,000.00 K - RAJAR BAR BU,U - 02/25/2025</t>
  </si>
  <si>
    <t>RV-ATT-2025-02-00025</t>
  </si>
  <si>
    <t>RV-ATT-2025-02-00024 (SI-UNT-ATT-2025-02-00003)</t>
  </si>
  <si>
    <t>KHIN SOE,U</t>
  </si>
  <si>
    <t>SI-UNT-ATT-2025-02-00003</t>
  </si>
  <si>
    <t>Customer Payment 34,000,000.00 K - KHIN SOE,U - 02/25/2025</t>
  </si>
  <si>
    <t>RV-ATT-2025-02-00024</t>
  </si>
  <si>
    <t>AMISCATT-2025-02-00021 (U Aung Than Hlaing    Invoice date 8/10/2023    In...)</t>
  </si>
  <si>
    <t>AUNG THAN HLAING,U</t>
  </si>
  <si>
    <t>U Aung Than Hlaing    Invoice date 8/10/2023    Invoice no   'UINV/ATT/2023/008/218   odoo invoice no  SI-UNT-ATT-2023-10-00038    24-FEB-25   GBK-RV-2025-02-0038, Amt 2,000,000/-Ks   Transfer date 24-FEB-25, KBZ  Special Acc (Call Deposit Acc)</t>
  </si>
  <si>
    <t>AMISCATT-2025-02-00021</t>
  </si>
  <si>
    <t>AMISCATT-2025-02-00071 (Cash Transfer JE,Customer U Min Naing,Part Income ...)</t>
  </si>
  <si>
    <t>MIN NAING,U</t>
  </si>
  <si>
    <t>Cash Transfer JE,Customer U Min Naing,Part Income from NLP BR to ATT BU,NLP/INV/ATT/PT/2/25/159525 $42.44/-@4520=191800/- (NLP-RV-2025-02-0014)</t>
  </si>
  <si>
    <t>AMISCATT-2025-02-00071</t>
  </si>
  <si>
    <t>AMISCATT-2025-02-00017 (U Win Tin   Invoice date 8/8/2023   Invoice no 'UI...)</t>
  </si>
  <si>
    <t>WIN TIN,U</t>
  </si>
  <si>
    <t>U Win Tin   Invoice date 8/8/2023   Invoice no 'UINV/ATT/2023/008/217   odoo invoice   SI-UNT-ATT-2023-10-00037    2/11/2025   PTN-RV-2025-02-0008(10,208,000/-Ks)  Cash Transfer Date 13-Feb-25, Amt- 10,204,948.76/-Ks, (KBZ speical Acc), 17-FBE-2025, HQT-RV-2025-02-0366 ,Amt -3051, K Pay</t>
  </si>
  <si>
    <t xml:space="preserve">U Win Tin   Invoice date 8/8/2023   Invoice no 'UINV/ATT/2023/008/217   odoo invoice   SI-UNT-ATT-2023-10-00037    2/11/2025   PTN-RV-2025-02-0008(10,208,000/-Ks)  Cash Transfer Date 13-Feb-25, Amt- 10,204,948.76/-Ks, (KBZ speical Acc), 17-FBE-2025, HQT-RV-2025-02-0366 ,Amt -3051, K Pay </t>
  </si>
  <si>
    <t>AMISCATT-2025-02-00017</t>
  </si>
  <si>
    <t>AMISCATT-2025-02-00011 (To Transfer - Bank Statement charges for KBZ Speci...)</t>
  </si>
  <si>
    <t>To Transfer - Bank Statement charges for KBZ Special Account (Call Deposit)'31851331800492802 (KBZ Bank ) Charges 500 mmk (11-Feb-2025)</t>
  </si>
  <si>
    <t>AMISCATT-2025-02-00011</t>
  </si>
  <si>
    <t>AMISCATT-2025-02-00070 (Cash Transfer JE , Customer U Win Naing, Part Inco...)</t>
  </si>
  <si>
    <t>Cash Transfer JE , Customer U Win Naing, Part Income from YGN BR to ATT BU,YGN-BSO-PRT-2025-02-0016 , $ 55.26 @ 4570 , MMK - 252,538/- (YGN-RV-2025-02-0019)</t>
  </si>
  <si>
    <t>AMISCATT-2025-02-00070</t>
  </si>
  <si>
    <t>AMISCATT-2025-02-00024 (HQT-JV-2025-02-0021 , HQT-PV-2025-01-0642 New Spec...)</t>
  </si>
  <si>
    <t>HQT-JV-2025-02-0021 , HQT-PV-2025-01-0642 New Special Company Account Deposit ( KBZ ) , ( Current( 14 )*100,000+Call Deposit( 14 )*100,000+Cheque Book ( 14 )*2,000=2,828,000/-MMK ) *Remark for Win Motor  102,000MMK opening income(100,000/-ks , bank charges - 2,000/-ks)</t>
  </si>
  <si>
    <t>HQT-JV-2025-02-0021 , HQT-PV-2025-01-0642 New Special Company Account Deposit ( KBZ ) , ( Current( 14 )*100,000+Call Deposit( 14 )*100,000+Cheque Book ( 14 )*2,000=2,828,000/-MMK ) *Remark for Win Motor  102,000MMK
opening income(100,000/-ks , bank charges - 2,000/-ks)</t>
  </si>
  <si>
    <t>AMISCATT-2025-02-00024</t>
  </si>
  <si>
    <t>AMISCATT-2025-02-00013 (U Aung Than Hlaing    Invoice date 8/10/2023    In...)</t>
  </si>
  <si>
    <t>U Aung Than Hlaing    Invoice date 8/10/2023    Invoice no   'UINV/ATT/2023/008/218   odoo invoice no  SI-UNT-ATT-2023-10-00038   5-FEB-25 , GBK-RV-2025-02-0008,Amt 8,744,500/-Ks, (5-FEB-25,GBK-RV-2025-02-0008,Amt 8,744,500/-Ks, KBZ Special Acc (call deposit)- 7,000,000/-Ks, 6-FEB-25Budget HQT-RV-2025-02-0090)</t>
  </si>
  <si>
    <t>AMISCATT-2025-02-00013</t>
  </si>
  <si>
    <t>AMISCATT-2025-02-00010 (ATT BU  Refund from S'part  3,567,200 MMK , 	ADV-A...)</t>
  </si>
  <si>
    <t>ATT BU  Refund from S'part  3,567,200 MMK , 	ADV-ATT-2025-02-00004 , AC-ATT-2025-02-00016 ,  Machine Repair Charges,PIC_Thinzar Moe Htet, Chairwoman Machine , ST445-20281 Front Tyre, NDR-VIETNAM brand(14.9-24) 2pcs,Rear Tyre ,NDR -VIETNAM brand(8.00-16) 2pcs, New Tyre Repair Charges</t>
  </si>
  <si>
    <t>AMISCATT-2025-02-00010</t>
  </si>
  <si>
    <t>AMISCATT-2025-02-00069 (Cash Bath Transfer JE , Customer Ko Kyaw Thet Lin ...)</t>
  </si>
  <si>
    <t>KO KYAW THET LIN (MTL)</t>
  </si>
  <si>
    <t>Cash Bath Transfer JE , Customer Ko Kyaw Thet Lin , Part Income from MTL BR to ATT BU(ATT/INV/MTL/2025/Feb/162913) = 24.4*4570 = 111508/- (MTL-RV-2025-02-0008)</t>
  </si>
  <si>
    <t>AMISCATT-2025-02-00069</t>
  </si>
  <si>
    <t>bank charges</t>
  </si>
  <si>
    <t>10032003-009 Cash at Bank-KBZ MMK(Kpay Account)-31810331800492801-Win Motor  - 09977835493 -ATT (MMK) (ATT)</t>
  </si>
  <si>
    <t>RV-ATT-2025-07-00012 (SI-PRT-ATT-2025-07-00020)</t>
  </si>
  <si>
    <t>10032003-009 Cash at Bank-KBZ MMK(Kpay Account)-31810331800492801-Win Motor  - 09977835493 -ATT(ATT)</t>
  </si>
  <si>
    <t>Zaw Min Aung,U</t>
  </si>
  <si>
    <t>SI-PRT-ATT-2025-07-00020</t>
  </si>
  <si>
    <t>Customer Payment 624,750.00 K - Zaw Min Aung,U - 07/26/2025</t>
  </si>
  <si>
    <t>RV-ATT-2025-07-00012</t>
  </si>
  <si>
    <t>AMISCATT-2025-07-00023 (Bank Charges Amt (0.3%)1874/-ks,Customer U Zaw Min...)</t>
  </si>
  <si>
    <t>Bank Charges Amt (0.3%)1874/-ks,Customer U Zaw Min Aung ,Part Income for ATT BU,$139.11@ 4490 = 624,603/-ks, Actual Transfer Amt 624,750/-ks (KBZ -PAY Account)SI-PRT-ATT-2025-07-00020</t>
  </si>
  <si>
    <t>AMISCATT-2025-07-00023</t>
  </si>
  <si>
    <t>RV-ATT-2025-07-00016 (SI-PRT-ATT-2025-07-00010)</t>
  </si>
  <si>
    <t>THET NAING,U</t>
  </si>
  <si>
    <t>SI-PRT-ATT-2025-07-00010</t>
  </si>
  <si>
    <t>Customer Payment 239,200.00 K - THET NAING,U - 07/24/2025</t>
  </si>
  <si>
    <t>RV-ATT-2025-07-00016</t>
  </si>
  <si>
    <t>AMISCATT-2025-07-00024 (Bank Charges Amt(0.3%) 717.60/-ks ,Cash Down Sale,...)</t>
  </si>
  <si>
    <t>Bank Charges Amt(0.3%) 717.60/-ks ,Cash Down Sale,THET NAING,U ATT BU Income $53.32 @4485 = 239,140/-ks , Actual Transfer Amt 239,200/-ks  (KBZ -PAY Account)</t>
  </si>
  <si>
    <t>AMISCATT-2025-07-00024</t>
  </si>
  <si>
    <t>AMISCATT-2025-07-00020 (Customer U Htay Zaw,Part Income from MYW BR to ATT...)</t>
  </si>
  <si>
    <t>Customer U Htay Zaw,Part Income from MYW BR to ATT BU,$73.73@ 4490 = 331,047/-ks, Actual Transfer Amt 331,000/-ks (KBZ -PAY Account)SI-PRT-MYW-ATT-2025-07-00001</t>
  </si>
  <si>
    <t>AMISCATT-2025-07-00020</t>
  </si>
  <si>
    <t>RV-ATT-2025-07-00006 (SI-PRT-ATT-2025-07-00007)</t>
  </si>
  <si>
    <t>SOE SOE WIN,U</t>
  </si>
  <si>
    <t>SI-PRT-ATT-2025-07-00007</t>
  </si>
  <si>
    <t>Customer Payment 2,581,500.00 K - SOE SOE WIN,U - 07/23/2025</t>
  </si>
  <si>
    <t>RV-ATT-2025-07-00006</t>
  </si>
  <si>
    <t>AMISCATT-2025-07-00013 (Bank Charges Amt(0.3%) 7744.50/-ks ,Cash Down Sale...)</t>
  </si>
  <si>
    <t>Bank Charges Amt(0.3%) 7744.50/-ks ,Cash Down Sale,U Soe Soe Win  ATT BU Income $576.22@4480 = 2,581,465/-ks , Actual Transfer Amt 2,581,500/-ks  (KBZ -PAY Account)</t>
  </si>
  <si>
    <t>AMISCATT-2025-07-00013</t>
  </si>
  <si>
    <t>AMISCATT-2025-07-00019 (Customer U MYINT SOE,Part Income from NLP BR to AT...)</t>
  </si>
  <si>
    <t>Customer U MYINT SOE,Part Income from NLP BR to ATT BU,$ 35.93 @ 4490 = 161,325/-ks, Actual Transfer Amt 161,300/-ks (KBZ -PAY Account) SI-PRT-NLP-ATT-2025-07-00003</t>
  </si>
  <si>
    <t>AMISCATT-2025-07-00019</t>
  </si>
  <si>
    <t>AMISCATT-2025-07-00012 (Customer  KO THAR THAR,Part Income from TGY BR to ...)</t>
  </si>
  <si>
    <t>Customer  KO THAR THAR,Part Income from TGY BR to ATT BU,$57@4480 = 255,360/-ks ,(0.3%) Actual amt 256,000/-ks , ATT BU income amt 194,531/-ks Received by KBZ PAY</t>
  </si>
  <si>
    <t xml:space="preserve">Customer  KO THAR THAR,Part Income from TGY BR to ATT BU,$57@4480 = 255,360/-ks ,(0.3%) Actual amt 256,000/-ks , ATT BU income amt 194,531/-ks Received by KBZ PAY </t>
  </si>
  <si>
    <t>AMISCATT-2025-07-00012</t>
  </si>
  <si>
    <t>RV-ATT-2025-07-00005 (SI-PRT-ATT-2025-07-00001)</t>
  </si>
  <si>
    <t>Cash Down Customer</t>
  </si>
  <si>
    <t>SI-PRT-ATT-2025-07-00001</t>
  </si>
  <si>
    <t>Customer Payment 313,800.00 K - Cash Down Customer - 07/12/2025</t>
  </si>
  <si>
    <t>RV-ATT-2025-07-00005</t>
  </si>
  <si>
    <t>AMISCATT-2025-07-00010 (Bank Charges Amt(0.3%) 941.40/-ks ,Cash Down Sale,...)</t>
  </si>
  <si>
    <t>Bank Charges Amt(0.3%) 941.40/-ks ,Cash Down Sale, ATT BU Income $69.73 @4500 = 313,785/-ks , Actual Transfer Amt 313,800/-ks  (KBZ -PAY Account)</t>
  </si>
  <si>
    <t>AMISCATT-2025-07-00010</t>
  </si>
  <si>
    <t>AMISCATT-2025-07-00009 (Customer U CHIN LAY,Part Incoem from NLP to ATT BU...)</t>
  </si>
  <si>
    <t>Customer U CHIN LAY,Part Incoem from NLP to ATT BU, $143.68 @4520 = 649,433/-ks , Actual Transfer Amt 649,400/-ks (KBZ -PAY Account)</t>
  </si>
  <si>
    <t>AMISCATT-2025-07-00009</t>
  </si>
  <si>
    <t>AMISCATT-2025-07-00008 (Customer U AYE MYINT,Part Incoem from GBK to ATT B...)</t>
  </si>
  <si>
    <t>Customer U AYE MYINT,Part Incoem from GBK to ATT BU,$38.07@4580 = 174,360/-ks (KBZ -PAY Account)</t>
  </si>
  <si>
    <t>AMISCATT-2025-07-00008</t>
  </si>
  <si>
    <t>AMISCATT-2025-06-00115 (HQT-PV-2025-06-0334 , KBZ Current Account Opening ...)</t>
  </si>
  <si>
    <t>HQT-PV-2025-06-0334 , KBZ Current Account Opening for Kpay , Cash deposit to KBZ Current account (12) ,(11) Win Motor Co.,Ltd Acc no-3181-0331-8004-92801 , Current old Acc 12 * 102,000/- Ks = 1,224,000/- Ks for Kpay link</t>
  </si>
  <si>
    <t>AMISCATT-2025-06-00115</t>
  </si>
  <si>
    <t>over due</t>
  </si>
  <si>
    <t>AMISCATT-2025-07-00016 (Customer  U ZAW MIN AUNG , S'part Income from SBO ...)</t>
  </si>
  <si>
    <t>10035001-009 Cash At Bank -AYA-MMK-'40036942859-Saving-Win Motor Co.,Ltd (ATT)(ATT)</t>
  </si>
  <si>
    <t>Customer  U ZAW MIN AUNG , S'part Income from SBO BR to ATT BU $27 @ 4480 = 120,950/-ks Actual Tranfer Amt - 121,000/-ks Received by AYA Special Account (Saving ) 25-Jul-2025</t>
  </si>
  <si>
    <t xml:space="preserve">Customer  U ZAW MIN AUNG , S'part Income from SBO BR to ATT BU $27 @ 4480 = 120,950/-ks Actual Tranfer Amt - 121,000/-ks Received by AYA Special Account (Saving ) 25-Jul-2025 </t>
  </si>
  <si>
    <t>AMISCATT-2025-07-00016</t>
  </si>
  <si>
    <t>AMISCATT-2025-07-00015 (Customer U TUN MYAT AUNG, Part Income from MDY BR ...)</t>
  </si>
  <si>
    <t>Customer U TUN MYAT AUNG, Part Income from MDY BR to ATT BU  $ 58.83 @ 4480 = 263,600/-ks cash received by AYA Special Account (Saving) 25-Jul-2025</t>
  </si>
  <si>
    <t xml:space="preserve">Customer U TUN MYAT AUNG, Part Income from MDY BR to ATT BU  $ 58.83 @ 4480 = 263,600/-ks cash received by AYA Special Account (Saving) 25-Jul-2025 </t>
  </si>
  <si>
    <t>AMISCATT-2025-07-00015</t>
  </si>
  <si>
    <t>AMISCATT-2025-07-00014 (CBI Monthly Maintenence Fess for Jul'25 10000/-Ks)</t>
  </si>
  <si>
    <t>CBI Monthly Maintenence Fess for Jul'25 10000/-Ks</t>
  </si>
  <si>
    <t>AMISCATT-2025-07-00014</t>
  </si>
  <si>
    <t>AMISCATT-2025-07-00011 (Customer  U KYAW TIN , Part Income from MDY BR to ...)</t>
  </si>
  <si>
    <t>Customer  U KYAW TIN , Part Income from MDY BR to ATT BU  $ 1 @ 4600 = 4600/-ks Cash Transfer by  AYA BANK  40036942859</t>
  </si>
  <si>
    <t>AMISCATT-2025-07-00011</t>
  </si>
  <si>
    <t>AMISCATT-2025-07-00007 (Customer U Min Htun , Customer U Kyaw Tint Bank Ch...)</t>
  </si>
  <si>
    <t>MDY-1</t>
  </si>
  <si>
    <t>Customer U Min Htun , Customer U Kyaw Tint Bank Chags 3,601/-Ks</t>
  </si>
  <si>
    <t>AMISCATT-2025-07-00007</t>
  </si>
  <si>
    <t>AMISCATT-2025-07-00006 (Customer  U Min Htun     Invioce date 5/12/2021  I...)</t>
  </si>
  <si>
    <t>MIN HTUN,U(5/PALABA(N)095747)</t>
  </si>
  <si>
    <t>Customer  U Min Htun     Invioce date 5/12/2021  Invoice no UINV/ATAT/2021/05/1471,1472,1473,1474    Odoo Invoice    SI-UNT-KLN-ATT-2023-10-00001     RV Date   6/28/2025   MDY-RV-2025-06-0131 ( 180Lakhs/Rate 4,600/-Ks , $3913)   Transfer date 2-Jul-2025  AYA Special Acc (Saving )</t>
  </si>
  <si>
    <t xml:space="preserve">Customer  U Min Htun     Invioce date 5/12/2021  Invoice no UINV/ATAT/2021/05/1471,1472,1473,1474    Odoo Invoice    SI-UNT-KLN-ATT-2023-10-00001     RV Date   6/28/2025   MDY-RV-2025-06-0131 ( 180Lakhs/Rate 4,600/-Ks , $3913)   Transfer date 2-Jul-2025  AYA Special Acc (Saving )  </t>
  </si>
  <si>
    <t>AMISCATT-2025-07-00006</t>
  </si>
  <si>
    <t>AMISCATT-2025-06-00140 (Credit Interest Application , Interest Income -  1...)</t>
  </si>
  <si>
    <t>Credit Interest Application , Interest Income -  1,723,676.70 /-ks  Win Motor AYA Special Acc (Saving)</t>
  </si>
  <si>
    <t>AMISCATT-2025-06-00140</t>
  </si>
  <si>
    <t>AMISCATT-2025-06-00020 (CIB Monthly Maintenence Fees , 10,000/-Ks for AYA ...)</t>
  </si>
  <si>
    <t>CIB Monthly Maintenence Fees , 10,000/-Ks for AYA Special Acc (Saving) , 40036942859   for Jun 2025</t>
  </si>
  <si>
    <t>AMISCATT-2025-06-00020</t>
  </si>
  <si>
    <t>AMISCATT-2025-06-00009 (Customer U THEIN MYINT , SI-PRT-MDY-1-ATT-2025-06-...)</t>
  </si>
  <si>
    <t>Customer U THEIN MYINT , SI-PRT-MDY-1-ATT-2025-06-00001, $679.57 @ 4450 = 3,024,100/-ks  Transfer to AYA Special Account (Saving)40036942859 (13-Jun-2025)</t>
  </si>
  <si>
    <t>AMISCATT-2025-06-00009</t>
  </si>
  <si>
    <t>AMISCATT-2025-06-00005 (Customer DAW KHING THIN PHYU, SI-PRT-MDY-1-ATT-202...)</t>
  </si>
  <si>
    <t>Customer DAW KHING THIN PHYU, SI-PRT-MDY-1-ATT-2025-05-00004 $185.86 @ 4430 = 823,400/-ks Customer U MYINT HTAY , SI-PRT-MDY-1-ATT-2025-05-00005 $88.53 @ 4430 = 392,200/-ks  Total MMK 1,215,600/-ks  Transfer to AYA Special Account (Saving)40036942859 (6-Jun-2025)</t>
  </si>
  <si>
    <t>AMISCATT-2025-06-00005</t>
  </si>
  <si>
    <t>AMISCATT-2025-05-00022 (Credit Interest Application , Interest Income - 1,...)</t>
  </si>
  <si>
    <t>Credit Interest Application , Interest Income - 1,651,500.31/-Ks   Win Motor AYA Special Acc (Saving)</t>
  </si>
  <si>
    <t>AMISCATT-2025-05-00022</t>
  </si>
  <si>
    <t>AMISCATT-2025-05-00014 (CIB Monthly Maintenence Fees , 10,000/-Ks for AYA ...)</t>
  </si>
  <si>
    <t>CIB Monthly Maintenence Fees , 10,000/-Ks for AYA Special Acc (Saving) , 40036942859</t>
  </si>
  <si>
    <t>AMISCATT-2025-05-00014</t>
  </si>
  <si>
    <t>10035001-009 Cash At Bank -AYA-MMK-'40036942859-Saving-Win Motor Co.,Ltd (ATT) (MMK) (ATT)</t>
  </si>
  <si>
    <t>RV-ATT-2025-05-00040 (SI-UNT-ATT-2025-05-00005)</t>
  </si>
  <si>
    <t>HTUN YIN,U</t>
  </si>
  <si>
    <t>SI-UNT-ATT-2025-05-00005</t>
  </si>
  <si>
    <t>Customer Payment 6,000,000.00 K - HTUN YIN,U - 05/22/2025</t>
  </si>
  <si>
    <t>RV-ATT-2025-05-00040</t>
  </si>
  <si>
    <t>AMISCATT-2025-05-00010 (Cash Transfer JE,Customer Daw LONE NGAE part incom...)</t>
  </si>
  <si>
    <t>LOON NGE,DAW</t>
  </si>
  <si>
    <t>Cash Transfer JE,Customer Daw LONE NGAE part income for SO-PRT-MH-ATT-2025-05-00001, SI-PRT-MH-ATT-2025-04-00001 $118.62 @ 4430 = 525,500/-Ks  Transfer to 'Win motor AYA BANK  '40036942859  (19-May-2025)  (RV-MH-2025-04-00037)</t>
  </si>
  <si>
    <t>AMISCATT-2025-05-00010</t>
  </si>
  <si>
    <t>AMISCATT-2025-05-00001 (Customer  U Aung Kyaw Nyunt    Invoice Date   5/19...)</t>
  </si>
  <si>
    <t>Customer  U Aung Kyaw Nyunt    Invoice Date   5/19/2025   Invoice No SI-UNT-ATT-2025-05-00004   Rotary Tiller 205cm C Type     , Cash Sale    17-May-2025,Transfer Date 19-May-2025   MDY-RV-2025-05-0050,Amt 10,000,000/-Ks,Rate ( 4,445/-Ks, 15-May-2025, Deal Request date)    ,  Transfer Acc Win Motor AYA Special Acc (Saving ) Acc</t>
  </si>
  <si>
    <t xml:space="preserve">Customer  U Aung Kyaw Nyunt    Invoice Date   5/19/2025   Invoice No SI-UNT-ATT-2025-05-00004   Rotary Tiller 205cm C Type     , Cash Sale    17-May-2025,Transfer Date 19-May-2025   MDY-RV-2025-05-0050,Amt 10,000,000/-Ks,Rate ( 4,445/-Ks, 15-May-2025, Deal Request date)    ,  Transfer Acc Win Motor AYA Special Acc (Saving ) Acc </t>
  </si>
  <si>
    <t>AMISCATT-2025-05-00001</t>
  </si>
  <si>
    <t>RV-ATT-2025-05-00007 (SI-UNT-ATT-2025-05-00003)</t>
  </si>
  <si>
    <t>Customer Payment 3,000,000.00 K - AUNG KYAW NYUNT,U - 05/08/2025</t>
  </si>
  <si>
    <t>RV-ATT-2025-05-00007</t>
  </si>
  <si>
    <t>RV-ATT-2025-05-00003 (SI-UNT-ATT-2025-05-00001)</t>
  </si>
  <si>
    <t>Customer Payment 50,000,000.00 K - AUNG KO,U - 05/05/2025</t>
  </si>
  <si>
    <t>RV-ATT-2025-05-00003</t>
  </si>
  <si>
    <t>AMISCATT-2025-04-00128 (Interest Income   Win Motor AYA Special Acc(Saving...)</t>
  </si>
  <si>
    <t>Interest Income   Win Motor AYA Special Acc(Saving)   1,272,133.25/-Ks</t>
  </si>
  <si>
    <t>AMISCATT-2025-04-00128</t>
  </si>
  <si>
    <t>AMISCATT-2025-04-00055 (Cash Transfer JE,Customer AUNG SAN , Part Income f...)</t>
  </si>
  <si>
    <t>Cash Transfer JE,Customer AUNG SAN , Part Income from MDY BR to ATT $70 @ 4430 = 310,100/-ks Received by AYA  BANK (40036942859)</t>
  </si>
  <si>
    <t xml:space="preserve">Cash Transfer JE,Customer AUNG SAN , Part Income from MDY BR to ATT $70 @ 4430 = 310,100/-ks Received by AYA  BANK (40036942859) </t>
  </si>
  <si>
    <t>AMISCATT-2025-04-00055</t>
  </si>
  <si>
    <t>AMISCATT-2025-04-00056 (CIB Monthly Maintenence Fees , 10,000/-Ks for AYA ...)</t>
  </si>
  <si>
    <t>CIB Monthly Maintenence Fees , 10,000/-Ks for AYA Special Acc (Saving) ,  40036942859</t>
  </si>
  <si>
    <t>AMISCATT-2025-04-00056</t>
  </si>
  <si>
    <t>AMISCATT-2025-04-00053 (Cash Transfer JE,Customer U SOE LWIN , Part Income...)</t>
  </si>
  <si>
    <t>SOE LWIN,U</t>
  </si>
  <si>
    <t>Cash Transfer JE,Customer U SOE LWIN , Part Income from HP BR to ATT $44.93 @ 4440 = 199,489/-ks Received by AYA Special Account (Saving)BANK</t>
  </si>
  <si>
    <t xml:space="preserve">Cash Transfer JE,Customer U SOE LWIN , Part Income from HP BR to ATT $44.93 @ 4440 = 199,489/-ks Received by AYA Special Account (Saving)BANK </t>
  </si>
  <si>
    <t>AMISCATT-2025-04-00053</t>
  </si>
  <si>
    <t>RV-ATT-2025-04-00040 (SI-RN-ATT-2025-04-00008)</t>
  </si>
  <si>
    <t>KYAW MIN WIN,U</t>
  </si>
  <si>
    <t>SI-RN-ATT-2025-04-00008</t>
  </si>
  <si>
    <t>Customer Payment 8,000,000.00 K - KYAW MIN WIN,U - 04/10/2025</t>
  </si>
  <si>
    <t>RV-ATT-2025-04-00040</t>
  </si>
  <si>
    <t>RV-ATT-2025-04-00005 (SI-RN-ATT-2025-04-00007)</t>
  </si>
  <si>
    <t>ZIN MAR WIN,DAW(12/YAPATHA(N)062904)</t>
  </si>
  <si>
    <t>SI-RN-ATT-2025-04-00007</t>
  </si>
  <si>
    <t>Customer Payment 4,000,000.00 K - ZIN MAR WIN,DAW(12/YAPATHA(N)062904) - 04/04/2025</t>
  </si>
  <si>
    <t>RV-ATT-2025-04-00005</t>
  </si>
  <si>
    <t>AMISCATT-2025-03-00031 (Interest Income -1,131,444.22/-Ks   AYA Special Ac...)</t>
  </si>
  <si>
    <t>Interest Income -1,131,444.22/-Ks   AYA Special Acc (Saving) ,40036942859</t>
  </si>
  <si>
    <t xml:space="preserve">Interest Income -1,131,444.22/-Ks   AYA Special Acc (Saving) ,40036942859  </t>
  </si>
  <si>
    <t>AMISCATT-2025-03-00031</t>
  </si>
  <si>
    <t>AMISCATT-2025-03-00030 (CIB Monthly Maintenence Fees , 10,000/-Ks for AYA ...)</t>
  </si>
  <si>
    <t>AMISCATT-2025-03-00030</t>
  </si>
  <si>
    <t>RV-ATT-2025-03-00019 (SI-UNT-ATT-2025-03-00003)</t>
  </si>
  <si>
    <t>EI EI CHAW,DAW</t>
  </si>
  <si>
    <t>SI-UNT-ATT-2025-03-00003</t>
  </si>
  <si>
    <t>Customer Payment 27,000,000.00 K - EI EI CHAW,DAW - 03/21/2025</t>
  </si>
  <si>
    <t>RV-ATT-2025-03-00019</t>
  </si>
  <si>
    <t>AMISCATT-2025-03-00007 (TUN TUN,U  invoice date 6/30/2022  invoice no  ATT...)</t>
  </si>
  <si>
    <t>TUN TUN,U</t>
  </si>
  <si>
    <t>TUN TUN,U  invoice date 6/30/2022  invoice no  ATT-UNT-SI-22060056   odoo invoice no SI-UNT-NYU-ATT-2023-10-00001   7-Mar-2025  MGW-RV-2025-03-0011  , Amt 14,580,000/-Ks (Rate 4,500/-Ks,5-Mar-2025) = $ 3,240 Trasfer Date 7-Mar-2025, AYA  Special Acc (Saving)</t>
  </si>
  <si>
    <t>AMISCATT-2025-03-00007</t>
  </si>
  <si>
    <t>AMISCATT-2025-03-00003 (Customer Daw Lone Ngae , SO-PRT-MH-ATT-2025-02-000...)</t>
  </si>
  <si>
    <t>Customer Daw Lone Ngae , SO-PRT-MH-ATT-2025-02-00001 , SI-PRT-MH-ATT-2025-02-00001 ,$77.18 @ 4570 = 352,713 mmk RV Actual amt $78.94 @ 4570 = 360,800 mmk RV Date - 8-Feb-2025  RV no- MAH-RV-2025-02-0010 Cash Transfer in AYA BANK '40036942859</t>
  </si>
  <si>
    <t>AMISCATT-2025-03-00003</t>
  </si>
  <si>
    <t>AMISCATT-2025-02-00179 (Bank Interest Amt 349,876.62/-ks from AYA Special ...)</t>
  </si>
  <si>
    <t>Bank Interest Amt 349,876.62/-ks from AYA Special Acc (Saving )</t>
  </si>
  <si>
    <t>AMISCATT-2025-02-00179</t>
  </si>
  <si>
    <t>AMISCATT-2025-02-00094 (THAN TUN,U    Invoice Date   1/24/2023     Invoice...)</t>
  </si>
  <si>
    <t>THAN TUN,U</t>
  </si>
  <si>
    <t>THAN TUN,U    Invoice Date   1/24/2023     Invoice No UINV/ATT/2023/001/161    Odoo no     SI-UNT-NSM-ATT-2023-10-00004  24-FEB-25, NAS-RV-2025-02-0011   ,Transfer Date 28-FEB-25,  3,336,400/-Ks (principle amt 3,177,500/-Ks   ,Fine Amt 158,900) , AYA Special Acc (Saving)</t>
  </si>
  <si>
    <t xml:space="preserve">THAN TUN,U    Invoice Date   1/24/2023     Invoice No UINV/ATT/2023/001/161    Odoo no     SI-UNT-NSM-ATT-2023-10-00004  24-FEB-25, NAS-RV-2025-02-0011   ,Transfer Date 28-FEB-25,  3,336,400/-Ks (principle amt 3,177,500/-Ks   ,Fine Amt 158,900) , AYA Special Acc (Saving)  </t>
  </si>
  <si>
    <t>AMISCATT-2025-02-00094</t>
  </si>
  <si>
    <t>AMISCATT-2025-02-00075 (U Soe Lwin Cash Transfer JE , Cash Received From C...)</t>
  </si>
  <si>
    <t>U Soe Lwin Cash Transfer JE , Cash Received From Customer U Soe Lwin  HPN/INV/2025/Feb/ATT/022   $-103.19*4510 = 465,387 MMK HPN/INV/2025/Feb/ATT/023   $ 466.18*4490 = 2,093,148 MMK Total  2,558,535 MMK with AYA BAnk</t>
  </si>
  <si>
    <t>AMISCATT-2025-02-00075</t>
  </si>
  <si>
    <t>AMISCATT-2025-02-00074 (U Htay Win , SO-UNT-ATT-2025-02-00002, SI-UNT-ATT-...)</t>
  </si>
  <si>
    <t>U Htay Win , SO-UNT-ATT-2025-02-00002, SI-UNT-ATT-2025-02-00037 , Prepayment 	91,000,000/-MMK Cash Batch Transfer JE</t>
  </si>
  <si>
    <t xml:space="preserve">U Htay Win , SO-UNT-ATT-2025-02-00002, SI-UNT-ATT-2025-02-00037 , Prepayment 	91,000,000/-MMK Cash Batch Transfer JE </t>
  </si>
  <si>
    <t>AMISCATT-2025-02-00074</t>
  </si>
  <si>
    <t>RV-ATT-2025-02-00005 (SI-UNT-ATT-2025-02-00002)</t>
  </si>
  <si>
    <t>Customer Payment 5,000,000.00 K - RAJAR BAR BU,U - 02/18/2025</t>
  </si>
  <si>
    <t>RV-ATT-2025-02-00005</t>
  </si>
  <si>
    <t>AMISCATT-2025-02-00016 (OHN THAN,U     Invoice date  3/13/2023    Invoice ...)</t>
  </si>
  <si>
    <t>OHN THAN,U</t>
  </si>
  <si>
    <t>OHN THAN,U     Invoice date  3/13/2023    Invoice no ATT-UNT-SI-23030017   odoo invoice   SI-UNT-NSM-ATT-2023-10-00002   2/17/2025  NAS-RV-2025-02-0007 (Amt-31,090,400/-Ks),transfer date 17-FEB-2025, (U Ohn Than 400/-Ks, U Ohn Than 31,090,400/-Ks, U Than Tun -4,000,000/-Ks ,Total Amt -35090800/-Ks</t>
  </si>
  <si>
    <t xml:space="preserve">OHN THAN,U     Invoice date  3/13/2023    Invoice no ATT-UNT-SI-23030017   odoo invoice   SI-UNT-NSM-ATT-2023-10-00002   2/17/2025  NAS-RV-2025-02-0007 (Amt-31,090,400/-Ks),transfer date 17-FEB-2025, (U Ohn Than 400/-Ks, U Ohn Than 31,090,400/-Ks, U Than Tun -4,000,000/-Ks ,Total Amt -35090800/-Ks  </t>
  </si>
  <si>
    <t>AMISCATT-2025-02-00016</t>
  </si>
  <si>
    <t>AMISCATT-2025-02-00015 (U Ohn Than Invoice Date 3/13/2023 Invoice No ATT-U...)</t>
  </si>
  <si>
    <t>U Ohn Than Invoice Date 3/13/2023 Invoice No ATT-UNT-SI-23030016 Odoo invoice SI-UNT-NSM-ATT-2023-10-00001 2/4/2025 NAS-RV-2025-02-0001 (Amt-31,090,400/-Ks) Trasfer Date 2/10/2025 31,090,000/-Ks ,transfer date 17-FEB-2025, (U Ohn Than 400/-Ks, U Ohn Than 31,090,400/-Ks, U Than Tun -4,000,000/-Ks ,Total Amt -35090800/-Ks 	 	 ERP Reference</t>
  </si>
  <si>
    <t xml:space="preserve">U Ohn Than Invoice Date 3/13/2023 Invoice No ATT-UNT-SI-23030016 Odoo invoice SI-UNT-NSM-ATT-2023-10-00001 2/4/2025 NAS-RV-2025-02-0001 (Amt-31,090,400/-Ks) Trasfer Date 2/10/2025 31,090,000/-Ks ,transfer date 17-FEB-2025, (U Ohn Than 400/-Ks, U Ohn Than 31,090,400/-Ks, U Than Tun -4,000,000/-Ks ,Total Amt -35090800/-Ks 	 	 ERP Reference	</t>
  </si>
  <si>
    <t>AMISCATT-2025-02-00015</t>
  </si>
  <si>
    <t>AMISCATT-2025-02-00012 (THAN TUN,U    Invoice Date   1/24/2023     Invoice...)</t>
  </si>
  <si>
    <t>THAN TUN,U    Invoice Date   1/24/2023     Invoice No UINV/ATT/2023/001/161    Odoo no     SI-UNT-NSM-ATT-2023-10-00004     1/25/2025   NAS-RV-2025-01-0034 (4,000,000/-Ks) Cash Transfer (17-FEB-2025,  U Than Tun-4,000,000/-Ks , U Ohn Than (31,090,800/-Ks)  ,Total 35,090,800/-Ks)</t>
  </si>
  <si>
    <t xml:space="preserve">THAN TUN,U    Invoice Date   1/24/2023     Invoice No UINV/ATT/2023/001/161    Odoo no     SI-UNT-NSM-ATT-2023-10-00004     1/25/2025   NAS-RV-2025-01-0034 (4,000,000/-Ks) Cash Transfer (17-FEB-2025,  U Than Tun-4,000,000/-Ks , U Ohn Than (31,090,800/-Ks)  ,Total 35,090,800/-Ks)  AYA Special Acc </t>
  </si>
  <si>
    <t>AMISCATT-2025-02-00012</t>
  </si>
  <si>
    <t>AMISCATT-2025-02-00014 (U Ohn Than  Invoice Date 3/13/2023  Invoice No ATT...)</t>
  </si>
  <si>
    <t>U Ohn Than  Invoice Date 3/13/2023  Invoice No ATT-UNT-SI-23030016   Odoo invoice    SI-UNT-NSM-ATT-2023-10-00001  2/4/2025  NAS-RV-2025-02-0001 (Amt-31,090,400/-Ks)  Trasfer Date 2/10/2025  31,090,000/-Ks   ,transfer date 17-FEB-2025, (U Ohn Than 400/-Ks, U Ohn Than 31,090,400/-Ks, U Than Tun -4,000,000/-Ks ,Total Amt -35090800/-Ks</t>
  </si>
  <si>
    <t>AMISCATT-2025-02-00014</t>
  </si>
  <si>
    <t>AMISCATT-2025-02-00182 (Wrong Transfer -Service Income -250000/-Ks , Custo...)</t>
  </si>
  <si>
    <t>MH</t>
  </si>
  <si>
    <t>Wrong Transfer -Service Income -250000/-Ks , Customer Daw Loon Nge cash batch transfer to MHN BR</t>
  </si>
  <si>
    <t>AMISCATT-2025-02-00182</t>
  </si>
  <si>
    <t>AMISCATT-2025-02-00023 (HQT-JV-2025-02-0015 , HQT-PV-2025-01-0634 New Spec...)</t>
  </si>
  <si>
    <t>HQT-JV-2025-02-0015 , HQT-PV-2025-01-0634 New Special Company Account Deposit ( AYA ) , ( Saving - ( 14 ) &amp; Current - ( 14 ) ),Total Amt = 280,000/-MMK *Remark for  Win Motor 10,000MMK</t>
  </si>
  <si>
    <t>AMISCATT-2025-02-00023</t>
  </si>
  <si>
    <t>Bank opening amount 15.53ks</t>
  </si>
  <si>
    <t>kpay account</t>
  </si>
  <si>
    <t>Bank -AYA-MMK</t>
  </si>
  <si>
    <t>corp adj bu income</t>
  </si>
  <si>
    <t>corporate adj br income</t>
  </si>
  <si>
    <t>Bank -KBZ-MMK</t>
  </si>
  <si>
    <t>Cash Budget Vs Actual Comparison -JUL' 2025</t>
  </si>
  <si>
    <t>Income For JUL'25</t>
  </si>
  <si>
    <t>HQT NO</t>
  </si>
  <si>
    <t>ADV</t>
  </si>
  <si>
    <t>ADD</t>
  </si>
  <si>
    <t>REF</t>
  </si>
  <si>
    <t>Matching #</t>
  </si>
  <si>
    <t>Advance</t>
  </si>
  <si>
    <t>Expense</t>
  </si>
  <si>
    <t>Expense/Refund or Additional</t>
  </si>
  <si>
    <t>Expense/Refund/Additional Total</t>
  </si>
  <si>
    <t>Expense/Urgent</t>
  </si>
  <si>
    <t>Expense/To Check Account</t>
  </si>
  <si>
    <t>Expense/State</t>
  </si>
  <si>
    <t>Expense/Requested Person</t>
  </si>
  <si>
    <t>Expense/Requested Date</t>
  </si>
  <si>
    <t>Expense/Remark</t>
  </si>
  <si>
    <t>Expense/Prepared By</t>
  </si>
  <si>
    <t>Expense/Paid Date</t>
  </si>
  <si>
    <t>Expense/Paid Description</t>
  </si>
  <si>
    <t>Expense/Paid Currency Amount</t>
  </si>
  <si>
    <t>Expense/Paid Currency</t>
  </si>
  <si>
    <t>Expense/Paid amount of currency</t>
  </si>
  <si>
    <t>Expense/Paid</t>
  </si>
  <si>
    <t>Expense/Name</t>
  </si>
  <si>
    <t>Expense/Ex Sequence</t>
  </si>
  <si>
    <t>Expense/Created by</t>
  </si>
  <si>
    <t>Expense/Claim Amount</t>
  </si>
  <si>
    <t>Expense/Budget Type</t>
  </si>
  <si>
    <t>Expense/BU/BR user</t>
  </si>
  <si>
    <t>Expense/Advance Remain</t>
  </si>
  <si>
    <t>Expense/Advance Total</t>
  </si>
  <si>
    <t>Expense/Amount Total</t>
  </si>
  <si>
    <t>Expense/Advance</t>
  </si>
  <si>
    <t>Expected Payment Date</t>
  </si>
  <si>
    <t>Cash On Hand-MMK-ATT (MMK) (ATT)</t>
  </si>
  <si>
    <t>CS_MMK_ATT-2025-07-00115 (ADV-ATT-2025-07-00033)</t>
  </si>
  <si>
    <t>10000002-009 Cash On Hand-MMK-ATT(ATT)</t>
  </si>
  <si>
    <t>ADV-ATT-2025-07-00033</t>
  </si>
  <si>
    <t>CS_MMK_ATT-2025-07-00115</t>
  </si>
  <si>
    <t>CS_MMK_ATT-2025-07-00114 (ADV-ATT-2025-07-00033)</t>
  </si>
  <si>
    <t xml:space="preserve">Advertising Expenses For Gyobingauk Service Campaign Event (PIC - Wai Yan Phyo ) </t>
  </si>
  <si>
    <t>Advertising</t>
  </si>
  <si>
    <t>CS_MMK_ATT-2025-07-00114</t>
  </si>
  <si>
    <t>CS_MMK_ATT-2025-07-00113 (UBG-ATT-2025-07-00002)</t>
  </si>
  <si>
    <t>UBG-ATT-2025-07-00002</t>
  </si>
  <si>
    <t>CS_MMK_ATT-2025-07-00113</t>
  </si>
  <si>
    <t>Cleared</t>
  </si>
  <si>
    <t>Confirmed</t>
  </si>
  <si>
    <t>Paid</t>
  </si>
  <si>
    <t xml:space="preserve">Ma Zin Nyein Oo(2)  </t>
  </si>
  <si>
    <t>150000.0 MMK</t>
  </si>
  <si>
    <t>Exclude Budget</t>
  </si>
  <si>
    <t>CS_MMK_ATT-2025-07-00112 (UBG-ATT-2025-07-00002)</t>
  </si>
  <si>
    <t>Theint Theint Nway  Claim for Marriage allowance ( Ko Aung Kyaw Myint )</t>
  </si>
  <si>
    <t>Miscellaneous Expenses</t>
  </si>
  <si>
    <t>CS_MMK_ATT-2025-07-00112</t>
  </si>
  <si>
    <t>CS_MMK_ATT-2025-07-00111 (ADV-ATT-2025-07-00036)</t>
  </si>
  <si>
    <t>ADV-ATT-2025-07-00036</t>
  </si>
  <si>
    <t>CS_MMK_ATT-2025-07-00111</t>
  </si>
  <si>
    <t>CS_MMK_ATT-2025-07-00110 (ADV-ATT-2025-07-00036)</t>
  </si>
  <si>
    <t>Machine repaired charges,Paint charges,DF75-43024,PIC -Thin Zar Moe Htet.</t>
  </si>
  <si>
    <t>COGS - UNIT</t>
  </si>
  <si>
    <t>CS_MMK_ATT-2025-07-00110</t>
  </si>
  <si>
    <t>CS_MMK_ATT-2025-07-00109 (EX-ATT-2025-07-00008)</t>
  </si>
  <si>
    <t>EX-ATT-2025-07-00008</t>
  </si>
  <si>
    <t>CS_MMK_ATT-2025-07-00109</t>
  </si>
  <si>
    <t>15000.0 MMK</t>
  </si>
  <si>
    <t>Include Budget</t>
  </si>
  <si>
    <t>CS_MMK_ATT-2025-07-00108 (EX-ATT-2025-07-00008)</t>
  </si>
  <si>
    <t xml:space="preserve">Swe Lae Hnin  Monthly Phone Bill Charges For Marketing Department (Jul'25 ) </t>
  </si>
  <si>
    <t>communication exp</t>
  </si>
  <si>
    <t>CS_MMK_ATT-2025-07-00108</t>
  </si>
  <si>
    <t>CS_MMK_ATT-2025-07-00107 (EX-ATT-2025-07-00007)</t>
  </si>
  <si>
    <t>EX-ATT-2025-07-00007</t>
  </si>
  <si>
    <t>CS_MMK_ATT-2025-07-00107</t>
  </si>
  <si>
    <t>11090.0 MMK</t>
  </si>
  <si>
    <t>CS_MMK_ATT-2025-07-00106 (EX-ATT-2025-07-00007)</t>
  </si>
  <si>
    <t>Nyein Nyein   Service incentive charges for May'25 PIC-Nyein Nyein</t>
  </si>
  <si>
    <t>COGS COMMMISSION - UNIT</t>
  </si>
  <si>
    <t>CS_MMK_ATT-2025-07-00106</t>
  </si>
  <si>
    <t>CS_MMK_ATT-2025-07-00105 (ADV-ATT-2025-07-00034)</t>
  </si>
  <si>
    <t>ADV-ATT-2025-07-00034</t>
  </si>
  <si>
    <t>CS_MMK_ATT-2025-07-00105</t>
  </si>
  <si>
    <t>CS_MMK_ATT-2025-07-00104 (ADV-ATT-2025-07-00034)</t>
  </si>
  <si>
    <t>To buy Fuel Filter=15pcs  (ATT Local 2025-07-001 for Event Use from Ko Mote Sate( For GBK event FOC, LS-65, PC-20 to 23, payment- cash) with amount – 285,000MMK)</t>
  </si>
  <si>
    <t>COGS LOCAL - PART</t>
  </si>
  <si>
    <t>CS_MMK_ATT-2025-07-00104</t>
  </si>
  <si>
    <t>CS_MMK_ATT-2025-07-00102 (AC-ATT-2025-07-00023)</t>
  </si>
  <si>
    <t>AC-ATT-2025-07-00023</t>
  </si>
  <si>
    <t>Adv Clear,For ADV-ATT-2025-07-00019 Supplier hospitality expenses (Deutz Fahr Supplier Mr.Pandi ) PIC- Than Zaw Lin,Adv MMK-500,000/-,Exp MMK-240,800/-,Ref MMK-259,200/-.</t>
  </si>
  <si>
    <t>CS_MMK_ATT-2025-07-00102</t>
  </si>
  <si>
    <t>Refund</t>
  </si>
  <si>
    <t>Closed</t>
  </si>
  <si>
    <t>259200.0 MMK</t>
  </si>
  <si>
    <t>ADV-ATT-2025-07-00019</t>
  </si>
  <si>
    <t>CS_MMK_ATT-2025-07-00101 (AC-ATT-2025-07-00019)</t>
  </si>
  <si>
    <t>AC-ATT-2025-07-00019</t>
  </si>
  <si>
    <t>Adv Clear,For ADV-ATT-2025-06-00035 Vinyl Charges  82" 102" = 1pcs 6' 3' = 20pcs   Total = 21Pcs,Adv MMK-296,100/-,Exp MMK-292,650/-,Ref MMK-3,450/-.</t>
  </si>
  <si>
    <t>CS_MMK_ATT-2025-07-00101</t>
  </si>
  <si>
    <t>3450.0 MMK</t>
  </si>
  <si>
    <t>ADV-ATT-2025-06-00035</t>
  </si>
  <si>
    <t>CS_MMK_ATT-2025-07-00100 (EX-ATT-2025-07-00019)</t>
  </si>
  <si>
    <t>EX-ATT-2025-07-00019</t>
  </si>
  <si>
    <t>CS_MMK_ATT-2025-07-00100</t>
  </si>
  <si>
    <t>375330.0 MMK</t>
  </si>
  <si>
    <t>CS_MMK_ATT-2025-07-00099 (EX-ATT-2025-07-00019)</t>
  </si>
  <si>
    <t>Lae Lae Aung  ATT BU For DEC'24 To MAR'25 Revenue [For Pooling (FEB'25 ~ MAY'25)] 80% BU Amt =  300,264/-KS , 20% Welfare =  75,066/-KS</t>
  </si>
  <si>
    <t>CS_MMK_ATT-2025-07-00099</t>
  </si>
  <si>
    <t>CS_MMK_ATT-2025-07-00095 (AC-ATT-2025-07-00017)</t>
  </si>
  <si>
    <t>AC-ATT-2025-07-00017</t>
  </si>
  <si>
    <t>ADV KS - 500,000 /-, EXP KS -259,500/-, REF KS- 240,500/-</t>
  </si>
  <si>
    <t>CS_MMK_ATT-2025-07-00095</t>
  </si>
  <si>
    <t>240500.0 MMK</t>
  </si>
  <si>
    <t>ADV-ATT-2025-06-00034</t>
  </si>
  <si>
    <t>CS_MMK_ATT-2025-07-00094 (EX-ATT-2025-07-00012)</t>
  </si>
  <si>
    <t>EX-ATT-2025-07-00012</t>
  </si>
  <si>
    <t>CS_MMK_ATT-2025-07-00094</t>
  </si>
  <si>
    <t>537800.0 MMK</t>
  </si>
  <si>
    <t>CS_MMK_ATT-2025-07-00093 (EX-ATT-2025-07-00012)</t>
  </si>
  <si>
    <t>Theint Theint Nway  Claim for SSB charges for Jun'25 of ATT BU</t>
  </si>
  <si>
    <t>SSB</t>
  </si>
  <si>
    <t>CS_MMK_ATT-2025-07-00093</t>
  </si>
  <si>
    <t>CS_MMK_ATT-2025-07-00090 (ADV-ATT-2025-07-00009)</t>
  </si>
  <si>
    <t>ADV-ATT-2025-07-00009</t>
  </si>
  <si>
    <t>CS_MMK_ATT-2025-07-00090</t>
  </si>
  <si>
    <t>CS_MMK_ATT-2025-07-00089 (ADV-ATT-2025-07-00009)</t>
  </si>
  <si>
    <t>to repaire the Fuel pump, wiring harness and fuel pipe for the  2K/3698 vehicle</t>
  </si>
  <si>
    <t>CS_MMK_ATT-2025-07-00089</t>
  </si>
  <si>
    <t>CS_MMK_ATT-2025-07-00088 (EX-ATT-2025-07-00011)</t>
  </si>
  <si>
    <t>EX-ATT-2025-07-00011</t>
  </si>
  <si>
    <t>CS_MMK_ATT-2025-07-00088</t>
  </si>
  <si>
    <t>10000.0 MMK</t>
  </si>
  <si>
    <t>CS_MMK_ATT-2025-07-00087 (EX-ATT-2025-07-00011)</t>
  </si>
  <si>
    <t>Zin Nyein Oo(2)    Finance &amp; Account  Department (ATT)  Phone Bill Charges for JUL'25  AR CD/OD Follow up, Collectral Follow up &amp; BR Follow up for other Phone (09-977835483) for Ma Pyae Sone Thu</t>
  </si>
  <si>
    <t>CS_MMK_ATT-2025-07-00087</t>
  </si>
  <si>
    <t>CS_MMK_ATT-2025-07-00086 (ADV-ATT-2025-07-00032)</t>
  </si>
  <si>
    <t>ADV-ATT-2025-07-00032</t>
  </si>
  <si>
    <t>CS_MMK_ATT-2025-07-00086</t>
  </si>
  <si>
    <t>CS_MMK_ATT-2025-07-00085 (ADV-ATT-2025-07-00032)</t>
  </si>
  <si>
    <t>Machine Repair Charges,
 Show Machine ,
DF75-43024
Signal Switch, Horn Switch, Water separator set,</t>
  </si>
  <si>
    <t>CS_MMK_ATT-2025-07-00085</t>
  </si>
  <si>
    <t>CS_MMK_ATT-2025-07-00084 (EX-ATT-2025-07-00006)</t>
  </si>
  <si>
    <t>EX-ATT-2025-07-00006</t>
  </si>
  <si>
    <t>CS_MMK_ATT-2025-07-00084</t>
  </si>
  <si>
    <t>30000.0 MMK</t>
  </si>
  <si>
    <t>CS_MMK_ATT-2025-07-00083 (EX-ATT-2025-07-00006)</t>
  </si>
  <si>
    <t>Theint Theint Nway  Paid for Win Motors co; ltd license extension</t>
  </si>
  <si>
    <t>Car Licence Charges</t>
  </si>
  <si>
    <t>CS_MMK_ATT-2025-07-00083</t>
  </si>
  <si>
    <t>CS_MMK_ATT-2025-07-00082 (ADV-ATT-2025-07-00031)</t>
  </si>
  <si>
    <t>ADV-ATT-2025-07-00031</t>
  </si>
  <si>
    <t>CS_MMK_ATT-2025-07-00082</t>
  </si>
  <si>
    <t>CS_MMK_ATT-2025-07-00081 (ADV-ATT-2025-07-00031)</t>
  </si>
  <si>
    <t>Machine repair Charges,
MCR-88,S/N-9502,9528,125
Exhaust Muffler Silencer New Making=3pcs</t>
  </si>
  <si>
    <t>CS_MMK_ATT-2025-07-00081</t>
  </si>
  <si>
    <t>CS_MMK_ATT-2025-07-00080 (ADV-ATT-2025-07-00030)</t>
  </si>
  <si>
    <t>ADV-ATT-2025-07-00030</t>
  </si>
  <si>
    <t>CS_MMK_ATT-2025-07-00080</t>
  </si>
  <si>
    <t>CS_MMK_ATT-2025-07-00079 (ADV-ATT-2025-07-00030)</t>
  </si>
  <si>
    <t>Machine repair charges,
MCR-88,S/N-9502, 
 To Make the Operation Testing,
LED 6point 2set.(60000)
Horn(15000)</t>
  </si>
  <si>
    <t>CS_MMK_ATT-2025-07-00079</t>
  </si>
  <si>
    <t>CS_MMK_ATT-2025-07-00078 (ADV-ATT-2025-07-00029)</t>
  </si>
  <si>
    <t>ADV-ATT-2025-07-00029</t>
  </si>
  <si>
    <t>CS_MMK_ATT-2025-07-00078</t>
  </si>
  <si>
    <t>CS_MMK_ATT-2025-07-00077 (ADV-ATT-2025-07-00029)</t>
  </si>
  <si>
    <t>Machine repair Charges, Crawler Rotavator,
MCR-88, S/N-103,
For Painting
Black Color=1Gl, 
Grey Color=1Gl,
Red Color=2Liter,
White Color=2Liter,
Tinner (Raw)=8GL.</t>
  </si>
  <si>
    <t>CS_MMK_ATT-2025-07-00077</t>
  </si>
  <si>
    <t>CS_MMK_ATT-2025-07-00076 (ADV-ATT-2025-07-00028)</t>
  </si>
  <si>
    <t>ADV-ATT-2025-07-00028</t>
  </si>
  <si>
    <t>CS_MMK_ATT-2025-07-00076</t>
  </si>
  <si>
    <t>CS_MMK_ATT-2025-07-00075 (ADV-ATT-2025-07-00028)</t>
  </si>
  <si>
    <t>Machine repair charges, 
Crawler Rotavator, 
MCR-88,
S/N-103,
To make a floor,
4' *8 Iron plate (Flower plate)=1pcs</t>
  </si>
  <si>
    <t>CS_MMK_ATT-2025-07-00075</t>
  </si>
  <si>
    <t>CS_MMK_ATT-2025-07-00074 (ADV-ATT-2025-07-00027)</t>
  </si>
  <si>
    <t>ADV-ATT-2025-07-00027</t>
  </si>
  <si>
    <t>CS_MMK_ATT-2025-07-00074</t>
  </si>
  <si>
    <t>CS_MMK_ATT-2025-07-00073 (ADV-ATT-2025-07-00027)</t>
  </si>
  <si>
    <t>Travelling charges for PIC WYP , sale way Naypyi Taw Branch</t>
  </si>
  <si>
    <t>Travelling cost of sale team</t>
  </si>
  <si>
    <t>CS_MMK_ATT-2025-07-00073</t>
  </si>
  <si>
    <t>CS_MMK_ATT-2025-07-00072 (ADV-ATT-2025-07-00017)</t>
  </si>
  <si>
    <t>ADV-ATT-2025-07-00017</t>
  </si>
  <si>
    <t>CS_MMK_ATT-2025-07-00072</t>
  </si>
  <si>
    <t>CS_MMK_ATT-2025-07-00071 (ADV-ATT-2025-07-00017)</t>
  </si>
  <si>
    <t xml:space="preserve">	Adv request for Miscellaneous Expense (to buy water and other) Jul'25</t>
  </si>
  <si>
    <t>Miscellaneous Expense</t>
  </si>
  <si>
    <t>CS_MMK_ATT-2025-07-00071</t>
  </si>
  <si>
    <t>CS_MMK_ATT-2025-07-00070 (ADV-ATT-2025-07-00014)</t>
  </si>
  <si>
    <t>ADV-ATT-2025-07-00014</t>
  </si>
  <si>
    <t>CS_MMK_ATT-2025-07-00070</t>
  </si>
  <si>
    <t>CS_MMK_ATT-2025-07-00069 (ADV-ATT-2025-07-00014)</t>
  </si>
  <si>
    <t>Adv request for office rental charges Jul'25</t>
  </si>
  <si>
    <t xml:space="preserve"> office rental</t>
  </si>
  <si>
    <t>CS_MMK_ATT-2025-07-00069</t>
  </si>
  <si>
    <t>CS_MMK_ATT-2025-07-00068 (AC-ATT-2025-06-00027)</t>
  </si>
  <si>
    <t>AC-ATT-2025-06-00027</t>
  </si>
  <si>
    <t>Adv Clear for ADV-ATT-2025-03-0007 Car License Extension (5G-8843) PIC - Ko Ye' Kyaw Thu,Adv MMK-150,000/-,Exp MMK-251,000/-,Add MMK-1,000/-.</t>
  </si>
  <si>
    <t>CS_MMK_ATT-2025-07-00068</t>
  </si>
  <si>
    <t>Additional</t>
  </si>
  <si>
    <t>1000.0 MMK</t>
  </si>
  <si>
    <t>ADV-ATT-2025-03-00007</t>
  </si>
  <si>
    <t>CS_MMK_ATT-2025-07-00067 (ADV-ATT-2025-07-00018)</t>
  </si>
  <si>
    <t>ADV-ATT-2025-07-00018</t>
  </si>
  <si>
    <t>CS_MMK_ATT-2025-07-00067</t>
  </si>
  <si>
    <t>CS_MMK_ATT-2025-07-00066 (ADV-ATT-2025-07-00018)</t>
  </si>
  <si>
    <t>Advance request for Cycle license (59W-76764)</t>
  </si>
  <si>
    <t>CS_MMK_ATT-2025-07-00066</t>
  </si>
  <si>
    <t>CS_MMK_ATT-2025-07-00065 (AC-ATT-2025-07-00018)</t>
  </si>
  <si>
    <t>AC-ATT-2025-07-00018</t>
  </si>
  <si>
    <t>Machine Repair Charges ,Show Machine DF60-1955,Fuel Tank Cap ,Stop rope repair, Back Lamp Cover repair (L/R) ,New Making Wheel  Lamp Cover L,R, Operator Seat repair, Engine oil head, Tie rod, 4wheel shaft supply Repair, Bolt /Nuts &amp; washer.(MMK483000/-)</t>
  </si>
  <si>
    <t>CS_MMK_ATT-2025-07-00065</t>
  </si>
  <si>
    <t>160000.0 MMK</t>
  </si>
  <si>
    <t>ADV-ATT-2025-06-00013</t>
  </si>
  <si>
    <t>CS_MMK_ATT-2025-07-00064 (AC-ATT-2025-07-00016)</t>
  </si>
  <si>
    <t>AC-ATT-2025-07-00016</t>
  </si>
  <si>
    <t>Machine repaired charges,MT904S-2626 ,PIC-Nyein Nyein</t>
  </si>
  <si>
    <t>CS_MMK_ATT-2025-07-00064</t>
  </si>
  <si>
    <t>192000.0 MMK</t>
  </si>
  <si>
    <t>ADV-ATT-2025-06-00020</t>
  </si>
  <si>
    <t>CS_MMK_ATT-2025-07-00063 (AC-ATT-2025-07-00015)</t>
  </si>
  <si>
    <t>AC-ATT-2025-07-00015</t>
  </si>
  <si>
    <t>Machine repair charges, PIC-Thinzar Moe Htet, Customer - Chairwoman Model-Rotavator 250cm S/N-10056345 Rotavator repair, 60*80*10=1pcs, 65*85*18=1pcs, 55*75*7=2pcs, (MMK24000/-) (Odoo PO)_PO-PRT-ATT-2025-06-00015, (Odoo PI)_PI-PRT-ATT-2025-06-00014</t>
  </si>
  <si>
    <t>CS_MMK_ATT-2025-07-00063</t>
  </si>
  <si>
    <t>47000.0 MMK</t>
  </si>
  <si>
    <t>ADV-ATT-2025-06-00037</t>
  </si>
  <si>
    <t>CS_MMK_ATT-2025-07-00062 (AC-ATT-2025-07-00013)</t>
  </si>
  <si>
    <t>AC-ATT-2025-07-00013</t>
  </si>
  <si>
    <t>Clearances for Miscellaneous Expense (to buy water and other) Jun'25</t>
  </si>
  <si>
    <t>CS_MMK_ATT-2025-07-00062</t>
  </si>
  <si>
    <t>101800.0 MMK</t>
  </si>
  <si>
    <t>ADV-ATT-2025-06-00002</t>
  </si>
  <si>
    <t>CS_MMK_ATT-2025-07-00061 (AC-ATT-2025-07-00005)</t>
  </si>
  <si>
    <t>AC-ATT-2025-07-00005</t>
  </si>
  <si>
    <t>Machine repair Workshop used Charges for Jun'25</t>
  </si>
  <si>
    <t>CS_MMK_ATT-2025-07-00061</t>
  </si>
  <si>
    <t>58400.0 MMK</t>
  </si>
  <si>
    <t>ADV-ATT-2025-06-00025</t>
  </si>
  <si>
    <t>CS_MMK_ATT-2025-07-00060 (EX-ATT-2025-07-00009)</t>
  </si>
  <si>
    <t>EX-ATT-2025-07-00009</t>
  </si>
  <si>
    <t>CS_MMK_ATT-2025-07-00060</t>
  </si>
  <si>
    <t>72000.0 MMK</t>
  </si>
  <si>
    <t>CS_MMK_ATT-2025-07-00059 (EX-ATT-2025-07-00009)</t>
  </si>
  <si>
    <t>Thin Zar Moe Htet  Machine repair Charges, Crawler Rotavator MCR-88,S/N-103  , rotordrive Oil SAE-140 grade (SP-999)4.5Liter =1Bottle(MMK72000/-)</t>
  </si>
  <si>
    <t>CS_MMK_ATT-2025-07-00059</t>
  </si>
  <si>
    <t>CS_MMK_ATT-2025-07-00058 (UBG-ATT-2025-07-00001)</t>
  </si>
  <si>
    <t>UBG-ATT-2025-07-00001</t>
  </si>
  <si>
    <t>CS_MMK_ATT-2025-07-00058</t>
  </si>
  <si>
    <t>CS_MMK_ATT-2025-07-00057 (UBG-ATT-2025-07-00001)</t>
  </si>
  <si>
    <t xml:space="preserve">Car Repair Charges For 7L/6062 ( Starter Motor ) PIC -Than Zaw Lin </t>
  </si>
  <si>
    <t>Car Repair &amp; Maintenance Charges</t>
  </si>
  <si>
    <t>CS_MMK_ATT-2025-07-00057</t>
  </si>
  <si>
    <t>CS_MMK_ATT-2025-07-00056 (ADV-ATT-2025-07-00026)</t>
  </si>
  <si>
    <t>ADV-ATT-2025-07-00026</t>
  </si>
  <si>
    <t>CS_MMK_ATT-2025-07-00056</t>
  </si>
  <si>
    <t>CS_MMK_ATT-2025-07-00055 (ADV-ATT-2025-07-00026)</t>
  </si>
  <si>
    <t>Machine repair charges, Crawler Rotavator, MCR-88, S/N-125,
Bearing housing (Ball Big)2pcs</t>
  </si>
  <si>
    <t>CS_MMK_ATT-2025-07-00055</t>
  </si>
  <si>
    <t>CS_MMK_ATT-2025-07-00054 (ADV-ATT-2025-07-00025)</t>
  </si>
  <si>
    <t>ADV-ATT-2025-07-00025</t>
  </si>
  <si>
    <t>CS_MMK_ATT-2025-07-00054</t>
  </si>
  <si>
    <t>CS_MMK_ATT-2025-07-00053 (ADV-ATT-2025-07-00025)</t>
  </si>
  <si>
    <t>Machine repair charges,
Crawler Rotavator ,MCR-88,S/N-9528
Bearing housing (Ball Big)2pcs</t>
  </si>
  <si>
    <t>CS_MMK_ATT-2025-07-00053</t>
  </si>
  <si>
    <t>CS_MMK_ATT-2025-07-00052 (ADV-ATT-2025-07-00024)</t>
  </si>
  <si>
    <t>ADV-ATT-2025-07-00024</t>
  </si>
  <si>
    <t>CS_MMK_ATT-2025-07-00052</t>
  </si>
  <si>
    <t>CS_MMK_ATT-2025-07-00051 (ADV-ATT-2025-07-00024)</t>
  </si>
  <si>
    <t>Production Workshop used For July'25</t>
  </si>
  <si>
    <t>CS_MMK_ATT-2025-07-00051</t>
  </si>
  <si>
    <t>CS_MMK_ATT-2025-07-00050 (ADV-ATT-2025-07-00023)</t>
  </si>
  <si>
    <t>ADV-ATT-2025-07-00023</t>
  </si>
  <si>
    <t>CS_MMK_ATT-2025-07-00050</t>
  </si>
  <si>
    <t>CS_MMK_ATT-2025-07-00049 (ADV-ATT-2025-07-00023)</t>
  </si>
  <si>
    <t>Machine repaired charges workshop used,PIC-Nyein Nyein</t>
  </si>
  <si>
    <t>CS_MMK_ATT-2025-07-00049</t>
  </si>
  <si>
    <t>CS_MMK_ATT-2025-07-00048 (ADV-ATT-2025-07-00022)</t>
  </si>
  <si>
    <t>ADV-ATT-2025-07-00022</t>
  </si>
  <si>
    <t>CS_MMK_ATT-2025-07-00048</t>
  </si>
  <si>
    <t>CS_MMK_ATT-2025-07-00047 (ADV-ATT-2025-07-00022)</t>
  </si>
  <si>
    <t>Monthly car fuel charges fro 9H/4067 PIC-Wai Yan Phyo</t>
  </si>
  <si>
    <t>Car fuel</t>
  </si>
  <si>
    <t>CS_MMK_ATT-2025-07-00047</t>
  </si>
  <si>
    <t>CS_MMK_ATT-2025-07-00046 (ADV-ATT-2025-07-00021)</t>
  </si>
  <si>
    <t>ADV-ATT-2025-07-00021</t>
  </si>
  <si>
    <t>CS_MMK_ATT-2025-07-00046</t>
  </si>
  <si>
    <t>CS_MMK_ATT-2025-07-00045 (ADV-ATT-2025-07-00021)</t>
  </si>
  <si>
    <t>Local purchase 8 poly 26" (new) for customer U Aye Min Htoon</t>
  </si>
  <si>
    <t>CS_MMK_ATT-2025-07-00045</t>
  </si>
  <si>
    <t>CS_MMK_ATT-2025-07-00044 (ADV-ATT-2025-07-00019)</t>
  </si>
  <si>
    <t>CS_MMK_ATT-2025-07-00044</t>
  </si>
  <si>
    <t>CS_MMK_ATT-2025-07-00043 (ADV-ATT-2025-07-00019)</t>
  </si>
  <si>
    <t xml:space="preserve">Supplier hospitality expenses 
For Deutz Fahr Supplier ( Mr.Pandi ) </t>
  </si>
  <si>
    <t>CS_MMK_ATT-2025-07-00043</t>
  </si>
  <si>
    <t>CS_MMK_ATT-2025-07-00042 (AC-ATT-2025-07-00014)</t>
  </si>
  <si>
    <t>AC-ATT-2025-07-00014</t>
  </si>
  <si>
    <t>Adv Clear,For ADV-ATT-2025-06-00041 Machine repair charges, Customer-Chairwoman Model-DF95, S/N-17849, Front Dozer Repair, Blade bolt and Nuts, Dozer Cylinder seal 1set, Front Dozer Painting, Green Color=3liter, Gray Color=3liter, Tinner  (raw)=4GL (MMK391500/-)Adv MMK-650,000/-,Exp MMK-391,500/-,Ref MMK-258,500.</t>
  </si>
  <si>
    <t>CS_MMK_ATT-2025-07-00042</t>
  </si>
  <si>
    <t>258500.0 MMK</t>
  </si>
  <si>
    <t>ADV-ATT-2025-06-00041</t>
  </si>
  <si>
    <t>CS_MMK_ATT-2025-07-00041 (AC-ATT-2025-07-00012)</t>
  </si>
  <si>
    <t>AC-ATT-2025-07-00012</t>
  </si>
  <si>
    <t>Adv Clear,For ADV-ATT-2025-06-00036 Machine repair charges,PIC-Thinzar Moe Htet, Customer-Chairwoman Model-DF95 S/N-17849  Making the New Clutch plate  Repair(MMK375,000/-)Adv MMK-410,000/-,Exp MMK-375,000/-,REF MMK-35,000/-.</t>
  </si>
  <si>
    <t>CS_MMK_ATT-2025-07-00041</t>
  </si>
  <si>
    <t>35000.0 MMK</t>
  </si>
  <si>
    <t>ADV-ATT-2025-06-00036</t>
  </si>
  <si>
    <t>CS_MMK_ATT-2025-07-00040 (AC-ATT-2025-07-00010)</t>
  </si>
  <si>
    <t>ATT_SparePartProcurement</t>
  </si>
  <si>
    <t>AC-ATT-2025-07-00010</t>
  </si>
  <si>
    <t>Adv Clear,For ADV-ATT-2025-06-00018 monthly car fuel advance clear for 5G/8843(Jun'25),Adv MMK-250,000/-,Exp MMK-30,000/-,Ref MMK-220,000/-.</t>
  </si>
  <si>
    <t>CS_MMK_ATT-2025-07-00040</t>
  </si>
  <si>
    <t xml:space="preserve">Ma Aye Aye Phyo(3)  </t>
  </si>
  <si>
    <t>220000.0 MMK</t>
  </si>
  <si>
    <t>ADV-ATT-2025-06-00018</t>
  </si>
  <si>
    <t>CS_MMK_ATT-2025-07-00038 (AC-ATT-2025-07-00007)</t>
  </si>
  <si>
    <t>AC-ATT-2025-07-00007</t>
  </si>
  <si>
    <t>Adv Clear,For ADV-ATT-2025-06-00042 Machine repair charges, Customer -Chairwoman, Model-DF95, S/N-17849, For painting, Green Color=1Gl, Black Color=1GL, Gray Color=1Gl, Tinner (Raw)=10GL, Liker=2Liter, Tinner (Smooth)=2 Liter, Sliver Color=2Liter Adv MMK-679,000/-,Exp MMK-659,000/-,Ref MMK-20,000/-.</t>
  </si>
  <si>
    <t>CS_MMK_ATT-2025-07-00038</t>
  </si>
  <si>
    <t>20000.0 MMK</t>
  </si>
  <si>
    <t>ADV-ATT-2025-06-00042</t>
  </si>
  <si>
    <t>CS_MMK_ATT-2025-07-00037 (AC-ATT-2025-07-00004)</t>
  </si>
  <si>
    <t>AC-ATT-2025-07-00004</t>
  </si>
  <si>
    <t>Adv Clear,For ADV-ATT-2025-06-0012.1F/6974 Monthly Car Fuel Charges For Jun'25,Adv MMK-190,000/-,Exp MMK-170,000/-,Ref MMK-20,000/-.</t>
  </si>
  <si>
    <t>CS_MMK_ATT-2025-07-00037</t>
  </si>
  <si>
    <t>ADV-ATT-2025-06-00012</t>
  </si>
  <si>
    <t>CS_MMK_ATT-2025-07-00035 (AC-ATT-2025-06-00012)</t>
  </si>
  <si>
    <t>AC-ATT-2025-06-00012</t>
  </si>
  <si>
    <t>Adv Clear,For Vinyl Charges For Pathein  Branch &amp; Kawhmu Billboard Vinyl,Adv MMK-54,400/-,Exp MMK-86,650/-,Add MMK-32,250/-.</t>
  </si>
  <si>
    <t>CS_MMK_ATT-2025-07-00035</t>
  </si>
  <si>
    <t>32250.0 MMK</t>
  </si>
  <si>
    <t>ADV-ATT-2025-05-00035</t>
  </si>
  <si>
    <t>CS_MMK_ATT-2025-07-00033 (ADV-ATT-2025-07-00016)</t>
  </si>
  <si>
    <t>ADV-ATT-2025-07-00016</t>
  </si>
  <si>
    <t>CS_MMK_ATT-2025-07-00033</t>
  </si>
  <si>
    <t>CS_MMK_ATT-2025-07-00032 (ADV-ATT-2025-07-00016)</t>
  </si>
  <si>
    <t>Adv Request for Employee Welfare (Birthday cake for Jul Born)</t>
  </si>
  <si>
    <t>Welfare</t>
  </si>
  <si>
    <t>CS_MMK_ATT-2025-07-00032</t>
  </si>
  <si>
    <t>CS_MMK_ATT-2025-07-00031 (ADV-ATT-2025-07-00011)</t>
  </si>
  <si>
    <t>ADV-ATT-2025-07-00011</t>
  </si>
  <si>
    <t>CS_MMK_ATT-2025-07-00031</t>
  </si>
  <si>
    <t>CS_MMK_ATT-2025-07-00030 (ADV-ATT-2025-07-00011)</t>
  </si>
  <si>
    <t>Adv request for 7I/8810 (PIC-Ko Maung Maung)car fuel charges for Jul'25.</t>
  </si>
  <si>
    <t>CS_MMK_ATT-2025-07-00030</t>
  </si>
  <si>
    <t>CS_MMK_ATT-2025-07-00029 (ADV-ATT-2025-07-00008)</t>
  </si>
  <si>
    <t>ADV-ATT-2025-07-00008</t>
  </si>
  <si>
    <t>CS_MMK_ATT-2025-07-00029</t>
  </si>
  <si>
    <t>CS_MMK_ATT-2025-07-00028 (ADV-ATT-2025-07-00008)</t>
  </si>
  <si>
    <t>Machine repair charges ,
Customer show Machine 
Model-DF75
S/N-43024
Sunroof=1pcs</t>
  </si>
  <si>
    <t>CS_MMK_ATT-2025-07-00028</t>
  </si>
  <si>
    <t>CS_MMK_ATT-2025-07-00027 (ADV-ATT-2025-07-00006)</t>
  </si>
  <si>
    <t>ADV-ATT-2025-07-00006</t>
  </si>
  <si>
    <t>CS_MMK_ATT-2025-07-00027</t>
  </si>
  <si>
    <t>CS_MMK_ATT-2025-07-00026 (ADV-ATT-2025-07-00006)</t>
  </si>
  <si>
    <t>Service Use Vehicle,
1F/6974 Monthly Car Fuel Charges For July'25</t>
  </si>
  <si>
    <t>CS_MMK_ATT-2025-07-00026</t>
  </si>
  <si>
    <t>CS_MMK_ATT-2025-07-00025 (ADV-ATT-2025-07-00005)</t>
  </si>
  <si>
    <t>ADV-ATT-2025-07-00005</t>
  </si>
  <si>
    <t>CS_MMK_ATT-2025-07-00025</t>
  </si>
  <si>
    <t>CS_MMK_ATT-2025-07-00024 (ADV-ATT-2025-07-00005)</t>
  </si>
  <si>
    <t xml:space="preserve">Machine repair charges, 
Customer -Chairwoman,
DF95-17849, Front Axle Repair,
Kinpin Bearing 32306=2pcs,
Kinpin Bearing 30306=2pcs,
Crossball GUN-46=4pcs.
</t>
  </si>
  <si>
    <t>CS_MMK_ATT-2025-07-00024</t>
  </si>
  <si>
    <t>CS_MMK_ATT-2025-07-00023 (ADV-ATT-2025-07-00004)</t>
  </si>
  <si>
    <t>ADV-ATT-2025-07-00004</t>
  </si>
  <si>
    <t>CS_MMK_ATT-2025-07-00023</t>
  </si>
  <si>
    <t>CS_MMK_ATT-2025-07-00022 (ADV-ATT-2025-07-00004)</t>
  </si>
  <si>
    <t xml:space="preserve">Monthly Car Fuel Advance For 7L/6062 ( Jul'25) PIC-Than Zaw Lin </t>
  </si>
  <si>
    <t>CS_MMK_ATT-2025-07-00022</t>
  </si>
  <si>
    <t>CS_MMK_ATT-2025-07-00021 (ADV-ATT-2025-07-00003)</t>
  </si>
  <si>
    <t>ADV-ATT-2025-07-00003</t>
  </si>
  <si>
    <t>CS_MMK_ATT-2025-07-00021</t>
  </si>
  <si>
    <t>CS_MMK_ATT-2025-07-00020 (ADV-ATT-2025-07-00003)</t>
  </si>
  <si>
    <t>Travelling charges for PIC Hein Min Htet , sale way YGN-Meiktila/Nyaung U Branch</t>
  </si>
  <si>
    <t>CS_MMK_ATT-2025-07-00020</t>
  </si>
  <si>
    <t>CS_MMK_ATT-2025-07-00019 (ADV-ATT-2025-07-00002)</t>
  </si>
  <si>
    <t>ADV-ATT-2025-07-00002</t>
  </si>
  <si>
    <t>CS_MMK_ATT-2025-07-00019</t>
  </si>
  <si>
    <t>CS_MMK_ATT-2025-07-00018 (ADV-ATT-2025-07-00002)</t>
  </si>
  <si>
    <t xml:space="preserve">Monthly Car Fuel Advance For 1E/8720 (Jul'25) PIC-Than Zaw Lin </t>
  </si>
  <si>
    <t>CS_MMK_ATT-2025-07-00018</t>
  </si>
  <si>
    <t>CS_MMK_ATT-2025-07-00017 (ADV-ATT-2025-07-00001)</t>
  </si>
  <si>
    <t>ADV-ATT-2025-07-00001</t>
  </si>
  <si>
    <t>CS_MMK_ATT-2025-07-00017</t>
  </si>
  <si>
    <t>CS_MMK_ATT-2025-07-00016 (ADV-ATT-2025-07-00001)</t>
  </si>
  <si>
    <t>Machine repair charges , MCR_88,S/N-103, 
LED 6 Point 2set,</t>
  </si>
  <si>
    <t>CS_MMK_ATT-2025-07-00016</t>
  </si>
  <si>
    <t>CS_MMK_ATT-2025-07-00015 (AC-ATT-2025-07-00011)</t>
  </si>
  <si>
    <t>AC-ATT-2025-07-00011</t>
  </si>
  <si>
    <t>Adv Clear,ADV-ATT-2025-06-00023 Monthly car fuel clear for 9H/4067 PIC Wai Yan Phyo,Adv MMK-250,000/-,Exp MMK-257,000/-,Add MMK-7,000/-.</t>
  </si>
  <si>
    <t>CS_MMK_ATT-2025-07-00015</t>
  </si>
  <si>
    <t>7000.0 MMK</t>
  </si>
  <si>
    <t>ADV-ATT-2025-06-00023</t>
  </si>
  <si>
    <t>CS_MMK_ATT-2025-07-00013 (AC-ATT-2025-07-00002)</t>
  </si>
  <si>
    <t>AC-ATT-2025-07-00002</t>
  </si>
  <si>
    <t>Adv Clear,ADV-ATT-2025-06-00008 Monthly Car Fuel Clear For 1E/8720 (Jun'25)  PIC-Than Zaw Lin ,Adv MMK-250,000/-,Exp MMK-245,000/-,Ref MMK-5,000/-.</t>
  </si>
  <si>
    <t>CS_MMK_ATT-2025-07-00013</t>
  </si>
  <si>
    <t>5000.0 MMK</t>
  </si>
  <si>
    <t>ADV-ATT-2025-06-00008</t>
  </si>
  <si>
    <t>CS_MMK_ATT-2025-07-00012 (EX-ATT-2025-07-00005)</t>
  </si>
  <si>
    <t>EX-ATT-2025-07-00005</t>
  </si>
  <si>
    <t>CS_MMK_ATT-2025-07-00012</t>
  </si>
  <si>
    <t>272000.0 MMK</t>
  </si>
  <si>
    <t>CS_MMK_ATT-2025-07-00011 (EX-ATT-2025-07-00005)</t>
  </si>
  <si>
    <t>Thin Zar Moe Htet  Machine repair charges,Customer -chairwoman , Model-DF95 , S/N-17849, , Brake Master Cylinder =2pcs(MMK272,00/-) ,(Odoo PO)PO-PRT-ATT-2025-06-00014, (Odoo PI)-PI-PRT-ATT-2025-06-00013,</t>
  </si>
  <si>
    <t>CS_MMK_ATT-2025-07-00011</t>
  </si>
  <si>
    <t>CS_MMK_ATT-2025-07-00010 (EX-ATT-2025-07-00004)</t>
  </si>
  <si>
    <t>EX-ATT-2025-07-00004</t>
  </si>
  <si>
    <t>CS_MMK_ATT-2025-07-00010</t>
  </si>
  <si>
    <t>427455.0 MMK</t>
  </si>
  <si>
    <t>CS_MMK_ATT-2025-07-00009 (EX-ATT-2025-07-00004)</t>
  </si>
  <si>
    <t>Su Ei Hlaing  Area sale man incentive charges ( sale man Wai Yan Phyo - Cus: U Rajar Bar Bu , Daw Ei Ei Chaw, U Htun Yin, U Htay Win )(Sale Man - Hein Min Htet - Cus: U Win Naing , U Set Aung, U Aung Soe, U Aung Kyaw Nyunt, U Aung Kyaw Nyunt, U Aung Ko) 218,211 MMK and 47@4452</t>
  </si>
  <si>
    <t>CS_MMK_ATT-2025-07-00009</t>
  </si>
  <si>
    <t>CS_MMK_ATT-2025-07-00008 (EX-ATT-2025-07-00003)</t>
  </si>
  <si>
    <t>EX-ATT-2025-07-00003</t>
  </si>
  <si>
    <t>CS_MMK_ATT-2025-07-00008</t>
  </si>
  <si>
    <t>108000.0 MMK</t>
  </si>
  <si>
    <t>CS_MMK_ATT-2025-07-00007 (EX-ATT-2025-07-00003)</t>
  </si>
  <si>
    <t>Thin Zar Moe Htet  Machine repair charges, , Already Delivery Machine , Customer-U Aung Kyaw Nyunt
Model-DF75, S/N-41442, ,4Wheel shaft special oil seal(37*52*16) , (MMK105000/-) , (Odoo PO)PO-PRT-ATT-2025-06-00010, , (Odoo PI)PI-PRT-ATT-2025-06-00011</t>
  </si>
  <si>
    <t>CS_MMK_ATT-2025-07-00007</t>
  </si>
  <si>
    <t>CS_MMK_ATT-2025-07-00006 (EX-ATT-2025-07-00002)</t>
  </si>
  <si>
    <t>EX-ATT-2025-07-00002</t>
  </si>
  <si>
    <t>CS_MMK_ATT-2025-07-00006</t>
  </si>
  <si>
    <t>3800.0 MMK</t>
  </si>
  <si>
    <t>CS_MMK_ATT-2025-07-00005 (EX-ATT-2025-07-00002)</t>
  </si>
  <si>
    <t>Su Ei Hlaing   car gate pass charges for 9H/4067(Than Lyin, Htan Ta Pin, Hmaw Bi) Sale way and customer appointment</t>
  </si>
  <si>
    <t>CS_MMK_ATT-2025-07-00005</t>
  </si>
  <si>
    <t>CS_MMK_ATT-2025-07-00004 (EX-ATT-2025-07-00001)</t>
  </si>
  <si>
    <t>EX-ATT-2025-07-00001</t>
  </si>
  <si>
    <t>CS_MMK_ATT-2025-07-00004</t>
  </si>
  <si>
    <t>100000.0 MMK</t>
  </si>
  <si>
    <t>CS_MMK_ATT-2025-07-00003 (EX-ATT-2025-07-00001)</t>
  </si>
  <si>
    <t>Thin Zar Moe Htet  Machine repair Charges,PIC_Thinzar Moe Htet, MCR-88,S/N-101, Engine Head repair (MMK100,000/-)</t>
  </si>
  <si>
    <t>CS_MMK_ATT-2025-07-00003</t>
  </si>
  <si>
    <t>CS_MMK_ATT-2025-07-00002 (ADV-ATT-2025-07-00012)</t>
  </si>
  <si>
    <t>ADV-ATT-2025-07-00012</t>
  </si>
  <si>
    <t>CS_MMK_ATT-2025-07-00002</t>
  </si>
  <si>
    <t>CS_MMK_ATT-2025-07-00001 (ADV-ATT-2025-07-00012)</t>
  </si>
  <si>
    <t>Adv request for Income tax 3 persons Jun'25</t>
  </si>
  <si>
    <t>Income tax</t>
  </si>
  <si>
    <t>CS_MMK_ATT-2025-07-00001</t>
  </si>
  <si>
    <t>Lae Lae Aung                                           Ko Kyaw Thu Thu Tun</t>
  </si>
  <si>
    <t>ATT F&amp;A Dept: F&amp;A                            ATT  Finance Dept Head</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</si>
</sst>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d\-mm\-yyyy"/>
    <numFmt numFmtId="167" formatCode="yyyy\-mm\-dd"/>
  </numFmts>
  <fonts count="51" x14ac:knownFonts="1">
    <font>
      <sz val="11"/>
      <color theme="1"/>
      <name val="Calibri"/>
      <family val="2"/>
      <scheme val="minor"/>
    </font>
    <font>
      <sz val="11"/>
      <color theme="1"/>
      <name val="Calibri"/>
      <family val="2"/>
      <scheme val="minor"/>
    </font>
    <font>
      <sz val="10"/>
      <color theme="1"/>
      <name val="Arial"/>
      <family val="2"/>
    </font>
    <font>
      <sz val="10"/>
      <name val="Arial"/>
      <family val="2"/>
      <charset val="1"/>
    </font>
    <font>
      <sz val="10"/>
      <name val="Arial"/>
      <family val="2"/>
    </font>
    <font>
      <sz val="12"/>
      <color theme="1"/>
      <name val="Calibri"/>
      <family val="2"/>
      <scheme val="minor"/>
    </font>
    <font>
      <b/>
      <sz val="11"/>
      <color theme="1"/>
      <name val="Arial"/>
      <family val="2"/>
    </font>
    <font>
      <b/>
      <sz val="12"/>
      <color theme="1"/>
      <name val="Arial"/>
      <family val="2"/>
    </font>
    <font>
      <sz val="12"/>
      <color theme="1"/>
      <name val="Arial"/>
      <family val="2"/>
    </font>
    <font>
      <sz val="12"/>
      <name val="Arial"/>
      <family val="2"/>
    </font>
    <font>
      <b/>
      <sz val="12"/>
      <name val="Arial"/>
      <family val="2"/>
    </font>
    <font>
      <sz val="9"/>
      <color indexed="81"/>
      <name val="Tahoma"/>
      <family val="2"/>
    </font>
    <font>
      <b/>
      <sz val="9"/>
      <color indexed="81"/>
      <name val="Tahoma"/>
      <family val="2"/>
    </font>
    <font>
      <sz val="13"/>
      <name val="Arial"/>
      <family val="2"/>
    </font>
    <font>
      <sz val="11"/>
      <name val="Calibri"/>
      <family val="2"/>
      <scheme val="minor"/>
    </font>
    <font>
      <b/>
      <sz val="13"/>
      <name val="Arial"/>
      <family val="2"/>
    </font>
    <font>
      <sz val="13"/>
      <color theme="1"/>
      <name val="Calibri"/>
      <family val="2"/>
      <scheme val="minor"/>
    </font>
    <font>
      <sz val="13"/>
      <name val="Calibri"/>
      <family val="2"/>
      <scheme val="minor"/>
    </font>
    <font>
      <b/>
      <sz val="11"/>
      <color theme="1"/>
      <name val="Calibri"/>
      <family val="2"/>
      <scheme val="minor"/>
    </font>
    <font>
      <sz val="11"/>
      <color theme="1"/>
      <name val="Arial"/>
      <family val="2"/>
    </font>
    <font>
      <sz val="11"/>
      <name val="Arial"/>
      <family val="2"/>
    </font>
    <font>
      <b/>
      <sz val="11"/>
      <name val="Arial"/>
      <family val="2"/>
    </font>
    <font>
      <sz val="12"/>
      <name val="Calibri"/>
      <family val="2"/>
      <scheme val="minor"/>
    </font>
    <font>
      <b/>
      <sz val="14"/>
      <color theme="1"/>
      <name val="Times New Roman"/>
      <family val="1"/>
    </font>
    <font>
      <sz val="14"/>
      <color theme="1"/>
      <name val="Times New Roman"/>
      <family val="1"/>
    </font>
    <font>
      <sz val="15"/>
      <color theme="1"/>
      <name val="Times New Roman"/>
      <family val="1"/>
    </font>
    <font>
      <sz val="15"/>
      <color theme="1"/>
      <name val="Arial"/>
      <family val="2"/>
    </font>
    <font>
      <sz val="15"/>
      <name val="Times New Roman"/>
      <family val="1"/>
    </font>
    <font>
      <sz val="15"/>
      <name val="Arial"/>
      <family val="2"/>
    </font>
    <font>
      <b/>
      <sz val="10"/>
      <name val="Arial"/>
      <family val="2"/>
    </font>
    <font>
      <b/>
      <sz val="12"/>
      <name val="Times New Roman"/>
      <family val="1"/>
    </font>
    <font>
      <sz val="14"/>
      <color theme="1"/>
      <name val="Arial"/>
      <family val="2"/>
    </font>
    <font>
      <sz val="14"/>
      <name val="Times New Roman"/>
      <family val="1"/>
    </font>
    <font>
      <sz val="14"/>
      <color theme="1"/>
      <name val="Calibri"/>
      <family val="2"/>
      <scheme val="minor"/>
    </font>
    <font>
      <sz val="14"/>
      <name val="Arial"/>
      <family val="2"/>
    </font>
    <font>
      <b/>
      <sz val="14"/>
      <color theme="1"/>
      <name val="Calibri"/>
      <family val="2"/>
      <scheme val="minor"/>
    </font>
    <font>
      <b/>
      <sz val="14"/>
      <name val="Arial"/>
      <family val="2"/>
    </font>
    <font>
      <sz val="14"/>
      <name val="Calibri"/>
      <family val="2"/>
      <scheme val="minor"/>
    </font>
    <font>
      <b/>
      <sz val="14"/>
      <color theme="1"/>
      <name val="Arial"/>
      <family val="2"/>
    </font>
    <font>
      <b/>
      <sz val="14"/>
      <name val="Times New Roman"/>
      <family val="1"/>
    </font>
    <font>
      <sz val="11"/>
      <color rgb="FFFF0000"/>
      <name val="Calibri"/>
      <family val="2"/>
      <scheme val="minor"/>
    </font>
    <font>
      <b/>
      <sz val="15"/>
      <color theme="1"/>
      <name val="Times New Roman"/>
      <family val="1"/>
    </font>
    <font>
      <b/>
      <sz val="15"/>
      <name val="Arial"/>
      <family val="2"/>
    </font>
    <font>
      <b/>
      <sz val="15"/>
      <name val="Times New Roman"/>
      <family val="1"/>
    </font>
    <font>
      <b/>
      <sz val="10"/>
      <name val="Arial"/>
      <family val="2"/>
      <charset val="1"/>
    </font>
    <font>
      <b/>
      <sz val="10"/>
      <color rgb="FF800000"/>
      <name val="Arial"/>
      <family val="2"/>
      <charset val="1"/>
    </font>
    <font>
      <sz val="10"/>
      <color rgb="FF800000"/>
      <name val="Arial"/>
      <family val="2"/>
      <charset val="1"/>
    </font>
    <font>
      <b/>
      <sz val="10"/>
      <color rgb="FFFFFFFF"/>
      <name val="Arial"/>
      <family val="2"/>
      <charset val="1"/>
    </font>
    <font>
      <sz val="10"/>
      <color rgb="FFFF0000"/>
      <name val="Arial"/>
      <family val="2"/>
      <charset val="1"/>
    </font>
    <font>
      <b/>
      <u/>
      <sz val="10"/>
      <name val="Arial"/>
      <family val="2"/>
      <charset val="1"/>
    </font>
    <font>
      <b/>
      <sz val="12"/>
      <color theme="1"/>
      <name val="Calibri"/>
      <family val="2"/>
      <scheme val="minor"/>
    </font>
  </fonts>
  <fills count="13">
    <fill>
      <patternFill patternType="none"/>
    </fill>
    <fill>
      <patternFill patternType="gray125"/>
    </fill>
    <fill>
      <patternFill patternType="solid">
        <fgColor theme="5" tint="0.39997558519241921"/>
        <bgColor indexed="64"/>
      </patternFill>
    </fill>
    <fill>
      <patternFill patternType="solid">
        <fgColor rgb="FF92D050"/>
        <bgColor indexed="64"/>
      </patternFill>
    </fill>
    <fill>
      <patternFill patternType="solid">
        <fgColor rgb="FFFFFF00"/>
        <bgColor indexed="64"/>
      </patternFill>
    </fill>
    <fill>
      <patternFill patternType="solid">
        <fgColor rgb="FF00B0F0"/>
        <bgColor indexed="64"/>
      </patternFill>
    </fill>
    <fill>
      <patternFill patternType="solid">
        <fgColor theme="7" tint="0.59999389629810485"/>
        <bgColor indexed="64"/>
      </patternFill>
    </fill>
    <fill>
      <patternFill patternType="solid">
        <fgColor rgb="FFFFC000"/>
        <bgColor indexed="64"/>
      </patternFill>
    </fill>
    <fill>
      <patternFill patternType="solid">
        <fgColor theme="8" tint="0.39997558519241921"/>
        <bgColor indexed="64"/>
      </patternFill>
    </fill>
    <fill>
      <patternFill patternType="solid">
        <fgColor rgb="FF66FFFF"/>
        <bgColor indexed="64"/>
      </patternFill>
    </fill>
    <fill>
      <patternFill patternType="solid">
        <fgColor rgb="FFC0C0C0"/>
        <bgColor rgb="FFCCCCFF"/>
      </patternFill>
    </fill>
    <fill>
      <patternFill patternType="solid">
        <fgColor rgb="FF000080"/>
        <bgColor rgb="FF000080"/>
      </patternFill>
    </fill>
    <fill>
      <patternFill patternType="solid">
        <fgColor theme="6" tint="0.59999389629810485"/>
        <bgColor indexed="64"/>
      </patternFill>
    </fill>
  </fills>
  <borders count="37">
    <border>
      <left/>
      <right/>
      <top/>
      <bottom/>
      <diagonal/>
    </border>
    <border>
      <left style="thin">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diagonal/>
    </border>
    <border>
      <left style="thin">
        <color auto="1"/>
      </left>
      <right/>
      <top style="thin">
        <color auto="1"/>
      </top>
      <bottom/>
      <diagonal/>
    </border>
    <border>
      <left/>
      <right/>
      <top style="thin">
        <color indexed="64"/>
      </top>
      <bottom style="thin">
        <color indexed="64"/>
      </bottom>
      <diagonal/>
    </border>
    <border>
      <left style="double">
        <color indexed="64"/>
      </left>
      <right style="thin">
        <color indexed="64"/>
      </right>
      <top style="thin">
        <color indexed="64"/>
      </top>
      <bottom/>
      <diagonal/>
    </border>
    <border>
      <left/>
      <right style="double">
        <color indexed="64"/>
      </right>
      <top style="thin">
        <color indexed="64"/>
      </top>
      <bottom style="thin">
        <color indexed="64"/>
      </bottom>
      <diagonal/>
    </border>
    <border>
      <left style="thin">
        <color auto="1"/>
      </left>
      <right/>
      <top/>
      <bottom/>
      <diagonal/>
    </border>
    <border>
      <left style="thin">
        <color indexed="64"/>
      </left>
      <right style="double">
        <color indexed="64"/>
      </right>
      <top/>
      <bottom/>
      <diagonal/>
    </border>
    <border>
      <left style="thin">
        <color indexed="64"/>
      </left>
      <right style="double">
        <color indexed="64"/>
      </right>
      <top/>
      <bottom style="thin">
        <color indexed="64"/>
      </bottom>
      <diagonal/>
    </border>
    <border>
      <left style="double">
        <color indexed="64"/>
      </left>
      <right style="thin">
        <color indexed="64"/>
      </right>
      <top/>
      <bottom style="thin">
        <color indexed="64"/>
      </bottom>
      <diagonal/>
    </border>
    <border>
      <left/>
      <right/>
      <top/>
      <bottom style="thin">
        <color indexed="64"/>
      </bottom>
      <diagonal/>
    </border>
    <border>
      <left style="thin">
        <color auto="1"/>
      </left>
      <right style="double">
        <color indexed="64"/>
      </right>
      <top style="medium">
        <color auto="1"/>
      </top>
      <bottom style="double">
        <color auto="1"/>
      </bottom>
      <diagonal/>
    </border>
    <border>
      <left/>
      <right/>
      <top style="thin">
        <color indexed="64"/>
      </top>
      <bottom/>
      <diagonal/>
    </border>
    <border>
      <left style="thin">
        <color auto="1"/>
      </left>
      <right/>
      <top style="medium">
        <color auto="1"/>
      </top>
      <bottom style="double">
        <color auto="1"/>
      </bottom>
      <diagonal/>
    </border>
    <border>
      <left style="double">
        <color indexed="64"/>
      </left>
      <right style="thin">
        <color indexed="64"/>
      </right>
      <top style="medium">
        <color auto="1"/>
      </top>
      <bottom style="double">
        <color auto="1"/>
      </bottom>
      <diagonal/>
    </border>
    <border>
      <left style="double">
        <color indexed="64"/>
      </left>
      <right style="thin">
        <color indexed="64"/>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double">
        <color indexed="64"/>
      </left>
      <right/>
      <top style="medium">
        <color auto="1"/>
      </top>
      <bottom style="double">
        <color indexed="64"/>
      </bottom>
      <diagonal/>
    </border>
    <border>
      <left/>
      <right/>
      <top style="medium">
        <color auto="1"/>
      </top>
      <bottom style="double">
        <color indexed="64"/>
      </bottom>
      <diagonal/>
    </border>
    <border>
      <left style="thin">
        <color indexed="64"/>
      </left>
      <right style="double">
        <color indexed="64"/>
      </right>
      <top style="thin">
        <color indexed="64"/>
      </top>
      <bottom style="medium">
        <color auto="1"/>
      </bottom>
      <diagonal/>
    </border>
    <border>
      <left/>
      <right style="thin">
        <color indexed="64"/>
      </right>
      <top style="thin">
        <color indexed="64"/>
      </top>
      <bottom style="thin">
        <color indexed="64"/>
      </bottom>
      <diagonal/>
    </border>
    <border>
      <left/>
      <right style="thin">
        <color indexed="64"/>
      </right>
      <top style="thin">
        <color indexed="64"/>
      </top>
      <bottom style="medium">
        <color auto="1"/>
      </bottom>
      <diagonal/>
    </border>
    <border>
      <left style="double">
        <color indexed="64"/>
      </left>
      <right style="thin">
        <color indexed="64"/>
      </right>
      <top style="thin">
        <color indexed="64"/>
      </top>
      <bottom style="medium">
        <color auto="1"/>
      </bottom>
      <diagonal/>
    </border>
    <border>
      <left/>
      <right style="double">
        <color auto="1"/>
      </right>
      <top style="thin">
        <color auto="1"/>
      </top>
      <bottom style="medium">
        <color auto="1"/>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double">
        <color auto="1"/>
      </bottom>
      <diagonal/>
    </border>
    <border>
      <left style="thin">
        <color auto="1"/>
      </left>
      <right style="thin">
        <color auto="1"/>
      </right>
      <top style="thin">
        <color auto="1"/>
      </top>
      <bottom/>
      <diagonal/>
    </border>
    <border>
      <left style="medium">
        <color indexed="64"/>
      </left>
      <right/>
      <top/>
      <bottom/>
      <diagonal/>
    </border>
    <border>
      <left style="double">
        <color indexed="64"/>
      </left>
      <right/>
      <top style="double">
        <color indexed="64"/>
      </top>
      <bottom/>
      <diagonal/>
    </border>
    <border>
      <left/>
      <right/>
      <top style="double">
        <color indexed="64"/>
      </top>
      <bottom/>
      <diagonal/>
    </border>
    <border>
      <left style="double">
        <color indexed="64"/>
      </left>
      <right style="thin">
        <color indexed="64"/>
      </right>
      <top style="double">
        <color indexed="64"/>
      </top>
      <bottom/>
      <diagonal/>
    </border>
    <border>
      <left/>
      <right style="double">
        <color indexed="64"/>
      </right>
      <top style="double">
        <color indexed="64"/>
      </top>
      <bottom/>
      <diagonal/>
    </border>
    <border>
      <left style="double">
        <color indexed="64"/>
      </left>
      <right/>
      <top style="thin">
        <color indexed="64"/>
      </top>
      <bottom/>
      <diagonal/>
    </border>
    <border>
      <left style="double">
        <color indexed="64"/>
      </left>
      <right/>
      <top style="thin">
        <color indexed="64"/>
      </top>
      <bottom style="thin">
        <color indexed="64"/>
      </bottom>
      <diagonal/>
    </border>
  </borders>
  <cellStyleXfs count="12">
    <xf numFmtId="0" fontId="0" fillId="0" borderId="0"/>
    <xf numFmtId="43"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0" fontId="3" fillId="0" borderId="0"/>
    <xf numFmtId="0" fontId="4" fillId="0" borderId="0"/>
    <xf numFmtId="43" fontId="4"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3" fillId="0" borderId="0" applyFont="0" applyFill="0" applyBorder="0" applyAlignment="0" applyProtection="0"/>
    <xf numFmtId="0" fontId="1" fillId="0" borderId="0"/>
  </cellStyleXfs>
  <cellXfs count="424">
    <xf numFmtId="0" fontId="0" fillId="0" borderId="0" xfId="0"/>
    <xf numFmtId="165" fontId="2" fillId="0" borderId="0" xfId="3" applyNumberFormat="1" applyFont="1"/>
    <xf numFmtId="0" fontId="5" fillId="0" borderId="0" xfId="0" applyFont="1" applyFill="1"/>
    <xf numFmtId="0" fontId="0" fillId="0" borderId="0" xfId="0" applyFill="1"/>
    <xf numFmtId="164" fontId="0" fillId="0" borderId="0" xfId="1" applyNumberFormat="1" applyFont="1" applyFill="1"/>
    <xf numFmtId="0" fontId="14" fillId="0" borderId="0" xfId="0" applyFont="1" applyFill="1"/>
    <xf numFmtId="164" fontId="13" fillId="0" borderId="27" xfId="1" applyNumberFormat="1" applyFont="1" applyFill="1" applyBorder="1"/>
    <xf numFmtId="164" fontId="16" fillId="0" borderId="0" xfId="1" applyNumberFormat="1" applyFont="1" applyFill="1"/>
    <xf numFmtId="164" fontId="16" fillId="0" borderId="0" xfId="0" applyNumberFormat="1" applyFont="1" applyFill="1"/>
    <xf numFmtId="164" fontId="16" fillId="0" borderId="0" xfId="0" applyNumberFormat="1" applyFont="1" applyFill="1" applyAlignment="1"/>
    <xf numFmtId="0" fontId="0" fillId="0" borderId="0" xfId="0" applyFont="1" applyFill="1"/>
    <xf numFmtId="164" fontId="20" fillId="0" borderId="27" xfId="1" applyNumberFormat="1" applyFont="1" applyFill="1" applyBorder="1"/>
    <xf numFmtId="164" fontId="9" fillId="0" borderId="27" xfId="1" applyNumberFormat="1" applyFont="1" applyFill="1" applyBorder="1"/>
    <xf numFmtId="164" fontId="17" fillId="0" borderId="27" xfId="1" applyNumberFormat="1" applyFont="1" applyFill="1" applyBorder="1"/>
    <xf numFmtId="164" fontId="13" fillId="0" borderId="27" xfId="0" applyNumberFormat="1" applyFont="1" applyFill="1" applyBorder="1"/>
    <xf numFmtId="165" fontId="8" fillId="0" borderId="7" xfId="3" applyNumberFormat="1" applyFont="1" applyFill="1" applyBorder="1" applyAlignment="1">
      <alignment wrapText="1"/>
    </xf>
    <xf numFmtId="165" fontId="8" fillId="0" borderId="27" xfId="3" applyNumberFormat="1" applyFont="1" applyFill="1" applyBorder="1" applyAlignment="1">
      <alignment wrapText="1"/>
    </xf>
    <xf numFmtId="164" fontId="0" fillId="0" borderId="27" xfId="1" applyNumberFormat="1" applyFont="1" applyFill="1" applyBorder="1"/>
    <xf numFmtId="164" fontId="0" fillId="0" borderId="0" xfId="0" applyNumberFormat="1" applyFont="1" applyFill="1"/>
    <xf numFmtId="0" fontId="19" fillId="0" borderId="27" xfId="0" applyFont="1" applyFill="1" applyBorder="1"/>
    <xf numFmtId="0" fontId="10" fillId="5" borderId="27" xfId="0" applyFont="1" applyFill="1" applyBorder="1" applyAlignment="1">
      <alignment vertical="center"/>
    </xf>
    <xf numFmtId="164" fontId="10" fillId="0" borderId="14" xfId="1" applyNumberFormat="1" applyFont="1" applyFill="1" applyBorder="1"/>
    <xf numFmtId="164" fontId="10" fillId="0" borderId="16" xfId="0" applyNumberFormat="1" applyFont="1" applyFill="1" applyBorder="1"/>
    <xf numFmtId="165" fontId="10" fillId="0" borderId="17" xfId="3" applyNumberFormat="1" applyFont="1" applyFill="1" applyBorder="1"/>
    <xf numFmtId="165" fontId="6" fillId="0" borderId="18" xfId="3" applyNumberFormat="1" applyFont="1" applyFill="1" applyBorder="1" applyAlignment="1">
      <alignment wrapText="1"/>
    </xf>
    <xf numFmtId="165" fontId="21" fillId="0" borderId="0" xfId="0" applyNumberFormat="1" applyFont="1" applyFill="1" applyBorder="1" applyAlignment="1">
      <alignment horizontal="center" vertical="center" wrapText="1"/>
    </xf>
    <xf numFmtId="164" fontId="14" fillId="0" borderId="27" xfId="1" applyNumberFormat="1" applyFont="1" applyFill="1" applyBorder="1"/>
    <xf numFmtId="43" fontId="14" fillId="0" borderId="27" xfId="1" applyFont="1" applyFill="1" applyBorder="1"/>
    <xf numFmtId="164" fontId="20" fillId="0" borderId="27" xfId="0" applyNumberFormat="1" applyFont="1" applyFill="1" applyBorder="1"/>
    <xf numFmtId="164" fontId="10" fillId="0" borderId="27" xfId="0" applyNumberFormat="1" applyFont="1" applyFill="1" applyBorder="1"/>
    <xf numFmtId="165" fontId="10" fillId="0" borderId="6" xfId="0" applyNumberFormat="1" applyFont="1" applyFill="1" applyBorder="1" applyAlignment="1">
      <alignment horizontal="center" vertical="center" wrapText="1"/>
    </xf>
    <xf numFmtId="164" fontId="9" fillId="0" borderId="27" xfId="0" applyNumberFormat="1" applyFont="1" applyFill="1" applyBorder="1"/>
    <xf numFmtId="165" fontId="9" fillId="0" borderId="2" xfId="3" applyNumberFormat="1" applyFont="1" applyFill="1" applyBorder="1"/>
    <xf numFmtId="164" fontId="9" fillId="0" borderId="3" xfId="1" applyNumberFormat="1" applyFont="1" applyFill="1" applyBorder="1"/>
    <xf numFmtId="164" fontId="9" fillId="0" borderId="1" xfId="0" applyNumberFormat="1" applyFont="1" applyFill="1" applyBorder="1"/>
    <xf numFmtId="0" fontId="8" fillId="0" borderId="5" xfId="0" applyFont="1" applyFill="1" applyBorder="1"/>
    <xf numFmtId="0" fontId="8" fillId="0" borderId="27" xfId="0" applyFont="1" applyFill="1" applyBorder="1"/>
    <xf numFmtId="165" fontId="9" fillId="0" borderId="27" xfId="3" applyNumberFormat="1" applyFont="1" applyFill="1" applyBorder="1"/>
    <xf numFmtId="165" fontId="10" fillId="0" borderId="1" xfId="0" applyNumberFormat="1" applyFont="1" applyFill="1" applyBorder="1" applyAlignment="1">
      <alignment horizontal="center" vertical="center" wrapText="1"/>
    </xf>
    <xf numFmtId="165" fontId="8" fillId="0" borderId="35" xfId="3" applyNumberFormat="1" applyFont="1" applyFill="1" applyBorder="1" applyAlignment="1">
      <alignment wrapText="1"/>
    </xf>
    <xf numFmtId="165" fontId="9" fillId="0" borderId="23" xfId="3" applyNumberFormat="1" applyFont="1" applyFill="1" applyBorder="1"/>
    <xf numFmtId="0" fontId="8" fillId="0" borderId="19" xfId="0" applyFont="1" applyFill="1" applyBorder="1" applyAlignment="1">
      <alignment vertical="center"/>
    </xf>
    <xf numFmtId="164" fontId="9" fillId="0" borderId="4" xfId="1" applyNumberFormat="1" applyFont="1" applyFill="1" applyBorder="1"/>
    <xf numFmtId="165" fontId="9" fillId="0" borderId="7" xfId="3" applyNumberFormat="1" applyFont="1" applyFill="1" applyBorder="1"/>
    <xf numFmtId="165" fontId="10" fillId="0" borderId="15" xfId="0" applyNumberFormat="1" applyFont="1" applyFill="1" applyBorder="1" applyAlignment="1">
      <alignment horizontal="center" vertical="center" wrapText="1"/>
    </xf>
    <xf numFmtId="165" fontId="10" fillId="0" borderId="20" xfId="0" applyNumberFormat="1" applyFont="1" applyFill="1" applyBorder="1" applyAlignment="1">
      <alignment horizontal="center" vertical="center" wrapText="1"/>
    </xf>
    <xf numFmtId="164" fontId="10" fillId="0" borderId="27" xfId="1" applyNumberFormat="1" applyFont="1" applyFill="1" applyBorder="1"/>
    <xf numFmtId="0" fontId="7" fillId="0" borderId="23" xfId="0" applyFont="1" applyFill="1" applyBorder="1" applyAlignment="1">
      <alignment horizontal="center" vertical="center" wrapText="1"/>
    </xf>
    <xf numFmtId="0" fontId="24" fillId="0" borderId="0" xfId="0" applyFont="1" applyFill="1" applyBorder="1" applyAlignment="1">
      <alignment vertical="center" wrapText="1"/>
    </xf>
    <xf numFmtId="165" fontId="23" fillId="0" borderId="0" xfId="3" applyNumberFormat="1" applyFont="1" applyFill="1" applyBorder="1" applyAlignment="1">
      <alignment vertical="center" wrapText="1"/>
    </xf>
    <xf numFmtId="0" fontId="23" fillId="0" borderId="0" xfId="0" applyFont="1" applyFill="1" applyBorder="1" applyAlignment="1">
      <alignment vertical="center" wrapText="1"/>
    </xf>
    <xf numFmtId="0" fontId="23" fillId="0" borderId="0" xfId="0" applyFont="1" applyFill="1" applyAlignment="1">
      <alignment vertical="center" wrapText="1"/>
    </xf>
    <xf numFmtId="0" fontId="24" fillId="0" borderId="0" xfId="0" applyFont="1" applyFill="1" applyAlignment="1">
      <alignment horizontal="left" wrapText="1"/>
    </xf>
    <xf numFmtId="0" fontId="24" fillId="0" borderId="0" xfId="0" applyFont="1" applyFill="1" applyAlignment="1">
      <alignment vertical="center" wrapText="1"/>
    </xf>
    <xf numFmtId="164" fontId="28" fillId="0" borderId="27" xfId="1" applyNumberFormat="1" applyFont="1" applyFill="1" applyBorder="1" applyAlignment="1">
      <alignment horizontal="right" vertical="center" wrapText="1"/>
    </xf>
    <xf numFmtId="0" fontId="25" fillId="0" borderId="0" xfId="0" applyFont="1" applyFill="1" applyAlignment="1">
      <alignment vertical="center"/>
    </xf>
    <xf numFmtId="0" fontId="25" fillId="0" borderId="27" xfId="0" applyFont="1" applyFill="1" applyBorder="1" applyAlignment="1">
      <alignment horizontal="left" vertical="top" wrapText="1"/>
    </xf>
    <xf numFmtId="0" fontId="26" fillId="0" borderId="27" xfId="0" applyFont="1" applyFill="1" applyBorder="1" applyAlignment="1">
      <alignment vertical="center" wrapText="1"/>
    </xf>
    <xf numFmtId="165" fontId="9" fillId="0" borderId="2" xfId="3" applyNumberFormat="1" applyFont="1" applyFill="1" applyBorder="1" applyAlignment="1">
      <alignment wrapText="1"/>
    </xf>
    <xf numFmtId="0" fontId="9" fillId="0" borderId="1" xfId="0" applyFont="1" applyFill="1" applyBorder="1"/>
    <xf numFmtId="164" fontId="22" fillId="0" borderId="0" xfId="1" applyNumberFormat="1" applyFont="1" applyFill="1"/>
    <xf numFmtId="165" fontId="9" fillId="0" borderId="27" xfId="3" applyNumberFormat="1" applyFont="1" applyFill="1" applyBorder="1" applyAlignment="1">
      <alignment wrapText="1"/>
    </xf>
    <xf numFmtId="164" fontId="10" fillId="0" borderId="27" xfId="1" applyNumberFormat="1" applyFont="1" applyFill="1" applyBorder="1" applyAlignment="1">
      <alignment vertical="center" wrapText="1"/>
    </xf>
    <xf numFmtId="0" fontId="10" fillId="0" borderId="27" xfId="0" applyFont="1" applyBorder="1" applyAlignment="1">
      <alignment horizontal="center" vertical="center" wrapText="1"/>
    </xf>
    <xf numFmtId="165" fontId="10" fillId="0" borderId="27" xfId="3" applyNumberFormat="1" applyFont="1" applyFill="1" applyBorder="1" applyAlignment="1">
      <alignment horizontal="center" vertical="center" wrapText="1"/>
    </xf>
    <xf numFmtId="165" fontId="10" fillId="6" borderId="27" xfId="3" applyNumberFormat="1" applyFont="1" applyFill="1" applyBorder="1" applyAlignment="1">
      <alignment vertical="center" wrapText="1"/>
    </xf>
    <xf numFmtId="0" fontId="10" fillId="0" borderId="1" xfId="0" applyFont="1" applyBorder="1" applyAlignment="1">
      <alignment horizontal="center" vertical="center"/>
    </xf>
    <xf numFmtId="165" fontId="10" fillId="0" borderId="2" xfId="3" applyNumberFormat="1" applyFont="1" applyBorder="1" applyAlignment="1">
      <alignment horizontal="center" vertical="center" wrapText="1"/>
    </xf>
    <xf numFmtId="164" fontId="10" fillId="4" borderId="3" xfId="1" applyNumberFormat="1" applyFont="1" applyFill="1" applyBorder="1" applyAlignment="1">
      <alignment horizontal="center" vertical="center" wrapText="1"/>
    </xf>
    <xf numFmtId="164" fontId="10" fillId="3" borderId="3" xfId="1" applyNumberFormat="1" applyFont="1" applyFill="1" applyBorder="1" applyAlignment="1">
      <alignment horizontal="center" vertical="center" wrapText="1"/>
    </xf>
    <xf numFmtId="0" fontId="10" fillId="0" borderId="36" xfId="0" applyFont="1" applyBorder="1" applyAlignment="1">
      <alignment horizontal="center" vertical="center" wrapText="1"/>
    </xf>
    <xf numFmtId="0" fontId="14" fillId="0" borderId="0" xfId="0" applyFont="1"/>
    <xf numFmtId="164" fontId="14" fillId="0" borderId="0" xfId="0" applyNumberFormat="1" applyFont="1" applyFill="1"/>
    <xf numFmtId="0" fontId="10" fillId="0" borderId="28" xfId="0" applyFont="1" applyFill="1" applyBorder="1"/>
    <xf numFmtId="165" fontId="9" fillId="0" borderId="17" xfId="3" applyNumberFormat="1" applyFont="1" applyFill="1" applyBorder="1" applyAlignment="1">
      <alignment wrapText="1"/>
    </xf>
    <xf numFmtId="164" fontId="14" fillId="0" borderId="0" xfId="1" applyNumberFormat="1" applyFont="1" applyFill="1"/>
    <xf numFmtId="0" fontId="10" fillId="0" borderId="16" xfId="0" applyFont="1" applyFill="1" applyBorder="1"/>
    <xf numFmtId="165" fontId="10" fillId="0" borderId="17" xfId="3" applyNumberFormat="1" applyFont="1" applyFill="1" applyBorder="1" applyAlignment="1">
      <alignment wrapText="1"/>
    </xf>
    <xf numFmtId="164" fontId="22" fillId="0" borderId="0" xfId="0" applyNumberFormat="1" applyFont="1" applyFill="1"/>
    <xf numFmtId="0" fontId="22" fillId="0" borderId="0" xfId="0" applyFont="1" applyFill="1"/>
    <xf numFmtId="0" fontId="10" fillId="0" borderId="16" xfId="0" applyFont="1" applyFill="1" applyBorder="1" applyAlignment="1"/>
    <xf numFmtId="165" fontId="10" fillId="0" borderId="14" xfId="3" applyNumberFormat="1" applyFont="1" applyFill="1" applyBorder="1" applyAlignment="1">
      <alignment wrapText="1"/>
    </xf>
    <xf numFmtId="165" fontId="10" fillId="0" borderId="14" xfId="3" applyNumberFormat="1" applyFont="1" applyFill="1" applyBorder="1"/>
    <xf numFmtId="165" fontId="10" fillId="0" borderId="16" xfId="3" applyNumberFormat="1" applyFont="1" applyFill="1" applyBorder="1"/>
    <xf numFmtId="0" fontId="15" fillId="0" borderId="0" xfId="0" applyFont="1" applyFill="1"/>
    <xf numFmtId="165" fontId="15" fillId="0" borderId="0" xfId="3" applyNumberFormat="1" applyFont="1" applyFill="1" applyBorder="1" applyAlignment="1">
      <alignment wrapText="1"/>
    </xf>
    <xf numFmtId="164" fontId="15" fillId="0" borderId="0" xfId="1" applyNumberFormat="1" applyFont="1" applyFill="1" applyBorder="1"/>
    <xf numFmtId="165" fontId="15" fillId="0" borderId="0" xfId="3" applyNumberFormat="1" applyFont="1" applyFill="1" applyBorder="1"/>
    <xf numFmtId="0" fontId="15" fillId="0" borderId="0" xfId="0" applyFont="1" applyFill="1" applyBorder="1"/>
    <xf numFmtId="164" fontId="15" fillId="0" borderId="0" xfId="2" applyNumberFormat="1" applyFont="1" applyFill="1" applyBorder="1"/>
    <xf numFmtId="164" fontId="15" fillId="0" borderId="0" xfId="1" applyNumberFormat="1" applyFont="1" applyFill="1" applyAlignment="1"/>
    <xf numFmtId="0" fontId="15" fillId="0" borderId="0" xfId="0" applyFont="1" applyFill="1" applyAlignment="1"/>
    <xf numFmtId="0" fontId="14" fillId="0" borderId="0" xfId="0" applyFont="1" applyFill="1" applyAlignment="1"/>
    <xf numFmtId="0" fontId="17" fillId="0" borderId="0" xfId="0" applyFont="1" applyFill="1" applyAlignment="1"/>
    <xf numFmtId="0" fontId="4" fillId="0" borderId="0" xfId="0" applyFont="1" applyFill="1"/>
    <xf numFmtId="165" fontId="4" fillId="0" borderId="0" xfId="3" applyNumberFormat="1" applyFont="1" applyFill="1" applyAlignment="1">
      <alignment wrapText="1"/>
    </xf>
    <xf numFmtId="164" fontId="4" fillId="0" borderId="0" xfId="1" applyNumberFormat="1" applyFont="1" applyFill="1"/>
    <xf numFmtId="165" fontId="4" fillId="0" borderId="0" xfId="3" applyNumberFormat="1" applyFont="1" applyFill="1"/>
    <xf numFmtId="165" fontId="4" fillId="0" borderId="0" xfId="3" applyNumberFormat="1" applyFont="1" applyFill="1" applyAlignment="1"/>
    <xf numFmtId="0" fontId="29" fillId="0" borderId="0" xfId="0" applyFont="1" applyFill="1"/>
    <xf numFmtId="0" fontId="4" fillId="0" borderId="0" xfId="0" applyFont="1"/>
    <xf numFmtId="165" fontId="4" fillId="0" borderId="0" xfId="3" applyNumberFormat="1" applyFont="1" applyAlignment="1">
      <alignment wrapText="1"/>
    </xf>
    <xf numFmtId="164" fontId="4" fillId="0" borderId="0" xfId="1" applyNumberFormat="1" applyFont="1"/>
    <xf numFmtId="165" fontId="4" fillId="0" borderId="0" xfId="3" applyNumberFormat="1" applyFont="1"/>
    <xf numFmtId="0" fontId="30" fillId="0" borderId="0" xfId="0" applyFont="1" applyFill="1" applyAlignment="1">
      <alignment vertical="center"/>
    </xf>
    <xf numFmtId="0" fontId="31" fillId="0" borderId="27" xfId="0" applyFont="1" applyFill="1" applyBorder="1" applyAlignment="1">
      <alignment horizontal="left" vertical="top" wrapText="1"/>
    </xf>
    <xf numFmtId="164" fontId="32" fillId="0" borderId="27" xfId="1" applyNumberFormat="1" applyFont="1" applyFill="1" applyBorder="1" applyAlignment="1">
      <alignment horizontal="right" vertical="center" wrapText="1"/>
    </xf>
    <xf numFmtId="0" fontId="33" fillId="0" borderId="0" xfId="0" applyFont="1" applyFill="1"/>
    <xf numFmtId="0" fontId="31" fillId="0" borderId="27" xfId="0" applyFont="1" applyFill="1" applyBorder="1" applyAlignment="1">
      <alignment vertical="center" wrapText="1"/>
    </xf>
    <xf numFmtId="164" fontId="34" fillId="0" borderId="27" xfId="1" applyNumberFormat="1" applyFont="1" applyFill="1" applyBorder="1" applyAlignment="1">
      <alignment horizontal="right" vertical="center" wrapText="1"/>
    </xf>
    <xf numFmtId="0" fontId="24" fillId="0" borderId="0" xfId="0" applyFont="1" applyFill="1" applyAlignment="1">
      <alignment vertical="center"/>
    </xf>
    <xf numFmtId="0" fontId="31" fillId="0" borderId="27" xfId="0" applyFont="1" applyFill="1" applyBorder="1" applyAlignment="1">
      <alignment horizontal="left" vertical="top"/>
    </xf>
    <xf numFmtId="164" fontId="34" fillId="0" borderId="27" xfId="1" applyNumberFormat="1" applyFont="1" applyFill="1" applyBorder="1" applyAlignment="1">
      <alignment horizontal="right" vertical="center"/>
    </xf>
    <xf numFmtId="37" fontId="34" fillId="0" borderId="27" xfId="3" applyNumberFormat="1" applyFont="1" applyFill="1" applyBorder="1" applyAlignment="1">
      <alignment horizontal="right" vertical="center"/>
    </xf>
    <xf numFmtId="37" fontId="34" fillId="0" borderId="27" xfId="1" applyNumberFormat="1" applyFont="1" applyFill="1" applyBorder="1" applyAlignment="1">
      <alignment horizontal="right" vertical="center"/>
    </xf>
    <xf numFmtId="164" fontId="34" fillId="0" borderId="27" xfId="1" applyNumberFormat="1" applyFont="1" applyFill="1" applyBorder="1"/>
    <xf numFmtId="37" fontId="32" fillId="0" borderId="27" xfId="3" applyNumberFormat="1" applyFont="1" applyFill="1" applyBorder="1" applyAlignment="1">
      <alignment horizontal="right" vertical="center" wrapText="1"/>
    </xf>
    <xf numFmtId="37" fontId="32" fillId="0" borderId="27" xfId="1" applyNumberFormat="1" applyFont="1" applyFill="1" applyBorder="1" applyAlignment="1">
      <alignment horizontal="right" vertical="center" wrapText="1"/>
    </xf>
    <xf numFmtId="0" fontId="32" fillId="0" borderId="0" xfId="0" applyFont="1" applyFill="1" applyAlignment="1">
      <alignment vertical="center"/>
    </xf>
    <xf numFmtId="164" fontId="32" fillId="0" borderId="27" xfId="1" applyNumberFormat="1" applyFont="1" applyFill="1" applyBorder="1" applyAlignment="1">
      <alignment horizontal="right" vertical="center"/>
    </xf>
    <xf numFmtId="0" fontId="24" fillId="0" borderId="27" xfId="0" applyFont="1" applyFill="1" applyBorder="1" applyAlignment="1">
      <alignment horizontal="left" vertical="top"/>
    </xf>
    <xf numFmtId="37" fontId="32" fillId="0" borderId="27" xfId="3" applyNumberFormat="1" applyFont="1" applyFill="1" applyBorder="1" applyAlignment="1">
      <alignment horizontal="right" vertical="center"/>
    </xf>
    <xf numFmtId="37" fontId="32" fillId="0" borderId="27" xfId="1" applyNumberFormat="1" applyFont="1" applyFill="1" applyBorder="1" applyAlignment="1">
      <alignment horizontal="right" vertical="center"/>
    </xf>
    <xf numFmtId="0" fontId="31" fillId="0" borderId="27" xfId="0" applyFont="1" applyFill="1" applyBorder="1" applyAlignment="1">
      <alignment horizontal="center" vertical="top" wrapText="1"/>
    </xf>
    <xf numFmtId="0" fontId="24" fillId="0" borderId="27" xfId="0" applyFont="1" applyFill="1" applyBorder="1" applyAlignment="1">
      <alignment vertical="center" wrapText="1"/>
    </xf>
    <xf numFmtId="37" fontId="34" fillId="0" borderId="27" xfId="3" applyNumberFormat="1" applyFont="1" applyFill="1" applyBorder="1" applyAlignment="1">
      <alignment horizontal="right" vertical="center" wrapText="1"/>
    </xf>
    <xf numFmtId="37" fontId="34" fillId="0" borderId="27" xfId="1" applyNumberFormat="1" applyFont="1" applyFill="1" applyBorder="1" applyAlignment="1">
      <alignment horizontal="right" vertical="center" wrapText="1"/>
    </xf>
    <xf numFmtId="0" fontId="24" fillId="0" borderId="27" xfId="0" applyFont="1" applyFill="1" applyBorder="1" applyAlignment="1">
      <alignment vertical="center"/>
    </xf>
    <xf numFmtId="0" fontId="31" fillId="0" borderId="27" xfId="0" applyFont="1" applyFill="1" applyBorder="1" applyAlignment="1">
      <alignment wrapText="1"/>
    </xf>
    <xf numFmtId="0" fontId="31" fillId="0" borderId="27" xfId="0" applyFont="1" applyFill="1" applyBorder="1"/>
    <xf numFmtId="0" fontId="34" fillId="0" borderId="27" xfId="0" applyFont="1" applyFill="1" applyBorder="1" applyAlignment="1">
      <alignment horizontal="right" vertical="center"/>
    </xf>
    <xf numFmtId="0" fontId="31" fillId="0" borderId="27" xfId="0" applyFont="1" applyFill="1" applyBorder="1" applyAlignment="1">
      <alignment horizontal="center" wrapText="1"/>
    </xf>
    <xf numFmtId="0" fontId="31" fillId="0" borderId="27" xfId="0" applyFont="1" applyFill="1" applyBorder="1" applyAlignment="1">
      <alignment horizontal="center"/>
    </xf>
    <xf numFmtId="164" fontId="27" fillId="0" borderId="27" xfId="1" applyNumberFormat="1" applyFont="1" applyFill="1" applyBorder="1" applyAlignment="1">
      <alignment horizontal="right" vertical="center"/>
    </xf>
    <xf numFmtId="164" fontId="27" fillId="0" borderId="0" xfId="1" applyNumberFormat="1" applyFont="1" applyFill="1" applyBorder="1" applyAlignment="1">
      <alignment horizontal="left" vertical="center"/>
    </xf>
    <xf numFmtId="0" fontId="18" fillId="0" borderId="27" xfId="0" applyFont="1" applyBorder="1" applyAlignment="1"/>
    <xf numFmtId="0" fontId="18" fillId="7" borderId="27" xfId="0" applyFont="1" applyFill="1" applyBorder="1" applyAlignment="1">
      <alignment horizontal="center"/>
    </xf>
    <xf numFmtId="0" fontId="0" fillId="7" borderId="0" xfId="0" applyFill="1"/>
    <xf numFmtId="166" fontId="0" fillId="0" borderId="27" xfId="0" applyNumberFormat="1" applyBorder="1" applyAlignment="1">
      <alignment horizontal="center"/>
    </xf>
    <xf numFmtId="0" fontId="0" fillId="0" borderId="27" xfId="0" applyBorder="1" applyAlignment="1">
      <alignment horizontal="left"/>
    </xf>
    <xf numFmtId="0" fontId="0" fillId="0" borderId="27" xfId="0" applyBorder="1" applyAlignment="1">
      <alignment horizontal="center"/>
    </xf>
    <xf numFmtId="166" fontId="0" fillId="8" borderId="27" xfId="0" applyNumberFormat="1" applyFill="1" applyBorder="1" applyAlignment="1">
      <alignment horizontal="center"/>
    </xf>
    <xf numFmtId="0" fontId="0" fillId="8" borderId="27" xfId="0" applyFill="1" applyBorder="1" applyAlignment="1">
      <alignment horizontal="left"/>
    </xf>
    <xf numFmtId="0" fontId="0" fillId="8" borderId="27" xfId="0" applyFill="1" applyBorder="1" applyAlignment="1">
      <alignment horizontal="center"/>
    </xf>
    <xf numFmtId="0" fontId="0" fillId="8" borderId="0" xfId="0" applyFill="1"/>
    <xf numFmtId="166" fontId="0" fillId="9" borderId="27" xfId="0" applyNumberFormat="1" applyFill="1" applyBorder="1" applyAlignment="1">
      <alignment horizontal="center"/>
    </xf>
    <xf numFmtId="0" fontId="0" fillId="9" borderId="27" xfId="0" applyFill="1" applyBorder="1" applyAlignment="1">
      <alignment horizontal="left"/>
    </xf>
    <xf numFmtId="0" fontId="0" fillId="9" borderId="27" xfId="0" applyFill="1" applyBorder="1" applyAlignment="1">
      <alignment horizontal="center"/>
    </xf>
    <xf numFmtId="0" fontId="0" fillId="0" borderId="27" xfId="0" applyBorder="1"/>
    <xf numFmtId="0" fontId="0" fillId="9" borderId="27" xfId="0" applyFill="1" applyBorder="1" applyAlignment="1">
      <alignment horizontal="left" vertical="center"/>
    </xf>
    <xf numFmtId="0" fontId="18" fillId="0" borderId="27" xfId="0" applyFont="1" applyBorder="1" applyAlignment="1">
      <alignment horizontal="center"/>
    </xf>
    <xf numFmtId="0" fontId="0" fillId="0" borderId="27" xfId="0" applyFill="1" applyBorder="1"/>
    <xf numFmtId="0" fontId="0" fillId="0" borderId="27" xfId="0" applyFont="1" applyBorder="1" applyAlignment="1">
      <alignment horizontal="center"/>
    </xf>
    <xf numFmtId="164" fontId="22" fillId="0" borderId="0" xfId="1" applyNumberFormat="1" applyFont="1" applyFill="1" applyBorder="1" applyAlignment="1">
      <alignment vertical="center"/>
    </xf>
    <xf numFmtId="164" fontId="10" fillId="2" borderId="27" xfId="1" applyNumberFormat="1" applyFont="1" applyFill="1" applyBorder="1" applyAlignment="1">
      <alignment vertical="center"/>
    </xf>
    <xf numFmtId="164" fontId="14" fillId="0" borderId="0" xfId="0" applyNumberFormat="1" applyFont="1" applyFill="1" applyAlignment="1"/>
    <xf numFmtId="43" fontId="4" fillId="0" borderId="0" xfId="1" applyFont="1" applyFill="1" applyAlignment="1"/>
    <xf numFmtId="0" fontId="24" fillId="0" borderId="27" xfId="0" applyFont="1" applyFill="1" applyBorder="1" applyAlignment="1">
      <alignment horizontal="left" vertical="top" wrapText="1"/>
    </xf>
    <xf numFmtId="165" fontId="10" fillId="0" borderId="27" xfId="3" applyNumberFormat="1" applyFont="1" applyBorder="1" applyAlignment="1">
      <alignment horizontal="left" vertical="center" wrapText="1"/>
    </xf>
    <xf numFmtId="164" fontId="10" fillId="0" borderId="27" xfId="1" applyNumberFormat="1" applyFont="1" applyBorder="1" applyAlignment="1">
      <alignment horizontal="left" vertical="center" wrapText="1"/>
    </xf>
    <xf numFmtId="165" fontId="10" fillId="6" borderId="27" xfId="3" applyNumberFormat="1" applyFont="1" applyFill="1" applyBorder="1" applyAlignment="1">
      <alignment horizontal="right" vertical="center" wrapText="1"/>
    </xf>
    <xf numFmtId="165" fontId="13" fillId="0" borderId="2" xfId="3" applyNumberFormat="1" applyFont="1" applyFill="1" applyBorder="1"/>
    <xf numFmtId="164" fontId="13" fillId="0" borderId="3" xfId="1" applyNumberFormat="1" applyFont="1" applyFill="1" applyBorder="1"/>
    <xf numFmtId="164" fontId="13" fillId="0" borderId="1" xfId="0" applyNumberFormat="1" applyFont="1" applyFill="1" applyBorder="1"/>
    <xf numFmtId="0" fontId="13" fillId="0" borderId="1" xfId="0" applyFont="1" applyFill="1" applyBorder="1"/>
    <xf numFmtId="165" fontId="13" fillId="0" borderId="2" xfId="3" applyNumberFormat="1" applyFont="1" applyFill="1" applyBorder="1" applyAlignment="1">
      <alignment wrapText="1"/>
    </xf>
    <xf numFmtId="0" fontId="17" fillId="0" borderId="0" xfId="0" applyFont="1" applyFill="1"/>
    <xf numFmtId="164" fontId="17" fillId="0" borderId="0" xfId="0" applyNumberFormat="1" applyFont="1" applyFill="1" applyBorder="1"/>
    <xf numFmtId="164" fontId="17" fillId="0" borderId="27" xfId="1" applyNumberFormat="1" applyFont="1" applyFill="1" applyBorder="1" applyAlignment="1">
      <alignment horizontal="left"/>
    </xf>
    <xf numFmtId="9" fontId="13" fillId="0" borderId="2" xfId="2" applyFont="1" applyFill="1" applyBorder="1"/>
    <xf numFmtId="165" fontId="15" fillId="0" borderId="6" xfId="0" applyNumberFormat="1" applyFont="1" applyFill="1" applyBorder="1" applyAlignment="1">
      <alignment horizontal="center" vertical="center" wrapText="1"/>
    </xf>
    <xf numFmtId="164" fontId="17" fillId="0" borderId="27" xfId="1" applyNumberFormat="1" applyFont="1" applyFill="1" applyBorder="1" applyAlignment="1">
      <alignment vertical="center" wrapText="1"/>
    </xf>
    <xf numFmtId="165" fontId="13" fillId="0" borderId="23" xfId="3" applyNumberFormat="1" applyFont="1" applyFill="1" applyBorder="1"/>
    <xf numFmtId="164" fontId="36" fillId="0" borderId="27" xfId="1" applyNumberFormat="1" applyFont="1" applyFill="1" applyBorder="1"/>
    <xf numFmtId="164" fontId="37" fillId="0" borderId="27" xfId="1" applyNumberFormat="1" applyFont="1" applyFill="1" applyBorder="1"/>
    <xf numFmtId="164" fontId="37" fillId="0" borderId="0" xfId="0" applyNumberFormat="1" applyFont="1" applyFill="1"/>
    <xf numFmtId="0" fontId="37" fillId="0" borderId="0" xfId="0" applyFont="1" applyFill="1"/>
    <xf numFmtId="0" fontId="34" fillId="0" borderId="9" xfId="0" applyFont="1" applyFill="1" applyBorder="1"/>
    <xf numFmtId="165" fontId="34" fillId="0" borderId="18" xfId="3" applyNumberFormat="1" applyFont="1" applyFill="1" applyBorder="1" applyAlignment="1">
      <alignment wrapText="1"/>
    </xf>
    <xf numFmtId="164" fontId="34" fillId="0" borderId="11" xfId="1" applyNumberFormat="1" applyFont="1" applyFill="1" applyBorder="1"/>
    <xf numFmtId="165" fontId="34" fillId="0" borderId="12" xfId="3" applyNumberFormat="1" applyFont="1" applyFill="1" applyBorder="1"/>
    <xf numFmtId="165" fontId="36" fillId="0" borderId="13" xfId="0" applyNumberFormat="1" applyFont="1" applyFill="1" applyBorder="1" applyAlignment="1">
      <alignment horizontal="center" vertical="center" wrapText="1"/>
    </xf>
    <xf numFmtId="164" fontId="34" fillId="0" borderId="27" xfId="0" applyNumberFormat="1" applyFont="1" applyFill="1" applyBorder="1"/>
    <xf numFmtId="0" fontId="37" fillId="0" borderId="27" xfId="0" applyFont="1" applyFill="1" applyBorder="1"/>
    <xf numFmtId="0" fontId="36" fillId="0" borderId="5" xfId="0" applyFont="1" applyFill="1" applyBorder="1" applyAlignment="1">
      <alignment horizontal="left"/>
    </xf>
    <xf numFmtId="165" fontId="34" fillId="0" borderId="7" xfId="3" applyNumberFormat="1" applyFont="1" applyFill="1" applyBorder="1" applyAlignment="1">
      <alignment wrapText="1"/>
    </xf>
    <xf numFmtId="164" fontId="34" fillId="0" borderId="3" xfId="1" applyNumberFormat="1" applyFont="1" applyFill="1" applyBorder="1"/>
    <xf numFmtId="165" fontId="34" fillId="0" borderId="2" xfId="3" applyNumberFormat="1" applyFont="1" applyFill="1" applyBorder="1"/>
    <xf numFmtId="165" fontId="36" fillId="0" borderId="6" xfId="0" applyNumberFormat="1" applyFont="1" applyFill="1" applyBorder="1" applyAlignment="1">
      <alignment horizontal="center" vertical="center" wrapText="1"/>
    </xf>
    <xf numFmtId="0" fontId="33" fillId="0" borderId="27" xfId="0" applyFont="1" applyFill="1" applyBorder="1"/>
    <xf numFmtId="164" fontId="37" fillId="0" borderId="0" xfId="1" applyNumberFormat="1" applyFont="1" applyFill="1"/>
    <xf numFmtId="0" fontId="31" fillId="0" borderId="3" xfId="0" applyFont="1" applyFill="1" applyBorder="1"/>
    <xf numFmtId="165" fontId="31" fillId="0" borderId="2" xfId="3" applyNumberFormat="1" applyFont="1" applyFill="1" applyBorder="1" applyAlignment="1">
      <alignment wrapText="1"/>
    </xf>
    <xf numFmtId="164" fontId="31" fillId="0" borderId="3" xfId="1" applyNumberFormat="1" applyFont="1" applyFill="1" applyBorder="1"/>
    <xf numFmtId="165" fontId="31" fillId="0" borderId="23" xfId="3" applyNumberFormat="1" applyFont="1" applyFill="1" applyBorder="1"/>
    <xf numFmtId="165" fontId="38" fillId="0" borderId="15" xfId="0" applyNumberFormat="1" applyFont="1" applyFill="1" applyBorder="1" applyAlignment="1">
      <alignment horizontal="center" vertical="center" wrapText="1"/>
    </xf>
    <xf numFmtId="164" fontId="31" fillId="0" borderId="27" xfId="0" applyNumberFormat="1" applyFont="1" applyFill="1" applyBorder="1"/>
    <xf numFmtId="0" fontId="31" fillId="0" borderId="8" xfId="0" applyFont="1" applyFill="1" applyBorder="1"/>
    <xf numFmtId="0" fontId="31" fillId="0" borderId="26" xfId="0" applyFont="1" applyFill="1" applyBorder="1"/>
    <xf numFmtId="165" fontId="31" fillId="0" borderId="25" xfId="3" applyNumberFormat="1" applyFont="1" applyFill="1" applyBorder="1" applyAlignment="1">
      <alignment wrapText="1"/>
    </xf>
    <xf numFmtId="164" fontId="31" fillId="0" borderId="22" xfId="1" applyNumberFormat="1" applyFont="1" applyFill="1" applyBorder="1"/>
    <xf numFmtId="165" fontId="31" fillId="0" borderId="24" xfId="3" applyNumberFormat="1" applyFont="1" applyFill="1" applyBorder="1"/>
    <xf numFmtId="0" fontId="38" fillId="0" borderId="16" xfId="0" applyFont="1" applyFill="1" applyBorder="1"/>
    <xf numFmtId="165" fontId="38" fillId="0" borderId="20" xfId="3" applyNumberFormat="1" applyFont="1" applyFill="1" applyBorder="1" applyAlignment="1">
      <alignment wrapText="1"/>
    </xf>
    <xf numFmtId="164" fontId="38" fillId="0" borderId="14" xfId="1" applyNumberFormat="1" applyFont="1" applyFill="1" applyBorder="1"/>
    <xf numFmtId="165" fontId="38" fillId="0" borderId="20" xfId="3" applyNumberFormat="1" applyFont="1" applyFill="1" applyBorder="1"/>
    <xf numFmtId="164" fontId="31" fillId="0" borderId="14" xfId="1" applyNumberFormat="1" applyFont="1" applyFill="1" applyBorder="1"/>
    <xf numFmtId="165" fontId="38" fillId="0" borderId="21" xfId="0" applyNumberFormat="1" applyFont="1" applyFill="1" applyBorder="1" applyAlignment="1">
      <alignment horizontal="center" vertical="center" wrapText="1"/>
    </xf>
    <xf numFmtId="165" fontId="34" fillId="0" borderId="0" xfId="3" applyNumberFormat="1" applyFont="1" applyFill="1" applyBorder="1" applyAlignment="1">
      <alignment wrapText="1"/>
    </xf>
    <xf numFmtId="164" fontId="34" fillId="0" borderId="10" xfId="1" applyNumberFormat="1" applyFont="1" applyFill="1" applyBorder="1"/>
    <xf numFmtId="165" fontId="34" fillId="0" borderId="0" xfId="3" applyNumberFormat="1" applyFont="1" applyFill="1" applyBorder="1"/>
    <xf numFmtId="165" fontId="36" fillId="0" borderId="0" xfId="0" applyNumberFormat="1" applyFont="1" applyFill="1" applyBorder="1" applyAlignment="1">
      <alignment horizontal="center" vertical="center" wrapText="1"/>
    </xf>
    <xf numFmtId="164" fontId="33" fillId="0" borderId="27" xfId="1" applyNumberFormat="1" applyFont="1" applyFill="1" applyBorder="1"/>
    <xf numFmtId="0" fontId="38" fillId="0" borderId="30" xfId="0" applyFont="1" applyFill="1" applyBorder="1"/>
    <xf numFmtId="165" fontId="38" fillId="0" borderId="31" xfId="3" applyNumberFormat="1" applyFont="1" applyFill="1" applyBorder="1" applyAlignment="1">
      <alignment wrapText="1"/>
    </xf>
    <xf numFmtId="164" fontId="36" fillId="0" borderId="32" xfId="1" applyNumberFormat="1" applyFont="1" applyFill="1" applyBorder="1"/>
    <xf numFmtId="165" fontId="36" fillId="0" borderId="33" xfId="3" applyNumberFormat="1" applyFont="1" applyFill="1" applyBorder="1"/>
    <xf numFmtId="164" fontId="36" fillId="0" borderId="34" xfId="1" applyNumberFormat="1" applyFont="1" applyFill="1" applyBorder="1"/>
    <xf numFmtId="164" fontId="36" fillId="0" borderId="31" xfId="0" applyNumberFormat="1" applyFont="1" applyFill="1" applyBorder="1"/>
    <xf numFmtId="164" fontId="36" fillId="0" borderId="27" xfId="2" applyNumberFormat="1" applyFont="1" applyFill="1" applyBorder="1"/>
    <xf numFmtId="43" fontId="33" fillId="0" borderId="29" xfId="1" applyNumberFormat="1" applyFont="1" applyFill="1" applyBorder="1"/>
    <xf numFmtId="165" fontId="34" fillId="0" borderId="27" xfId="3" applyNumberFormat="1" applyFont="1" applyFill="1" applyBorder="1"/>
    <xf numFmtId="10" fontId="36" fillId="0" borderId="27" xfId="2" applyNumberFormat="1" applyFont="1" applyFill="1" applyBorder="1"/>
    <xf numFmtId="165" fontId="34" fillId="0" borderId="1" xfId="3" applyNumberFormat="1" applyFont="1" applyFill="1" applyBorder="1"/>
    <xf numFmtId="9" fontId="36" fillId="0" borderId="27" xfId="2" applyFont="1" applyFill="1" applyBorder="1"/>
    <xf numFmtId="0" fontId="36" fillId="0" borderId="27" xfId="0" applyFont="1" applyFill="1" applyBorder="1" applyAlignment="1">
      <alignment horizontal="left"/>
    </xf>
    <xf numFmtId="165" fontId="36" fillId="0" borderId="27" xfId="3" applyNumberFormat="1" applyFont="1" applyFill="1" applyBorder="1" applyAlignment="1">
      <alignment wrapText="1"/>
    </xf>
    <xf numFmtId="165" fontId="36" fillId="0" borderId="1" xfId="0" applyNumberFormat="1" applyFont="1" applyFill="1" applyBorder="1" applyAlignment="1">
      <alignment horizontal="center" vertical="center" wrapText="1"/>
    </xf>
    <xf numFmtId="164" fontId="33" fillId="0" borderId="0" xfId="0" applyNumberFormat="1" applyFont="1"/>
    <xf numFmtId="0" fontId="33" fillId="0" borderId="0" xfId="0" applyFont="1"/>
    <xf numFmtId="0" fontId="36" fillId="0" borderId="1" xfId="0" applyFont="1" applyFill="1" applyBorder="1" applyAlignment="1">
      <alignment vertical="center"/>
    </xf>
    <xf numFmtId="165" fontId="36" fillId="0" borderId="2" xfId="3" applyNumberFormat="1" applyFont="1" applyFill="1" applyBorder="1" applyAlignment="1">
      <alignment horizontal="center" vertical="center" wrapText="1"/>
    </xf>
    <xf numFmtId="164" fontId="36" fillId="0" borderId="3" xfId="1" applyNumberFormat="1" applyFont="1" applyFill="1" applyBorder="1" applyAlignment="1">
      <alignment horizontal="center" vertical="center" wrapText="1"/>
    </xf>
    <xf numFmtId="0" fontId="24" fillId="0" borderId="0" xfId="0" applyFont="1" applyFill="1" applyBorder="1" applyAlignment="1">
      <alignment horizontal="left" wrapText="1"/>
    </xf>
    <xf numFmtId="0" fontId="23" fillId="0" borderId="0" xfId="0" applyFont="1" applyFill="1" applyBorder="1" applyAlignment="1">
      <alignment horizontal="left" wrapText="1"/>
    </xf>
    <xf numFmtId="0" fontId="23" fillId="6" borderId="27" xfId="0" applyFont="1" applyFill="1" applyBorder="1" applyAlignment="1">
      <alignment horizontal="center" vertical="center" wrapText="1"/>
    </xf>
    <xf numFmtId="165" fontId="23" fillId="6" borderId="27" xfId="3" applyNumberFormat="1" applyFont="1" applyFill="1" applyBorder="1" applyAlignment="1">
      <alignment horizontal="center" vertical="center" wrapText="1"/>
    </xf>
    <xf numFmtId="0" fontId="24" fillId="0" borderId="0" xfId="0" applyFont="1" applyFill="1" applyAlignment="1">
      <alignment horizontal="left"/>
    </xf>
    <xf numFmtId="0" fontId="38" fillId="0" borderId="0" xfId="0" applyFont="1" applyFill="1"/>
    <xf numFmtId="0" fontId="31" fillId="0" borderId="0" xfId="0" applyFont="1" applyFill="1"/>
    <xf numFmtId="165" fontId="31" fillId="0" borderId="0" xfId="3" applyNumberFormat="1" applyFont="1" applyFill="1"/>
    <xf numFmtId="165" fontId="24" fillId="0" borderId="0" xfId="3" applyNumberFormat="1" applyFont="1" applyFill="1" applyAlignment="1">
      <alignment vertical="center"/>
    </xf>
    <xf numFmtId="0" fontId="10" fillId="0" borderId="27" xfId="0" applyFont="1" applyBorder="1" applyAlignment="1">
      <alignment vertical="center"/>
    </xf>
    <xf numFmtId="0" fontId="22" fillId="0" borderId="0" xfId="0" applyFont="1"/>
    <xf numFmtId="43" fontId="22" fillId="0" borderId="0" xfId="1" applyFont="1" applyFill="1"/>
    <xf numFmtId="0" fontId="9" fillId="0" borderId="0" xfId="0" applyFont="1"/>
    <xf numFmtId="165" fontId="9" fillId="0" borderId="0" xfId="3" applyNumberFormat="1" applyFont="1" applyAlignment="1">
      <alignment wrapText="1"/>
    </xf>
    <xf numFmtId="164" fontId="9" fillId="0" borderId="0" xfId="1" applyNumberFormat="1" applyFont="1"/>
    <xf numFmtId="165" fontId="9" fillId="0" borderId="0" xfId="3" applyNumberFormat="1" applyFont="1"/>
    <xf numFmtId="164" fontId="10" fillId="0" borderId="0" xfId="1" applyNumberFormat="1" applyFont="1" applyFill="1" applyAlignment="1"/>
    <xf numFmtId="0" fontId="10" fillId="0" borderId="0" xfId="0" applyFont="1" applyFill="1" applyAlignment="1">
      <alignment horizontal="center"/>
    </xf>
    <xf numFmtId="164" fontId="10" fillId="0" borderId="0" xfId="0" applyNumberFormat="1" applyFont="1" applyFill="1" applyAlignment="1">
      <alignment horizontal="center"/>
    </xf>
    <xf numFmtId="0" fontId="10" fillId="0" borderId="0" xfId="0" applyFont="1" applyFill="1" applyAlignment="1"/>
    <xf numFmtId="164" fontId="30" fillId="0" borderId="0" xfId="1" applyNumberFormat="1" applyFont="1" applyFill="1" applyAlignment="1"/>
    <xf numFmtId="165" fontId="9" fillId="0" borderId="0" xfId="3" applyNumberFormat="1" applyFont="1" applyFill="1" applyAlignment="1"/>
    <xf numFmtId="0" fontId="9" fillId="0" borderId="0" xfId="0" applyFont="1" applyFill="1"/>
    <xf numFmtId="0" fontId="10" fillId="0" borderId="0" xfId="0" applyFont="1" applyFill="1"/>
    <xf numFmtId="0" fontId="10" fillId="0" borderId="0" xfId="0" applyFont="1" applyFill="1" applyAlignment="1">
      <alignment wrapText="1"/>
    </xf>
    <xf numFmtId="164" fontId="30" fillId="0" borderId="0" xfId="1" applyNumberFormat="1" applyFont="1" applyFill="1" applyAlignment="1">
      <alignment vertical="center"/>
    </xf>
    <xf numFmtId="0" fontId="30" fillId="0" borderId="0" xfId="0" applyFont="1" applyFill="1" applyAlignment="1"/>
    <xf numFmtId="0" fontId="23" fillId="0" borderId="0" xfId="0" applyFont="1" applyFill="1" applyAlignment="1">
      <alignment horizontal="center" vertical="center" wrapText="1"/>
    </xf>
    <xf numFmtId="164" fontId="31" fillId="0" borderId="27" xfId="1" applyNumberFormat="1" applyFont="1" applyFill="1" applyBorder="1" applyAlignment="1">
      <alignment horizontal="right" vertical="center" wrapText="1"/>
    </xf>
    <xf numFmtId="0" fontId="32" fillId="0" borderId="27" xfId="0" applyFont="1" applyFill="1" applyBorder="1" applyAlignment="1">
      <alignment horizontal="left" vertical="top" wrapText="1"/>
    </xf>
    <xf numFmtId="0" fontId="32" fillId="0" borderId="27" xfId="0" applyFont="1" applyFill="1" applyBorder="1" applyAlignment="1">
      <alignment horizontal="left" vertical="center"/>
    </xf>
    <xf numFmtId="0" fontId="23" fillId="0" borderId="0" xfId="0" applyFont="1" applyFill="1" applyAlignment="1">
      <alignment horizontal="center" wrapText="1"/>
    </xf>
    <xf numFmtId="0" fontId="38" fillId="0" borderId="0" xfId="0" applyFont="1" applyFill="1" applyAlignment="1">
      <alignment wrapText="1"/>
    </xf>
    <xf numFmtId="3" fontId="31" fillId="0" borderId="0" xfId="0" applyNumberFormat="1" applyFont="1" applyFill="1"/>
    <xf numFmtId="3" fontId="38" fillId="0" borderId="0" xfId="0" applyNumberFormat="1" applyFont="1" applyFill="1"/>
    <xf numFmtId="3" fontId="38" fillId="0" borderId="0" xfId="1" applyNumberFormat="1" applyFont="1" applyFill="1"/>
    <xf numFmtId="164" fontId="24" fillId="0" borderId="0" xfId="0" applyNumberFormat="1" applyFont="1" applyFill="1" applyAlignment="1">
      <alignment vertical="center"/>
    </xf>
    <xf numFmtId="164" fontId="36" fillId="6" borderId="27" xfId="1" applyNumberFormat="1" applyFont="1" applyFill="1" applyBorder="1" applyAlignment="1">
      <alignment horizontal="right" vertical="center" wrapText="1"/>
    </xf>
    <xf numFmtId="0" fontId="23" fillId="6" borderId="1" xfId="0" applyFont="1" applyFill="1" applyBorder="1" applyAlignment="1">
      <alignment horizontal="center" vertical="center" wrapText="1"/>
    </xf>
    <xf numFmtId="164" fontId="31" fillId="0" borderId="1" xfId="1" applyNumberFormat="1" applyFont="1" applyFill="1" applyBorder="1" applyAlignment="1">
      <alignment wrapText="1"/>
    </xf>
    <xf numFmtId="164" fontId="32" fillId="0" borderId="1" xfId="1" applyNumberFormat="1" applyFont="1" applyFill="1" applyBorder="1" applyAlignment="1">
      <alignment vertical="center" wrapText="1"/>
    </xf>
    <xf numFmtId="164" fontId="34" fillId="0" borderId="1" xfId="1" applyNumberFormat="1" applyFont="1" applyFill="1" applyBorder="1"/>
    <xf numFmtId="164" fontId="32" fillId="0" borderId="1" xfId="1" applyNumberFormat="1" applyFont="1" applyFill="1" applyBorder="1" applyAlignment="1">
      <alignment horizontal="left" vertical="center"/>
    </xf>
    <xf numFmtId="164" fontId="32" fillId="0" borderId="1" xfId="1" applyNumberFormat="1" applyFont="1" applyFill="1" applyBorder="1" applyAlignment="1">
      <alignment vertical="center"/>
    </xf>
    <xf numFmtId="164" fontId="34" fillId="0" borderId="1" xfId="1" applyNumberFormat="1" applyFont="1" applyFill="1" applyBorder="1" applyAlignment="1">
      <alignment wrapText="1"/>
    </xf>
    <xf numFmtId="164" fontId="39" fillId="6" borderId="1" xfId="1" applyNumberFormat="1" applyFont="1" applyFill="1" applyBorder="1" applyAlignment="1">
      <alignment vertical="center" wrapText="1"/>
    </xf>
    <xf numFmtId="164" fontId="31" fillId="0" borderId="0" xfId="1" applyNumberFormat="1" applyFont="1" applyFill="1" applyBorder="1" applyAlignment="1">
      <alignment horizontal="left" vertical="center" wrapText="1"/>
    </xf>
    <xf numFmtId="164" fontId="34" fillId="0" borderId="0" xfId="1" applyNumberFormat="1" applyFont="1" applyFill="1" applyBorder="1" applyAlignment="1">
      <alignment horizontal="left"/>
    </xf>
    <xf numFmtId="164" fontId="32" fillId="0" borderId="0" xfId="1" applyNumberFormat="1" applyFont="1" applyFill="1" applyBorder="1" applyAlignment="1">
      <alignment horizontal="left" wrapText="1"/>
    </xf>
    <xf numFmtId="164" fontId="32" fillId="0" borderId="0" xfId="1" applyNumberFormat="1" applyFont="1" applyFill="1" applyBorder="1" applyAlignment="1">
      <alignment horizontal="left" vertical="center"/>
    </xf>
    <xf numFmtId="164" fontId="32" fillId="0" borderId="0" xfId="1" applyNumberFormat="1" applyFont="1" applyFill="1" applyBorder="1" applyAlignment="1">
      <alignment horizontal="left"/>
    </xf>
    <xf numFmtId="164" fontId="34" fillId="0" borderId="0" xfId="1" applyNumberFormat="1" applyFont="1" applyFill="1" applyBorder="1" applyAlignment="1">
      <alignment horizontal="left" vertical="center"/>
    </xf>
    <xf numFmtId="0" fontId="34" fillId="0" borderId="0" xfId="1" applyNumberFormat="1" applyFont="1" applyFill="1" applyBorder="1" applyAlignment="1">
      <alignment horizontal="left" vertical="top" wrapText="1"/>
    </xf>
    <xf numFmtId="164" fontId="34" fillId="0" borderId="0" xfId="1" applyNumberFormat="1" applyFont="1" applyFill="1" applyBorder="1" applyAlignment="1">
      <alignment horizontal="left" wrapText="1"/>
    </xf>
    <xf numFmtId="0" fontId="32" fillId="0" borderId="0" xfId="0" applyFont="1" applyFill="1" applyBorder="1" applyAlignment="1">
      <alignment horizontal="left"/>
    </xf>
    <xf numFmtId="0" fontId="31" fillId="0" borderId="0" xfId="0" applyFont="1" applyFill="1" applyBorder="1" applyAlignment="1">
      <alignment horizontal="left"/>
    </xf>
    <xf numFmtId="0" fontId="24" fillId="0" borderId="0" xfId="0" applyFont="1" applyFill="1" applyBorder="1" applyAlignment="1">
      <alignment horizontal="left"/>
    </xf>
    <xf numFmtId="164" fontId="27" fillId="0" borderId="1" xfId="1" applyNumberFormat="1" applyFont="1" applyFill="1" applyBorder="1" applyAlignment="1">
      <alignment vertical="center"/>
    </xf>
    <xf numFmtId="0" fontId="10" fillId="0" borderId="0" xfId="0" applyFont="1" applyFill="1" applyAlignment="1">
      <alignment horizontal="left"/>
    </xf>
    <xf numFmtId="164" fontId="34" fillId="0" borderId="27" xfId="1" applyNumberFormat="1" applyFont="1" applyFill="1" applyBorder="1" applyAlignment="1">
      <alignment horizontal="left" vertical="center"/>
    </xf>
    <xf numFmtId="0" fontId="22" fillId="0" borderId="0" xfId="0" applyFont="1" applyFill="1" applyBorder="1"/>
    <xf numFmtId="164" fontId="9" fillId="0" borderId="3" xfId="1" applyNumberFormat="1" applyFont="1" applyFill="1" applyBorder="1" applyAlignment="1"/>
    <xf numFmtId="164" fontId="13" fillId="0" borderId="3" xfId="1" applyNumberFormat="1" applyFont="1" applyFill="1" applyBorder="1" applyAlignment="1">
      <alignment wrapText="1"/>
    </xf>
    <xf numFmtId="164" fontId="13" fillId="0" borderId="1" xfId="0" applyNumberFormat="1" applyFont="1" applyFill="1" applyBorder="1" applyAlignment="1">
      <alignment wrapText="1"/>
    </xf>
    <xf numFmtId="0" fontId="9" fillId="0" borderId="5" xfId="0" applyFont="1" applyFill="1" applyBorder="1"/>
    <xf numFmtId="165" fontId="9" fillId="0" borderId="7" xfId="3" applyNumberFormat="1" applyFont="1" applyFill="1" applyBorder="1" applyAlignment="1">
      <alignment wrapText="1"/>
    </xf>
    <xf numFmtId="0" fontId="37" fillId="0" borderId="23" xfId="0" applyFont="1" applyFill="1" applyBorder="1"/>
    <xf numFmtId="164" fontId="17" fillId="0" borderId="23" xfId="1" applyNumberFormat="1" applyFont="1" applyFill="1" applyBorder="1"/>
    <xf numFmtId="164" fontId="17" fillId="0" borderId="27" xfId="1" applyNumberFormat="1" applyFont="1" applyFill="1" applyBorder="1" applyAlignment="1">
      <alignment horizontal="left" vertical="top" wrapText="1"/>
    </xf>
    <xf numFmtId="0" fontId="13" fillId="0" borderId="5" xfId="0" applyFont="1" applyFill="1" applyBorder="1"/>
    <xf numFmtId="165" fontId="13" fillId="0" borderId="7" xfId="3" applyNumberFormat="1" applyFont="1" applyFill="1" applyBorder="1" applyAlignment="1">
      <alignment wrapText="1"/>
    </xf>
    <xf numFmtId="164" fontId="17" fillId="0" borderId="27" xfId="1" applyNumberFormat="1" applyFont="1" applyFill="1" applyBorder="1" applyAlignment="1">
      <alignment wrapText="1"/>
    </xf>
    <xf numFmtId="164" fontId="17" fillId="0" borderId="27" xfId="1" applyNumberFormat="1" applyFont="1" applyFill="1" applyBorder="1" applyAlignment="1">
      <alignment vertical="top" wrapText="1"/>
    </xf>
    <xf numFmtId="0" fontId="13" fillId="0" borderId="1" xfId="0" applyFont="1" applyFill="1" applyBorder="1" applyAlignment="1">
      <alignment wrapText="1"/>
    </xf>
    <xf numFmtId="0" fontId="17" fillId="0" borderId="0" xfId="0" applyFont="1" applyFill="1" applyAlignment="1">
      <alignment wrapText="1"/>
    </xf>
    <xf numFmtId="9" fontId="13" fillId="0" borderId="1" xfId="2" applyFont="1" applyFill="1" applyBorder="1"/>
    <xf numFmtId="9" fontId="13" fillId="0" borderId="2" xfId="2" applyFont="1" applyFill="1" applyBorder="1" applyAlignment="1">
      <alignment wrapText="1"/>
    </xf>
    <xf numFmtId="164" fontId="17" fillId="0" borderId="27" xfId="2" applyNumberFormat="1" applyFont="1" applyFill="1" applyBorder="1"/>
    <xf numFmtId="9" fontId="17" fillId="0" borderId="0" xfId="2" applyFont="1" applyFill="1"/>
    <xf numFmtId="165" fontId="15" fillId="0" borderId="20" xfId="3" applyNumberFormat="1" applyFont="1" applyFill="1" applyBorder="1"/>
    <xf numFmtId="164" fontId="17" fillId="0" borderId="0" xfId="0" applyNumberFormat="1" applyFont="1" applyFill="1"/>
    <xf numFmtId="165" fontId="13" fillId="0" borderId="35" xfId="3" applyNumberFormat="1" applyFont="1" applyFill="1" applyBorder="1" applyAlignment="1">
      <alignment wrapText="1"/>
    </xf>
    <xf numFmtId="164" fontId="17" fillId="0" borderId="0" xfId="1" applyNumberFormat="1" applyFont="1" applyFill="1"/>
    <xf numFmtId="165" fontId="9" fillId="0" borderId="35" xfId="3" applyNumberFormat="1" applyFont="1" applyFill="1" applyBorder="1" applyAlignment="1">
      <alignment wrapText="1"/>
    </xf>
    <xf numFmtId="0" fontId="34" fillId="0" borderId="27" xfId="0" applyFont="1" applyFill="1" applyBorder="1"/>
    <xf numFmtId="165" fontId="36" fillId="0" borderId="27" xfId="3" applyNumberFormat="1" applyFont="1" applyFill="1" applyBorder="1" applyAlignment="1">
      <alignment horizontal="left"/>
    </xf>
    <xf numFmtId="164" fontId="35" fillId="0" borderId="27" xfId="1" applyNumberFormat="1" applyFont="1" applyFill="1" applyBorder="1" applyAlignment="1">
      <alignment vertical="center"/>
    </xf>
    <xf numFmtId="164" fontId="4" fillId="0" borderId="0" xfId="0" applyNumberFormat="1" applyFont="1" applyFill="1"/>
    <xf numFmtId="164" fontId="13" fillId="0" borderId="3" xfId="1" applyNumberFormat="1" applyFont="1" applyFill="1" applyBorder="1" applyAlignment="1">
      <alignment horizontal="center" vertical="center" wrapText="1"/>
    </xf>
    <xf numFmtId="164" fontId="9" fillId="0" borderId="27" xfId="1" applyNumberFormat="1" applyFont="1" applyFill="1" applyBorder="1" applyAlignment="1">
      <alignment horizontal="center" vertical="center" wrapText="1"/>
    </xf>
    <xf numFmtId="165" fontId="13" fillId="0" borderId="7" xfId="3" applyNumberFormat="1" applyFont="1" applyFill="1" applyBorder="1" applyAlignment="1">
      <alignment horizontal="left" vertical="center" wrapText="1"/>
    </xf>
    <xf numFmtId="165" fontId="9" fillId="0" borderId="7" xfId="3" applyNumberFormat="1" applyFont="1" applyFill="1" applyBorder="1" applyAlignment="1">
      <alignment horizontal="left" vertical="center" wrapText="1"/>
    </xf>
    <xf numFmtId="165" fontId="9" fillId="0" borderId="35" xfId="3" applyNumberFormat="1" applyFont="1" applyFill="1" applyBorder="1" applyAlignment="1">
      <alignment horizontal="left" vertical="center" wrapText="1"/>
    </xf>
    <xf numFmtId="0" fontId="23" fillId="0" borderId="0" xfId="0" applyFont="1" applyFill="1" applyBorder="1" applyAlignment="1">
      <alignment horizontal="left" vertical="center" wrapText="1"/>
    </xf>
    <xf numFmtId="164" fontId="32" fillId="0" borderId="27" xfId="1" applyNumberFormat="1" applyFont="1" applyFill="1" applyBorder="1" applyAlignment="1">
      <alignment vertical="center" wrapText="1"/>
    </xf>
    <xf numFmtId="164" fontId="32" fillId="0" borderId="0" xfId="1" applyNumberFormat="1" applyFont="1" applyFill="1" applyBorder="1" applyAlignment="1">
      <alignment horizontal="left" vertical="center" wrapText="1"/>
    </xf>
    <xf numFmtId="0" fontId="34" fillId="0" borderId="27" xfId="0" applyFont="1" applyFill="1" applyBorder="1" applyAlignment="1">
      <alignment vertical="center" wrapText="1"/>
    </xf>
    <xf numFmtId="0" fontId="32" fillId="0" borderId="0" xfId="0" applyFont="1" applyFill="1" applyAlignment="1">
      <alignment horizontal="left" vertical="center"/>
    </xf>
    <xf numFmtId="0" fontId="31" fillId="0" borderId="0" xfId="0" applyFont="1" applyFill="1" applyBorder="1" applyAlignment="1">
      <alignment horizontal="left" vertical="center" wrapText="1"/>
    </xf>
    <xf numFmtId="164" fontId="34" fillId="0" borderId="0" xfId="1" applyNumberFormat="1" applyFont="1" applyFill="1" applyBorder="1" applyAlignment="1">
      <alignment horizontal="left" vertical="center" wrapText="1"/>
    </xf>
    <xf numFmtId="164" fontId="32" fillId="0" borderId="27" xfId="1" applyNumberFormat="1" applyFont="1" applyFill="1" applyBorder="1" applyAlignment="1">
      <alignment horizontal="left" vertical="center" wrapText="1"/>
    </xf>
    <xf numFmtId="0" fontId="32" fillId="0" borderId="0" xfId="1" applyNumberFormat="1" applyFont="1" applyFill="1" applyBorder="1" applyAlignment="1">
      <alignment horizontal="left" vertical="center" wrapText="1"/>
    </xf>
    <xf numFmtId="0" fontId="32" fillId="0" borderId="27" xfId="1" applyNumberFormat="1" applyFont="1" applyFill="1" applyBorder="1" applyAlignment="1">
      <alignment vertical="center" wrapText="1"/>
    </xf>
    <xf numFmtId="164" fontId="31" fillId="0" borderId="27" xfId="1" applyNumberFormat="1" applyFont="1" applyFill="1" applyBorder="1" applyAlignment="1">
      <alignment wrapText="1"/>
    </xf>
    <xf numFmtId="164" fontId="27" fillId="0" borderId="27" xfId="1" applyNumberFormat="1" applyFont="1" applyFill="1" applyBorder="1" applyAlignment="1">
      <alignment vertical="center"/>
    </xf>
    <xf numFmtId="164" fontId="34" fillId="0" borderId="27" xfId="1" applyNumberFormat="1" applyFont="1" applyFill="1" applyBorder="1" applyAlignment="1">
      <alignment wrapText="1"/>
    </xf>
    <xf numFmtId="164" fontId="32" fillId="0" borderId="27" xfId="1" applyNumberFormat="1" applyFont="1" applyFill="1" applyBorder="1" applyAlignment="1">
      <alignment vertical="center"/>
    </xf>
    <xf numFmtId="0" fontId="32" fillId="0" borderId="27" xfId="0" applyFont="1" applyFill="1" applyBorder="1" applyAlignment="1">
      <alignment vertical="center"/>
    </xf>
    <xf numFmtId="164" fontId="34" fillId="0" borderId="27" xfId="1" applyNumberFormat="1" applyFont="1" applyFill="1" applyBorder="1" applyAlignment="1">
      <alignment vertical="center" wrapText="1"/>
    </xf>
    <xf numFmtId="164" fontId="34" fillId="0" borderId="27" xfId="1" applyNumberFormat="1" applyFont="1" applyFill="1" applyBorder="1" applyAlignment="1">
      <alignment vertical="center"/>
    </xf>
    <xf numFmtId="0" fontId="41" fillId="6" borderId="27" xfId="0" applyFont="1" applyFill="1" applyBorder="1" applyAlignment="1">
      <alignment horizontal="center" vertical="center" wrapText="1"/>
    </xf>
    <xf numFmtId="164" fontId="42" fillId="6" borderId="27" xfId="1" applyNumberFormat="1" applyFont="1" applyFill="1" applyBorder="1" applyAlignment="1">
      <alignment horizontal="right" vertical="center" wrapText="1"/>
    </xf>
    <xf numFmtId="164" fontId="43" fillId="6" borderId="27" xfId="1" applyNumberFormat="1" applyFont="1" applyFill="1" applyBorder="1" applyAlignment="1">
      <alignment vertical="center" wrapText="1"/>
    </xf>
    <xf numFmtId="164" fontId="43" fillId="0" borderId="0" xfId="1" applyNumberFormat="1" applyFont="1" applyFill="1" applyBorder="1" applyAlignment="1">
      <alignment horizontal="left" wrapText="1"/>
    </xf>
    <xf numFmtId="0" fontId="41" fillId="0" borderId="0" xfId="0" applyFont="1" applyFill="1" applyBorder="1" applyAlignment="1">
      <alignment horizontal="center" vertical="center" wrapText="1"/>
    </xf>
    <xf numFmtId="0" fontId="41" fillId="6" borderId="0" xfId="0" applyFont="1" applyFill="1" applyBorder="1" applyAlignment="1">
      <alignment vertical="center" wrapText="1"/>
    </xf>
    <xf numFmtId="0" fontId="41" fillId="0" borderId="0" xfId="0" applyFont="1" applyFill="1" applyAlignment="1">
      <alignment horizontal="center" vertical="center" wrapText="1"/>
    </xf>
    <xf numFmtId="0" fontId="25" fillId="0" borderId="0" xfId="0" applyFont="1" applyFill="1" applyAlignment="1">
      <alignment horizontal="left"/>
    </xf>
    <xf numFmtId="0" fontId="25" fillId="0" borderId="0" xfId="0" applyFont="1" applyFill="1" applyAlignment="1">
      <alignment vertical="center" wrapText="1"/>
    </xf>
    <xf numFmtId="0" fontId="41" fillId="0" borderId="0" xfId="0" applyFont="1" applyFill="1" applyAlignment="1">
      <alignment vertical="center" wrapText="1"/>
    </xf>
    <xf numFmtId="164" fontId="41" fillId="0" borderId="0" xfId="0" applyNumberFormat="1" applyFont="1" applyFill="1" applyBorder="1" applyAlignment="1">
      <alignment horizontal="center" vertical="center" wrapText="1"/>
    </xf>
    <xf numFmtId="164" fontId="41" fillId="0" borderId="0" xfId="1" applyNumberFormat="1" applyFont="1" applyFill="1" applyBorder="1" applyAlignment="1">
      <alignment horizontal="center" vertical="center" wrapText="1"/>
    </xf>
    <xf numFmtId="0" fontId="25" fillId="0" borderId="0" xfId="0" applyFont="1" applyFill="1" applyAlignment="1">
      <alignment horizontal="left" wrapText="1"/>
    </xf>
    <xf numFmtId="164" fontId="25" fillId="0" borderId="0" xfId="0" applyNumberFormat="1" applyFont="1" applyFill="1" applyAlignment="1">
      <alignment horizontal="left"/>
    </xf>
    <xf numFmtId="164" fontId="41" fillId="0" borderId="0" xfId="0" applyNumberFormat="1" applyFont="1" applyFill="1" applyAlignment="1">
      <alignment wrapText="1"/>
    </xf>
    <xf numFmtId="0" fontId="41" fillId="0" borderId="0" xfId="0" applyFont="1" applyFill="1" applyAlignment="1">
      <alignment vertical="center"/>
    </xf>
    <xf numFmtId="0" fontId="41" fillId="0" borderId="0" xfId="0" applyFont="1" applyAlignment="1">
      <alignment vertical="center" wrapText="1"/>
    </xf>
    <xf numFmtId="0" fontId="41" fillId="0" borderId="0" xfId="0" applyFont="1" applyFill="1" applyAlignment="1">
      <alignment horizontal="left" wrapText="1"/>
    </xf>
    <xf numFmtId="0" fontId="41" fillId="0" borderId="0" xfId="0" applyFont="1" applyAlignment="1">
      <alignment horizontal="left" vertical="center" wrapText="1"/>
    </xf>
    <xf numFmtId="0" fontId="44" fillId="0" borderId="27" xfId="4" applyFont="1" applyFill="1" applyBorder="1" applyAlignment="1">
      <alignment horizontal="center"/>
    </xf>
    <xf numFmtId="43" fontId="44" fillId="0" borderId="27" xfId="10" applyFont="1" applyFill="1" applyBorder="1" applyAlignment="1">
      <alignment horizontal="center"/>
    </xf>
    <xf numFmtId="0" fontId="44" fillId="10" borderId="0" xfId="4" applyFont="1" applyFill="1" applyBorder="1" applyAlignment="1">
      <alignment horizontal="center"/>
    </xf>
    <xf numFmtId="0" fontId="3" fillId="0" borderId="0" xfId="4" applyAlignment="1">
      <alignment horizontal="center"/>
    </xf>
    <xf numFmtId="0" fontId="45" fillId="10" borderId="0" xfId="4" applyFont="1" applyFill="1" applyBorder="1" applyAlignment="1">
      <alignment horizontal="center" vertical="center"/>
    </xf>
    <xf numFmtId="0" fontId="3" fillId="0" borderId="0" xfId="4"/>
    <xf numFmtId="0" fontId="44" fillId="0" borderId="0" xfId="4" applyFont="1" applyFill="1" applyBorder="1" applyAlignment="1">
      <alignment horizontal="center"/>
    </xf>
    <xf numFmtId="0" fontId="3" fillId="10" borderId="0" xfId="4" applyFont="1" applyFill="1" applyBorder="1" applyAlignment="1">
      <alignment horizontal="center"/>
    </xf>
    <xf numFmtId="43" fontId="46" fillId="10" borderId="0" xfId="10" applyFont="1" applyFill="1" applyBorder="1" applyAlignment="1">
      <alignment horizontal="center" vertical="center"/>
    </xf>
    <xf numFmtId="0" fontId="46" fillId="10" borderId="0" xfId="4" applyFont="1" applyFill="1" applyBorder="1" applyAlignment="1">
      <alignment horizontal="center" vertical="center"/>
    </xf>
    <xf numFmtId="0" fontId="3" fillId="0" borderId="0" xfId="4" applyFont="1" applyAlignment="1">
      <alignment horizontal="center"/>
    </xf>
    <xf numFmtId="0" fontId="47" fillId="11" borderId="0" xfId="4" applyFont="1" applyFill="1" applyBorder="1" applyAlignment="1">
      <alignment horizontal="center"/>
    </xf>
    <xf numFmtId="39" fontId="3" fillId="0" borderId="0" xfId="4" applyNumberFormat="1" applyFont="1" applyAlignment="1">
      <alignment horizontal="right"/>
    </xf>
    <xf numFmtId="0" fontId="44" fillId="0" borderId="0" xfId="4" applyFont="1"/>
    <xf numFmtId="0" fontId="48" fillId="0" borderId="0" xfId="4" applyFont="1"/>
    <xf numFmtId="43" fontId="48" fillId="0" borderId="0" xfId="10" applyFont="1"/>
    <xf numFmtId="39" fontId="48" fillId="0" borderId="0" xfId="4" applyNumberFormat="1" applyFont="1" applyAlignment="1">
      <alignment horizontal="right"/>
    </xf>
    <xf numFmtId="43" fontId="0" fillId="0" borderId="0" xfId="10" applyFont="1"/>
    <xf numFmtId="0" fontId="44" fillId="0" borderId="0" xfId="4" applyFont="1" applyAlignment="1">
      <alignment vertical="center"/>
    </xf>
    <xf numFmtId="39" fontId="44" fillId="0" borderId="0" xfId="4" applyNumberFormat="1" applyFont="1" applyAlignment="1">
      <alignment horizontal="right"/>
    </xf>
    <xf numFmtId="39" fontId="49" fillId="0" borderId="0" xfId="4" applyNumberFormat="1" applyFont="1" applyAlignment="1">
      <alignment horizontal="right"/>
    </xf>
    <xf numFmtId="0" fontId="0" fillId="0" borderId="0" xfId="0" applyAlignment="1"/>
    <xf numFmtId="0" fontId="0" fillId="0" borderId="27" xfId="0" applyBorder="1" applyAlignment="1"/>
    <xf numFmtId="43" fontId="0" fillId="0" borderId="27" xfId="1" applyFont="1" applyBorder="1" applyAlignment="1"/>
    <xf numFmtId="43" fontId="0" fillId="0" borderId="0" xfId="1" applyFont="1" applyAlignment="1"/>
    <xf numFmtId="0" fontId="18" fillId="0" borderId="0" xfId="0" applyFont="1" applyAlignment="1"/>
    <xf numFmtId="167" fontId="0" fillId="0" borderId="0" xfId="0" applyNumberFormat="1" applyAlignment="1"/>
    <xf numFmtId="4" fontId="0" fillId="0" borderId="0" xfId="0" applyNumberFormat="1" applyAlignment="1"/>
    <xf numFmtId="43" fontId="0" fillId="0" borderId="0" xfId="1" applyFont="1"/>
    <xf numFmtId="0" fontId="40" fillId="0" borderId="0" xfId="0" applyFont="1"/>
    <xf numFmtId="43" fontId="40" fillId="0" borderId="0" xfId="1" applyFont="1"/>
    <xf numFmtId="43" fontId="40" fillId="0" borderId="0" xfId="0" applyNumberFormat="1" applyFont="1"/>
    <xf numFmtId="43" fontId="50" fillId="0" borderId="0" xfId="0" applyNumberFormat="1" applyFont="1" applyAlignment="1"/>
    <xf numFmtId="167" fontId="0" fillId="12" borderId="0" xfId="0" applyNumberFormat="1" applyFill="1" applyAlignment="1"/>
    <xf numFmtId="4" fontId="0" fillId="12" borderId="0" xfId="0" applyNumberFormat="1" applyFill="1" applyAlignment="1"/>
    <xf numFmtId="0" fontId="0" fillId="12" borderId="0" xfId="0" applyFill="1" applyAlignment="1"/>
    <xf numFmtId="167" fontId="0" fillId="4" borderId="0" xfId="0" applyNumberFormat="1" applyFill="1" applyAlignment="1"/>
    <xf numFmtId="4" fontId="0" fillId="4" borderId="0" xfId="0" applyNumberFormat="1" applyFill="1" applyAlignment="1"/>
    <xf numFmtId="0" fontId="0" fillId="4" borderId="0" xfId="0" applyFill="1" applyAlignment="1"/>
    <xf numFmtId="167" fontId="40" fillId="0" borderId="0" xfId="0" applyNumberFormat="1" applyFont="1" applyAlignment="1"/>
    <xf numFmtId="4" fontId="40" fillId="0" borderId="0" xfId="0" applyNumberFormat="1" applyFont="1" applyAlignment="1"/>
    <xf numFmtId="0" fontId="40" fillId="0" borderId="0" xfId="0" applyFont="1" applyAlignment="1"/>
    <xf numFmtId="167" fontId="40" fillId="12" borderId="0" xfId="0" applyNumberFormat="1" applyFont="1" applyFill="1" applyAlignment="1"/>
    <xf numFmtId="4" fontId="40" fillId="12" borderId="0" xfId="0" applyNumberFormat="1" applyFont="1" applyFill="1" applyAlignment="1"/>
    <xf numFmtId="0" fontId="40" fillId="12" borderId="0" xfId="0" applyFont="1" applyFill="1" applyAlignment="1"/>
    <xf numFmtId="0" fontId="15" fillId="0" borderId="0" xfId="0" applyFont="1" applyFill="1" applyAlignment="1">
      <alignment horizontal="left"/>
    </xf>
    <xf numFmtId="0" fontId="30" fillId="0" borderId="0" xfId="0" applyFont="1" applyFill="1" applyAlignment="1">
      <alignment horizontal="left"/>
    </xf>
    <xf numFmtId="0" fontId="10" fillId="0" borderId="0" xfId="0" applyFont="1" applyFill="1" applyAlignment="1">
      <alignment horizontal="left"/>
    </xf>
    <xf numFmtId="0" fontId="41" fillId="0" borderId="0" xfId="0" applyFont="1" applyFill="1" applyAlignment="1">
      <alignment horizontal="center" vertical="center" wrapText="1"/>
    </xf>
    <xf numFmtId="164" fontId="41" fillId="0" borderId="0" xfId="0" applyNumberFormat="1" applyFont="1" applyFill="1" applyAlignment="1">
      <alignment horizontal="center" vertical="center" wrapText="1"/>
    </xf>
    <xf numFmtId="165" fontId="41" fillId="0" borderId="0" xfId="3" applyNumberFormat="1" applyFont="1" applyFill="1" applyAlignment="1">
      <alignment horizontal="center" wrapText="1"/>
    </xf>
    <xf numFmtId="165" fontId="41" fillId="0" borderId="0" xfId="3" applyNumberFormat="1" applyFont="1" applyFill="1" applyAlignment="1">
      <alignment horizontal="center" vertical="center" wrapText="1"/>
    </xf>
    <xf numFmtId="164" fontId="41" fillId="0" borderId="15" xfId="0" applyNumberFormat="1" applyFont="1" applyFill="1" applyBorder="1" applyAlignment="1">
      <alignment horizontal="center" vertical="center" wrapText="1"/>
    </xf>
    <xf numFmtId="0" fontId="41" fillId="0" borderId="15" xfId="0" applyFont="1" applyFill="1" applyBorder="1" applyAlignment="1">
      <alignment horizontal="center" vertical="center" wrapText="1"/>
    </xf>
    <xf numFmtId="0" fontId="23" fillId="0" borderId="0" xfId="0" applyFont="1" applyFill="1" applyBorder="1" applyAlignment="1">
      <alignment horizontal="left" vertical="center" wrapText="1"/>
    </xf>
    <xf numFmtId="0" fontId="23" fillId="0" borderId="13" xfId="0" applyFont="1" applyFill="1" applyBorder="1" applyAlignment="1">
      <alignment horizontal="left" vertical="center" wrapText="1"/>
    </xf>
    <xf numFmtId="0" fontId="41" fillId="0" borderId="0" xfId="0" applyFont="1" applyFill="1" applyBorder="1" applyAlignment="1">
      <alignment horizontal="center" vertical="center" wrapText="1"/>
    </xf>
    <xf numFmtId="0" fontId="45" fillId="10" borderId="0" xfId="4" applyFont="1" applyFill="1" applyBorder="1" applyAlignment="1">
      <alignment horizontal="center" vertical="center"/>
    </xf>
    <xf numFmtId="0" fontId="46" fillId="10" borderId="0" xfId="4" applyFont="1" applyFill="1" applyBorder="1" applyAlignment="1">
      <alignment horizontal="center" vertical="center"/>
    </xf>
    <xf numFmtId="0" fontId="18" fillId="0" borderId="27" xfId="0" applyFont="1" applyBorder="1" applyAlignment="1">
      <alignment horizontal="center"/>
    </xf>
    <xf numFmtId="164" fontId="34" fillId="4" borderId="27" xfId="1" applyNumberFormat="1" applyFont="1" applyFill="1" applyBorder="1" applyAlignment="1">
      <alignment horizontal="right" vertical="center" wrapText="1"/>
    </xf>
    <xf numFmtId="164" fontId="34" fillId="4" borderId="27" xfId="1" applyNumberFormat="1" applyFont="1" applyFill="1" applyBorder="1" applyAlignment="1">
      <alignment horizontal="right" vertical="center"/>
    </xf>
  </cellXfs>
  <cellStyles count="12">
    <cellStyle name="Comma" xfId="1" builtinId="3"/>
    <cellStyle name="Comma 2" xfId="9"/>
    <cellStyle name="Comma 3" xfId="6"/>
    <cellStyle name="Comma 4" xfId="10"/>
    <cellStyle name="Comma 6" xfId="7"/>
    <cellStyle name="Currency" xfId="3" builtinId="4"/>
    <cellStyle name="Normal" xfId="0" builtinId="0"/>
    <cellStyle name="Normal 2" xfId="4"/>
    <cellStyle name="Normal 2 2" xfId="8"/>
    <cellStyle name="Normal 3" xfId="11"/>
    <cellStyle name="Normal 4" xfId="5"/>
    <cellStyle name="Percent" xfId="2" builtinId="5"/>
  </cellStyles>
  <dxfs count="2">
    <dxf>
      <fill>
        <patternFill patternType="solid">
          <fgColor rgb="FFD8E4BC"/>
          <bgColor rgb="FF000000"/>
        </patternFill>
      </fill>
    </dxf>
    <dxf>
      <font>
        <color rgb="FF9C0006"/>
      </font>
      <fill>
        <patternFill>
          <bgColor rgb="FFFFC7CE"/>
        </patternFill>
      </fill>
    </dxf>
  </dxfs>
  <tableStyles count="0" defaultTableStyle="TableStyleMedium2" defaultPivotStyle="PivotStyleLight16"/>
  <colors>
    <mruColors>
      <color rgb="FFFF00FF"/>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7</xdr:col>
      <xdr:colOff>45719</xdr:colOff>
      <xdr:row>54</xdr:row>
      <xdr:rowOff>30481</xdr:rowOff>
    </xdr:from>
    <xdr:to>
      <xdr:col>7</xdr:col>
      <xdr:colOff>219074</xdr:colOff>
      <xdr:row>55</xdr:row>
      <xdr:rowOff>0</xdr:rowOff>
    </xdr:to>
    <xdr:sp macro="" textlink="">
      <xdr:nvSpPr>
        <xdr:cNvPr id="2" name="Arrow: Left 1">
          <a:extLst>
            <a:ext uri="{FF2B5EF4-FFF2-40B4-BE49-F238E27FC236}">
              <a16:creationId xmlns="" xmlns:a16="http://schemas.microsoft.com/office/drawing/2014/main" id="{F6486E7D-1A94-4E5D-9EA7-7AB3A302A8B4}"/>
            </a:ext>
          </a:extLst>
        </xdr:cNvPr>
        <xdr:cNvSpPr/>
      </xdr:nvSpPr>
      <xdr:spPr>
        <a:xfrm>
          <a:off x="8856344" y="7202806"/>
          <a:ext cx="173355" cy="245744"/>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Z:\Users\Asus\Desktop\KPI%20Presentation%20of%20Sep'15(update)\KPI%20presentation%20for%20Sep'15\Account%20&amp;%20Finance%20for%20Sep'15\UMG%20DepreFA%20Format%20Reman-%20Apr'1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 Reference"/>
      <sheetName val="UMGDepreciationDatabase"/>
      <sheetName val="Sheet1"/>
      <sheetName val="PV Table"/>
      <sheetName val="Summary "/>
      <sheetName val="PV -FA"/>
      <sheetName val="Sheet2"/>
    </sheetNames>
    <sheetDataSet>
      <sheetData sheetId="0" refreshError="1">
        <row r="1">
          <cell r="A1" t="str">
            <v>Category of Fixed Assets</v>
          </cell>
          <cell r="B1" t="str">
            <v>SuffixedYear</v>
          </cell>
          <cell r="D1" t="str">
            <v>NumYear</v>
          </cell>
          <cell r="E1" t="str">
            <v>Class</v>
          </cell>
        </row>
        <row r="2">
          <cell r="A2" t="str">
            <v xml:space="preserve"> BUILDING</v>
          </cell>
          <cell r="E2" t="str">
            <v>COP</v>
          </cell>
        </row>
        <row r="3">
          <cell r="A3" t="str">
            <v>LAND</v>
          </cell>
          <cell r="E3" t="str">
            <v>COP</v>
          </cell>
        </row>
        <row r="4">
          <cell r="A4" t="str">
            <v>CONDOMINIUM, APARTMENT AND FLAT</v>
          </cell>
          <cell r="E4" t="str">
            <v>COP-Operaion Services</v>
          </cell>
        </row>
        <row r="5">
          <cell r="A5" t="str">
            <v>OFFICE FURNITURE AND FIXTURES</v>
          </cell>
          <cell r="E5" t="str">
            <v>COP-Operation Sales</v>
          </cell>
        </row>
        <row r="6">
          <cell r="A6" t="str">
            <v>MOTOR VEHICLES</v>
          </cell>
          <cell r="E6" t="str">
            <v>COP-Operation SpareParts</v>
          </cell>
        </row>
        <row r="7">
          <cell r="A7" t="str">
            <v>GENERATORS AND MACHINES</v>
          </cell>
          <cell r="E7" t="str">
            <v>COP-Support Fin&amp;Acc</v>
          </cell>
        </row>
        <row r="8">
          <cell r="A8" t="str">
            <v>MACHINES(8 YEARS)</v>
          </cell>
          <cell r="E8" t="str">
            <v>COP-Support HR Capital</v>
          </cell>
        </row>
        <row r="9">
          <cell r="A9" t="str">
            <v>MACHINES(7 YEARS)</v>
          </cell>
          <cell r="E9" t="str">
            <v>COP-Support IT&amp;Others</v>
          </cell>
        </row>
        <row r="10">
          <cell r="A10" t="str">
            <v>MACHINES(6 YEARS)</v>
          </cell>
          <cell r="E10" t="str">
            <v>REMAN</v>
          </cell>
        </row>
        <row r="11">
          <cell r="A11" t="str">
            <v>MACHINES(5 YEARS)</v>
          </cell>
          <cell r="E11" t="str">
            <v>WP</v>
          </cell>
        </row>
        <row r="12">
          <cell r="A12" t="str">
            <v>MACHINES(4 YEARS)</v>
          </cell>
          <cell r="E12" t="str">
            <v>WP-Operation Sales</v>
          </cell>
        </row>
        <row r="13">
          <cell r="A13" t="str">
            <v>MACHINES(3 YEARS)</v>
          </cell>
          <cell r="E13" t="str">
            <v>WP-Operation Services</v>
          </cell>
        </row>
        <row r="14">
          <cell r="A14" t="str">
            <v>RENTAL ASSETS</v>
          </cell>
          <cell r="E14" t="str">
            <v>WP-Operation SpareParts</v>
          </cell>
        </row>
        <row r="15">
          <cell r="A15" t="str">
            <v>TOOLS AND EQUIPMENTS</v>
          </cell>
          <cell r="E15" t="str">
            <v>WP-Support Fin&amp;Acc</v>
          </cell>
        </row>
        <row r="16">
          <cell r="A16" t="str">
            <v>COMPUTER AND ELECTRICAL EQUIPMENTS (including Lap top and server)</v>
          </cell>
          <cell r="E16" t="str">
            <v>WP-Support HR Capital</v>
          </cell>
        </row>
        <row r="17">
          <cell r="A17" t="str">
            <v>TELEPHONE AND ACCESSORIES</v>
          </cell>
          <cell r="E17" t="str">
            <v>WP-Support IT&amp;Others</v>
          </cell>
        </row>
        <row r="18">
          <cell r="A18" t="str">
            <v>OTHER FIXED ASSETS</v>
          </cell>
          <cell r="E18" t="str">
            <v>WW#1</v>
          </cell>
        </row>
        <row r="19">
          <cell r="E19" t="str">
            <v>WW#1-Operaion Spareparts</v>
          </cell>
        </row>
        <row r="20">
          <cell r="E20" t="str">
            <v>WW#1-Operation Sales</v>
          </cell>
        </row>
        <row r="21">
          <cell r="E21" t="str">
            <v>WW#1-Opreration Services</v>
          </cell>
        </row>
        <row r="22">
          <cell r="E22" t="str">
            <v>WW#1-Support Fin&amp;Acc</v>
          </cell>
        </row>
        <row r="23">
          <cell r="E23" t="str">
            <v>WW#1-Support HR Capital</v>
          </cell>
        </row>
        <row r="24">
          <cell r="E24" t="str">
            <v>WW#1-Support IT&amp;Others</v>
          </cell>
        </row>
        <row r="25">
          <cell r="E25" t="str">
            <v>WW#2</v>
          </cell>
        </row>
        <row r="26">
          <cell r="E26" t="str">
            <v>WW#2-Operation Sales</v>
          </cell>
        </row>
        <row r="27">
          <cell r="E27" t="str">
            <v>WW#2-Operation Spareparts</v>
          </cell>
        </row>
        <row r="28">
          <cell r="E28" t="str">
            <v>WW#2-Support Fin&amp;Acc</v>
          </cell>
        </row>
        <row r="29">
          <cell r="E29" t="str">
            <v>WW#2-Support HR Capital</v>
          </cell>
        </row>
        <row r="30">
          <cell r="E30" t="str">
            <v>WW#2-Support IT&amp;Others</v>
          </cell>
        </row>
        <row r="31">
          <cell r="E31" t="str">
            <v>WW#2-Support Services</v>
          </cell>
        </row>
      </sheetData>
      <sheetData sheetId="1" refreshError="1">
        <row r="1">
          <cell r="A1">
            <v>28</v>
          </cell>
          <cell r="K1">
            <v>38718</v>
          </cell>
          <cell r="M1">
            <v>42095</v>
          </cell>
        </row>
        <row r="2">
          <cell r="K2">
            <v>42124</v>
          </cell>
          <cell r="M2">
            <v>42124</v>
          </cell>
        </row>
        <row r="3">
          <cell r="A3" t="str">
            <v>Category of Fixed Assets</v>
          </cell>
          <cell r="B3" t="str">
            <v>BU (Class)</v>
          </cell>
          <cell r="C3" t="str">
            <v>Fixed Asset Description</v>
          </cell>
          <cell r="D3" t="str">
            <v>Fixed Asset Reg Num</v>
          </cell>
          <cell r="E3" t="str">
            <v>Purchasing Date</v>
          </cell>
          <cell r="F3" t="str">
            <v>Original Purchasing Price</v>
          </cell>
          <cell r="G3" t="str">
            <v>Initial Depre</v>
          </cell>
          <cell r="H3" t="str">
            <v>Salvage</v>
          </cell>
          <cell r="I3" t="str">
            <v>Depre Rate</v>
          </cell>
          <cell r="J3" t="str">
            <v>Year</v>
          </cell>
          <cell r="K3" t="str">
            <v>Disposal Date</v>
          </cell>
          <cell r="L3" t="str">
            <v>Accmulated Depreciation</v>
          </cell>
          <cell r="M3" t="str">
            <v>Current Depreciation</v>
          </cell>
        </row>
        <row r="4">
          <cell r="A4" t="str">
            <v>OFFICE FURNITURE AND FIXTURES</v>
          </cell>
          <cell r="E4">
            <v>40269</v>
          </cell>
          <cell r="F4">
            <v>562.42999999999995</v>
          </cell>
          <cell r="G4">
            <v>0</v>
          </cell>
          <cell r="H4">
            <v>1</v>
          </cell>
          <cell r="J4">
            <v>4</v>
          </cell>
          <cell r="K4">
            <v>41729</v>
          </cell>
        </row>
        <row r="5">
          <cell r="A5" t="str">
            <v>OFFICE FURNITURE AND FIXTURES</v>
          </cell>
        </row>
        <row r="6">
          <cell r="A6" t="str">
            <v>OFFICE FURNITURE AND FIXTURES</v>
          </cell>
        </row>
        <row r="7">
          <cell r="A7" t="str">
            <v>OFFICE FURNITURE AND FIXTURES</v>
          </cell>
        </row>
        <row r="8">
          <cell r="A8" t="str">
            <v>OFFICE FURNITURE AND FIXTURES</v>
          </cell>
        </row>
        <row r="9">
          <cell r="A9" t="str">
            <v>OFFICE FURNITURE AND FIXTURES</v>
          </cell>
        </row>
        <row r="10">
          <cell r="A10" t="str">
            <v>OFFICE FURNITURE AND FIXTURES</v>
          </cell>
        </row>
        <row r="11">
          <cell r="A11" t="str">
            <v>OFFICE FURNITURE AND FIXTURES</v>
          </cell>
        </row>
        <row r="12">
          <cell r="A12" t="str">
            <v>OFFICE FURNITURE AND FIXTURES</v>
          </cell>
        </row>
        <row r="13">
          <cell r="A13" t="str">
            <v>OFFICE FURNITURE AND FIXTURES</v>
          </cell>
        </row>
        <row r="14">
          <cell r="A14" t="str">
            <v>OFFICE FURNITURE AND FIXTURES</v>
          </cell>
        </row>
        <row r="15">
          <cell r="A15" t="str">
            <v>OFFICE FURNITURE AND FIXTURES</v>
          </cell>
        </row>
        <row r="16">
          <cell r="A16" t="str">
            <v>OFFICE FURNITURE AND FIXTURES</v>
          </cell>
        </row>
        <row r="17">
          <cell r="A17" t="str">
            <v>OFFICE FURNITURE AND FIXTURES</v>
          </cell>
        </row>
        <row r="18">
          <cell r="A18" t="str">
            <v>OFFICE FURNITURE AND FIXTURES Total</v>
          </cell>
        </row>
        <row r="19">
          <cell r="A19" t="str">
            <v>COMPUTER AND ELECTRICAL EQUIPMENTS (including Lap top and server)</v>
          </cell>
        </row>
        <row r="20">
          <cell r="A20" t="str">
            <v>COMPUTER AND ELECTRICAL EQUIPMENTS (including Lap top and server)</v>
          </cell>
        </row>
        <row r="21">
          <cell r="A21" t="str">
            <v>COMPUTER AND ELECTRICAL EQUIPMENTS (including Lap top and server)</v>
          </cell>
        </row>
        <row r="22">
          <cell r="A22" t="str">
            <v>COMPUTER AND ELECTRICAL EQUIPMENTS (including Lap top and server)</v>
          </cell>
        </row>
        <row r="23">
          <cell r="A23" t="str">
            <v>COMPUTER AND ELECTRICAL EQUIPMENTS (including Lap top and server)</v>
          </cell>
        </row>
        <row r="24">
          <cell r="A24" t="str">
            <v>COMPUTER AND ELECTRICAL EQUIPMENTS (including Lap top and server)</v>
          </cell>
        </row>
        <row r="25">
          <cell r="A25" t="str">
            <v>COMPUTER AND ELECTRICAL EQUIPMENTS (including Lap top and server)</v>
          </cell>
        </row>
        <row r="26">
          <cell r="A26" t="str">
            <v>COMPUTER AND ELECTRICAL EQUIPMENTS (including Lap top and server)</v>
          </cell>
        </row>
        <row r="27">
          <cell r="A27" t="str">
            <v>COMPUTER AND ELECTRICAL EQUIPMENTS (including Lap top and server)</v>
          </cell>
        </row>
        <row r="28">
          <cell r="A28" t="str">
            <v>COMPUTER AND ELECTRICAL EQUIPMENTS (including Lap top and server)</v>
          </cell>
        </row>
        <row r="29">
          <cell r="A29" t="str">
            <v>COMPUTER AND ELECTRICAL EQUIPMENTS (including Lap top and server)</v>
          </cell>
        </row>
        <row r="30">
          <cell r="A30" t="str">
            <v>COMPUTER AND ELECTRICAL EQUIPMENTS (including Lap top and server)</v>
          </cell>
        </row>
        <row r="31">
          <cell r="A31" t="str">
            <v>COMPUTER AND ELECTRICAL EQUIPMENTS (including Lap top and server)</v>
          </cell>
        </row>
        <row r="32">
          <cell r="A32" t="str">
            <v>COMPUTER AND ELECTRICAL EQUIPMENTS (including Lap top and server)</v>
          </cell>
        </row>
        <row r="33">
          <cell r="A33" t="str">
            <v>COMPUTER AND ELECTRICAL EQUIPMENTS (including Lap top and server)</v>
          </cell>
        </row>
        <row r="34">
          <cell r="A34" t="str">
            <v>COMPUTER AND ELECTRICAL EQUIPMENTS (including Lap top and server)</v>
          </cell>
        </row>
        <row r="35">
          <cell r="A35" t="str">
            <v>COMPUTER AND ELECTRICAL EQUIPMENTS (including Lap top and server)</v>
          </cell>
        </row>
        <row r="36">
          <cell r="A36" t="str">
            <v>COMPUTER AND ELECTRICAL EQUIPMENTS (including Lap top and server)</v>
          </cell>
        </row>
        <row r="37">
          <cell r="A37" t="str">
            <v>COMPUTER AND ELECTRICAL EQUIPMENTS (including Lap top and server)</v>
          </cell>
        </row>
        <row r="38">
          <cell r="A38" t="str">
            <v>COMPUTER AND ELECTRICAL EQUIPMENTS (including Lap top and server)</v>
          </cell>
        </row>
        <row r="39">
          <cell r="A39" t="str">
            <v>COMPUTER AND ELECTRICAL EQUIPMENTS (including Lap top and server)</v>
          </cell>
        </row>
        <row r="40">
          <cell r="A40" t="str">
            <v>COMPUTER AND ELECTRICAL EQUIPMENTS (including Lap top and server)</v>
          </cell>
        </row>
        <row r="41">
          <cell r="A41" t="str">
            <v>COMPUTER AND ELECTRICAL EQUIPMENTS (including Lap top and server)</v>
          </cell>
        </row>
        <row r="42">
          <cell r="A42" t="str">
            <v>COMPUTER AND ELECTRICAL EQUIPMENTS (including Lap top and server)</v>
          </cell>
        </row>
        <row r="43">
          <cell r="A43" t="str">
            <v>COMPUTER AND ELECTRICAL EQUIPMENTS (including Lap top and server)</v>
          </cell>
        </row>
        <row r="44">
          <cell r="A44" t="str">
            <v>COMPUTER AND ELECTRICAL EQUIPMENTS (including Lap top and server)</v>
          </cell>
        </row>
        <row r="45">
          <cell r="A45" t="str">
            <v>COMPUTER AND ELECTRICAL EQUIPMENTS (including Lap top and server)</v>
          </cell>
        </row>
        <row r="46">
          <cell r="A46" t="str">
            <v>COMPUTER AND ELECTRICAL EQUIPMENTS (including Lap top and server)</v>
          </cell>
        </row>
        <row r="47">
          <cell r="A47" t="str">
            <v>COMPUTER AND ELECTRICAL EQUIPMENTS (including Lap top and server)</v>
          </cell>
        </row>
        <row r="48">
          <cell r="A48" t="str">
            <v>COMPUTER AND ELECTRICAL EQUIPMENTS (including Lap top and server)</v>
          </cell>
        </row>
        <row r="49">
          <cell r="A49" t="str">
            <v>COMPUTER AND ELECTRICAL EQUIPMENTS (including Lap top and server)</v>
          </cell>
        </row>
        <row r="50">
          <cell r="A50" t="str">
            <v>COMPUTER AND ELECTRICAL EQUIPMENTS (including Lap top and server)</v>
          </cell>
        </row>
        <row r="51">
          <cell r="A51" t="str">
            <v>COMPUTER AND ELECTRICAL EQUIPMENTS (including Lap top and server)</v>
          </cell>
        </row>
        <row r="52">
          <cell r="A52" t="str">
            <v>COMPUTER AND ELECTRICAL EQUIPMENTS (including Lap top and server)</v>
          </cell>
        </row>
        <row r="53">
          <cell r="A53" t="str">
            <v>COMPUTER AND ELECTRICAL EQUIPMENTS (including Lap top and server)</v>
          </cell>
        </row>
        <row r="54">
          <cell r="A54" t="str">
            <v>COMPUTER AND ELECTRICAL EQUIPMENTS (including Lap top and server)</v>
          </cell>
        </row>
        <row r="55">
          <cell r="A55" t="str">
            <v>COMPUTER AND ELECTRICAL EQUIPMENTS (including Lap top and server)</v>
          </cell>
        </row>
        <row r="56">
          <cell r="A56" t="str">
            <v>COMPUTER AND ELECTRICAL EQUIPMENTS (including Lap top and server)</v>
          </cell>
        </row>
        <row r="57">
          <cell r="A57" t="str">
            <v>COMPUTER AND ELECTRICAL EQUIPMENTS (including Lap top and server)</v>
          </cell>
        </row>
        <row r="58">
          <cell r="A58" t="str">
            <v>COMPUTER AND ELECTRICAL EQUIPMENTS (including Lap top and server)</v>
          </cell>
        </row>
        <row r="59">
          <cell r="A59" t="str">
            <v>COMPUTER AND ELECTRICAL EQUIPMENTS (including Lap top and server)</v>
          </cell>
        </row>
        <row r="60">
          <cell r="A60" t="str">
            <v>COMPUTER AND ELECTRICAL EQUIPMENTS (including Lap top and server)</v>
          </cell>
        </row>
        <row r="61">
          <cell r="A61" t="str">
            <v>COMPUTER AND ELECTRICAL EQUIPMENTS (including Lap top and server)</v>
          </cell>
        </row>
        <row r="62">
          <cell r="A62" t="str">
            <v>COMPUTER AND ELECTRICAL EQUIPMENTS (including Lap top and server)</v>
          </cell>
        </row>
        <row r="63">
          <cell r="A63" t="str">
            <v>COMPUTER AND ELECTRICAL EQUIPMENTS (including Lap top and server)</v>
          </cell>
        </row>
        <row r="64">
          <cell r="A64" t="str">
            <v>COMPUTER AND ELECTRICAL EQUIPMENTS (including Lap top and server)</v>
          </cell>
        </row>
        <row r="65">
          <cell r="A65" t="str">
            <v>COMPUTER AND ELECTRICAL EQUIPMENTS (including Lap top and server)</v>
          </cell>
        </row>
        <row r="66">
          <cell r="A66" t="str">
            <v>COMPUTER AND ELECTRICAL EQUIPMENTS (including Lap top and server) Total</v>
          </cell>
        </row>
        <row r="67">
          <cell r="A67" t="str">
            <v>TOOLS AND EQUIPMENTS</v>
          </cell>
        </row>
        <row r="68">
          <cell r="A68" t="str">
            <v>TOOLS AND EQUIPMENTS</v>
          </cell>
        </row>
        <row r="69">
          <cell r="A69" t="str">
            <v>TOOLS AND EQUIPMENTS</v>
          </cell>
        </row>
        <row r="70">
          <cell r="A70" t="str">
            <v>TOOLS AND EQUIPMENTS</v>
          </cell>
        </row>
        <row r="71">
          <cell r="A71" t="str">
            <v>TOOLS AND EQUIPMENTS</v>
          </cell>
        </row>
        <row r="72">
          <cell r="A72" t="str">
            <v>TOOLS AND EQUIPMENTS</v>
          </cell>
        </row>
        <row r="73">
          <cell r="A73" t="str">
            <v>TOOLS AND EQUIPMENTS</v>
          </cell>
        </row>
        <row r="74">
          <cell r="A74" t="str">
            <v>TOOLS AND EQUIPMENTS</v>
          </cell>
        </row>
        <row r="75">
          <cell r="A75" t="str">
            <v>TOOLS AND EQUIPMENTS</v>
          </cell>
        </row>
        <row r="76">
          <cell r="A76" t="str">
            <v>TOOLS AND EQUIPMENTS</v>
          </cell>
        </row>
        <row r="77">
          <cell r="A77" t="str">
            <v>TOOLS AND EQUIPMENTS</v>
          </cell>
        </row>
        <row r="78">
          <cell r="A78" t="str">
            <v>TOOLS AND EQUIPMENTS</v>
          </cell>
        </row>
        <row r="79">
          <cell r="A79" t="str">
            <v>TOOLS AND EQUIPMENTS</v>
          </cell>
        </row>
        <row r="80">
          <cell r="A80" t="str">
            <v>TOOLS AND EQUIPMENTS</v>
          </cell>
        </row>
        <row r="81">
          <cell r="A81" t="str">
            <v>TOOLS AND EQUIPMENTS</v>
          </cell>
        </row>
        <row r="82">
          <cell r="A82" t="str">
            <v>TOOLS AND EQUIPMENTS</v>
          </cell>
        </row>
        <row r="83">
          <cell r="A83" t="str">
            <v>TOOLS AND EQUIPMENTS</v>
          </cell>
        </row>
        <row r="84">
          <cell r="A84" t="str">
            <v>TOOLS AND EQUIPMENTS</v>
          </cell>
        </row>
        <row r="85">
          <cell r="A85" t="str">
            <v>TOOLS AND EQUIPMENTS</v>
          </cell>
        </row>
        <row r="86">
          <cell r="A86" t="str">
            <v>TOOLS AND EQUIPMENTS</v>
          </cell>
        </row>
        <row r="87">
          <cell r="A87" t="str">
            <v>TOOLS AND EQUIPMENTS</v>
          </cell>
        </row>
        <row r="88">
          <cell r="A88" t="str">
            <v>TOOLS AND EQUIPMENTS</v>
          </cell>
        </row>
        <row r="89">
          <cell r="A89" t="str">
            <v>TOOLS AND EQUIPMENTS</v>
          </cell>
        </row>
        <row r="90">
          <cell r="A90" t="str">
            <v>TOOLS AND EQUIPMENTS</v>
          </cell>
        </row>
        <row r="91">
          <cell r="A91" t="str">
            <v>TOOLS AND EQUIPMENTS</v>
          </cell>
        </row>
        <row r="92">
          <cell r="A92" t="str">
            <v>TOOLS AND EQUIPMENTS</v>
          </cell>
        </row>
        <row r="93">
          <cell r="A93" t="str">
            <v>TOOLS AND EQUIPMENTS</v>
          </cell>
        </row>
        <row r="94">
          <cell r="A94" t="str">
            <v>TOOLS AND EQUIPMENTS</v>
          </cell>
        </row>
        <row r="95">
          <cell r="A95" t="str">
            <v>TOOLS AND EQUIPMENTS</v>
          </cell>
        </row>
        <row r="96">
          <cell r="A96" t="str">
            <v>TOOLS AND EQUIPMENTS</v>
          </cell>
        </row>
        <row r="97">
          <cell r="A97" t="str">
            <v>TOOLS AND EQUIPMENTS</v>
          </cell>
        </row>
        <row r="98">
          <cell r="A98" t="str">
            <v>TOOLS AND EQUIPMENTS</v>
          </cell>
        </row>
        <row r="99">
          <cell r="A99" t="str">
            <v>TOOLS AND EQUIPMENTS</v>
          </cell>
        </row>
        <row r="100">
          <cell r="A100" t="str">
            <v>TOOLS AND EQUIPMENTS</v>
          </cell>
        </row>
        <row r="101">
          <cell r="A101" t="str">
            <v>TOOLS AND EQUIPMENTS</v>
          </cell>
        </row>
        <row r="102">
          <cell r="A102" t="str">
            <v>TOOLS AND EQUIPMENTS</v>
          </cell>
        </row>
        <row r="103">
          <cell r="A103" t="str">
            <v>TOOLS AND EQUIPMENTS</v>
          </cell>
        </row>
        <row r="104">
          <cell r="A104" t="str">
            <v>TOOLS AND EQUIPMENTS</v>
          </cell>
        </row>
        <row r="105">
          <cell r="A105" t="str">
            <v>TOOLS AND EQUIPMENTS</v>
          </cell>
        </row>
        <row r="106">
          <cell r="A106" t="str">
            <v>TOOLS AND EQUIPMENTS</v>
          </cell>
        </row>
        <row r="107">
          <cell r="A107" t="str">
            <v>TOOLS AND EQUIPMENTS</v>
          </cell>
        </row>
        <row r="108">
          <cell r="A108" t="str">
            <v>TOOLS AND EQUIPMENTS</v>
          </cell>
        </row>
        <row r="109">
          <cell r="A109" t="str">
            <v>TOOLS AND EQUIPMENTS</v>
          </cell>
        </row>
        <row r="110">
          <cell r="A110" t="str">
            <v>TOOLS AND EQUIPMENTS</v>
          </cell>
        </row>
        <row r="111">
          <cell r="A111" t="str">
            <v>TOOLS AND EQUIPMENTS</v>
          </cell>
        </row>
        <row r="112">
          <cell r="A112" t="str">
            <v>TOOLS AND EQUIPMENTS</v>
          </cell>
        </row>
        <row r="113">
          <cell r="A113" t="str">
            <v>TOOLS AND EQUIPMENTS</v>
          </cell>
        </row>
        <row r="114">
          <cell r="A114" t="str">
            <v>TOOLS AND EQUIPMENTS</v>
          </cell>
        </row>
        <row r="115">
          <cell r="A115" t="str">
            <v>TOOLS AND EQUIPMENTS</v>
          </cell>
        </row>
        <row r="116">
          <cell r="A116" t="str">
            <v>TOOLS AND EQUIPMENTS</v>
          </cell>
        </row>
        <row r="117">
          <cell r="A117" t="str">
            <v>TOOLS AND EQUIPMENTS</v>
          </cell>
        </row>
        <row r="118">
          <cell r="A118" t="str">
            <v>TOOLS AND EQUIPMENTS</v>
          </cell>
        </row>
        <row r="119">
          <cell r="A119" t="str">
            <v>TOOLS AND EQUIPMENTS</v>
          </cell>
        </row>
        <row r="120">
          <cell r="A120" t="str">
            <v>TOOLS AND EQUIPMENTS</v>
          </cell>
        </row>
        <row r="121">
          <cell r="A121" t="str">
            <v>TOOLS AND EQUIPMENTS</v>
          </cell>
        </row>
        <row r="122">
          <cell r="A122" t="str">
            <v>TOOLS AND EQUIPMENTS</v>
          </cell>
        </row>
        <row r="123">
          <cell r="A123" t="str">
            <v>TOOLS AND EQUIPMENTS</v>
          </cell>
        </row>
        <row r="124">
          <cell r="A124" t="str">
            <v>TOOLS AND EQUIPMENTS</v>
          </cell>
        </row>
        <row r="125">
          <cell r="A125" t="str">
            <v>TOOLS AND EQUIPMENTS</v>
          </cell>
        </row>
        <row r="126">
          <cell r="A126" t="str">
            <v>TOOLS AND EQUIPMENTS</v>
          </cell>
        </row>
        <row r="127">
          <cell r="A127" t="str">
            <v>TOOLS AND EQUIPMENTS</v>
          </cell>
        </row>
        <row r="128">
          <cell r="A128" t="str">
            <v>TOOLS AND EQUIPMENTS</v>
          </cell>
        </row>
        <row r="129">
          <cell r="A129" t="str">
            <v>TOOLS AND EQUIPMENTS</v>
          </cell>
        </row>
        <row r="130">
          <cell r="A130" t="str">
            <v>TOOLS AND EQUIPMENTS</v>
          </cell>
        </row>
        <row r="131">
          <cell r="A131" t="str">
            <v>TOOLS AND EQUIPMENTS</v>
          </cell>
        </row>
        <row r="132">
          <cell r="A132" t="str">
            <v>TOOLS AND EQUIPMENTS</v>
          </cell>
        </row>
        <row r="133">
          <cell r="A133" t="str">
            <v>TOOLS AND EQUIPMENTS</v>
          </cell>
        </row>
        <row r="134">
          <cell r="A134" t="str">
            <v>TOOLS AND EQUIPMENTS</v>
          </cell>
        </row>
        <row r="135">
          <cell r="A135" t="str">
            <v>TOOLS AND EQUIPMENTS</v>
          </cell>
        </row>
        <row r="136">
          <cell r="A136" t="str">
            <v>TOOLS AND EQUIPMENTS</v>
          </cell>
        </row>
        <row r="137">
          <cell r="A137" t="str">
            <v>TOOLS AND EQUIPMENTS</v>
          </cell>
        </row>
        <row r="138">
          <cell r="A138" t="str">
            <v>TOOLS AND EQUIPMENTS</v>
          </cell>
        </row>
        <row r="139">
          <cell r="A139" t="str">
            <v>TOOLS AND EQUIPMENTS</v>
          </cell>
        </row>
        <row r="140">
          <cell r="A140" t="str">
            <v>TOOLS AND EQUIPMENTS</v>
          </cell>
        </row>
        <row r="141">
          <cell r="A141" t="str">
            <v>TOOLS AND EQUIPMENTS</v>
          </cell>
        </row>
        <row r="142">
          <cell r="A142" t="str">
            <v>TOOLS AND EQUIPMENTS</v>
          </cell>
        </row>
        <row r="143">
          <cell r="A143" t="str">
            <v>TOOLS AND EQUIPMENTS</v>
          </cell>
        </row>
        <row r="144">
          <cell r="A144" t="str">
            <v>TOOLS AND EQUIPMENTS</v>
          </cell>
        </row>
        <row r="145">
          <cell r="A145" t="str">
            <v>TOOLS AND EQUIPMENTS</v>
          </cell>
        </row>
        <row r="146">
          <cell r="A146" t="str">
            <v>TOOLS AND EQUIPMENTS</v>
          </cell>
        </row>
        <row r="147">
          <cell r="A147" t="str">
            <v>TOOLS AND EQUIPMENTS</v>
          </cell>
        </row>
        <row r="148">
          <cell r="A148" t="str">
            <v>TOOLS AND EQUIPMENTS</v>
          </cell>
        </row>
        <row r="149">
          <cell r="A149" t="str">
            <v>TOOLS AND EQUIPMENTS</v>
          </cell>
        </row>
        <row r="150">
          <cell r="A150" t="str">
            <v>TOOLS AND EQUIPMENTS</v>
          </cell>
        </row>
        <row r="151">
          <cell r="A151" t="str">
            <v>TOOLS AND EQUIPMENTS</v>
          </cell>
        </row>
        <row r="152">
          <cell r="A152" t="str">
            <v>TOOLS AND EQUIPMENTS</v>
          </cell>
        </row>
        <row r="153">
          <cell r="A153" t="str">
            <v>TOOLS AND EQUIPMENTS</v>
          </cell>
        </row>
        <row r="154">
          <cell r="A154" t="str">
            <v>TOOLS AND EQUIPMENTS</v>
          </cell>
        </row>
        <row r="155">
          <cell r="A155" t="str">
            <v>TOOLS AND EQUIPMENTS</v>
          </cell>
        </row>
        <row r="156">
          <cell r="A156" t="str">
            <v>TOOLS AND EQUIPMENTS</v>
          </cell>
        </row>
        <row r="157">
          <cell r="A157" t="str">
            <v>TOOLS AND EQUIPMENTS</v>
          </cell>
        </row>
        <row r="158">
          <cell r="A158" t="str">
            <v>TOOLS AND EQUIPMENTS</v>
          </cell>
        </row>
        <row r="159">
          <cell r="A159" t="str">
            <v>TOOLS AND EQUIPMENTS</v>
          </cell>
        </row>
        <row r="160">
          <cell r="A160" t="str">
            <v>TOOLS AND EQUIPMENTS</v>
          </cell>
        </row>
        <row r="161">
          <cell r="A161" t="str">
            <v>TOOLS AND EQUIPMENTS</v>
          </cell>
        </row>
        <row r="162">
          <cell r="A162" t="str">
            <v>TOOLS AND EQUIPMENTS</v>
          </cell>
        </row>
        <row r="163">
          <cell r="A163" t="str">
            <v>TOOLS AND EQUIPMENTS</v>
          </cell>
        </row>
        <row r="164">
          <cell r="A164" t="str">
            <v>TOOLS AND EQUIPMENTS</v>
          </cell>
        </row>
        <row r="165">
          <cell r="A165" t="str">
            <v>TOOLS AND EQUIPMENTS</v>
          </cell>
        </row>
        <row r="166">
          <cell r="A166" t="str">
            <v>TOOLS AND EQUIPMENTS</v>
          </cell>
        </row>
        <row r="167">
          <cell r="A167" t="str">
            <v>TOOLS AND EQUIPMENTS</v>
          </cell>
        </row>
        <row r="168">
          <cell r="A168" t="str">
            <v>TOOLS AND EQUIPMENTS</v>
          </cell>
        </row>
        <row r="169">
          <cell r="A169" t="str">
            <v>TOOLS AND EQUIPMENTS</v>
          </cell>
        </row>
        <row r="170">
          <cell r="A170" t="str">
            <v>TOOLS AND EQUIPMENTS</v>
          </cell>
        </row>
        <row r="171">
          <cell r="A171" t="str">
            <v>TOOLS AND EQUIPMENTS</v>
          </cell>
        </row>
        <row r="172">
          <cell r="A172" t="str">
            <v>TOOLS AND EQUIPMENTS</v>
          </cell>
        </row>
        <row r="173">
          <cell r="A173" t="str">
            <v>TOOLS AND EQUIPMENTS</v>
          </cell>
        </row>
        <row r="174">
          <cell r="A174" t="str">
            <v>TOOLS AND EQUIPMENTS</v>
          </cell>
        </row>
        <row r="175">
          <cell r="A175" t="str">
            <v>TOOLS AND EQUIPMENTS</v>
          </cell>
        </row>
        <row r="176">
          <cell r="A176" t="str">
            <v>TOOLS AND EQUIPMENTS</v>
          </cell>
        </row>
        <row r="177">
          <cell r="A177" t="str">
            <v>TOOLS AND EQUIPMENTS</v>
          </cell>
        </row>
        <row r="178">
          <cell r="A178" t="str">
            <v>TOOLS AND EQUIPMENTS</v>
          </cell>
        </row>
        <row r="179">
          <cell r="A179" t="str">
            <v>TOOLS AND EQUIPMENTS</v>
          </cell>
        </row>
        <row r="180">
          <cell r="A180" t="str">
            <v>TOOLS AND EQUIPMENTS</v>
          </cell>
        </row>
        <row r="181">
          <cell r="A181" t="str">
            <v>TOOLS AND EQUIPMENTS</v>
          </cell>
        </row>
        <row r="182">
          <cell r="A182" t="str">
            <v>TOOLS AND EQUIPMENTS</v>
          </cell>
        </row>
        <row r="183">
          <cell r="A183" t="str">
            <v>TOOLS AND EQUIPMENTS</v>
          </cell>
        </row>
        <row r="184">
          <cell r="A184" t="str">
            <v>TOOLS AND EQUIPMENTS</v>
          </cell>
        </row>
        <row r="185">
          <cell r="A185" t="str">
            <v>TOOLS AND EQUIPMENTS</v>
          </cell>
        </row>
        <row r="186">
          <cell r="A186" t="str">
            <v>TOOLS AND EQUIPMENTS</v>
          </cell>
        </row>
        <row r="187">
          <cell r="A187" t="str">
            <v>TOOLS AND EQUIPMENTS</v>
          </cell>
        </row>
        <row r="188">
          <cell r="A188" t="str">
            <v>TOOLS AND EQUIPMENTS</v>
          </cell>
        </row>
        <row r="189">
          <cell r="A189" t="str">
            <v>TOOLS AND EQUIPMENTS</v>
          </cell>
        </row>
        <row r="190">
          <cell r="A190" t="str">
            <v>TOOLS AND EQUIPMENTS</v>
          </cell>
        </row>
        <row r="191">
          <cell r="A191" t="str">
            <v>TOOLS AND EQUIPMENTS</v>
          </cell>
        </row>
        <row r="192">
          <cell r="A192" t="str">
            <v>TOOLS AND EQUIPMENTS</v>
          </cell>
        </row>
        <row r="193">
          <cell r="A193" t="str">
            <v>TOOLS AND EQUIPMENTS</v>
          </cell>
        </row>
        <row r="194">
          <cell r="A194" t="str">
            <v>TOOLS AND EQUIPMENTS</v>
          </cell>
        </row>
        <row r="195">
          <cell r="A195" t="str">
            <v>TOOLS AND EQUIPMENTS</v>
          </cell>
        </row>
        <row r="196">
          <cell r="A196" t="str">
            <v>TOOLS AND EQUIPMENTS</v>
          </cell>
        </row>
        <row r="197">
          <cell r="A197" t="str">
            <v>TOOLS AND EQUIPMENTS</v>
          </cell>
        </row>
        <row r="198">
          <cell r="A198" t="str">
            <v>TOOLS AND EQUIPMENTS</v>
          </cell>
        </row>
        <row r="199">
          <cell r="A199" t="str">
            <v>TOOLS AND EQUIPMENTS</v>
          </cell>
        </row>
        <row r="200">
          <cell r="A200" t="str">
            <v>TOOLS AND EQUIPMENTS</v>
          </cell>
        </row>
        <row r="201">
          <cell r="A201" t="str">
            <v>TOOLS AND EQUIPMENTS</v>
          </cell>
        </row>
        <row r="202">
          <cell r="A202" t="str">
            <v>TOOLS AND EQUIPMENTS Total</v>
          </cell>
        </row>
        <row r="203">
          <cell r="A203" t="str">
            <v>LAND</v>
          </cell>
        </row>
        <row r="204">
          <cell r="A204" t="str">
            <v>LAND Total</v>
          </cell>
        </row>
        <row r="205">
          <cell r="A205" t="str">
            <v xml:space="preserve"> BUILDING</v>
          </cell>
        </row>
        <row r="206">
          <cell r="A206" t="str">
            <v xml:space="preserve"> BUILDING</v>
          </cell>
        </row>
        <row r="207">
          <cell r="A207" t="str">
            <v xml:space="preserve"> BUILDING</v>
          </cell>
        </row>
        <row r="208">
          <cell r="A208" t="str">
            <v xml:space="preserve"> BUILDING</v>
          </cell>
        </row>
        <row r="209">
          <cell r="A209" t="str">
            <v xml:space="preserve"> BUILDING</v>
          </cell>
        </row>
        <row r="210">
          <cell r="A210" t="str">
            <v xml:space="preserve"> BUILDING</v>
          </cell>
        </row>
        <row r="211">
          <cell r="A211" t="str">
            <v xml:space="preserve"> BUILDING</v>
          </cell>
        </row>
        <row r="212">
          <cell r="A212" t="str">
            <v xml:space="preserve"> BUILDING</v>
          </cell>
        </row>
        <row r="213">
          <cell r="A213" t="str">
            <v xml:space="preserve"> BUILDING Total</v>
          </cell>
        </row>
        <row r="214">
          <cell r="A214" t="str">
            <v>TELEPHONE AND ACCESSORIES</v>
          </cell>
        </row>
        <row r="215">
          <cell r="A215" t="str">
            <v>TELEPHONE AND ACCESSORIES</v>
          </cell>
        </row>
        <row r="216">
          <cell r="A216" t="str">
            <v>TELEPHONE AND ACCESSORIES</v>
          </cell>
        </row>
        <row r="217">
          <cell r="A217" t="str">
            <v>TELEPHONE AND ACCESSORIES</v>
          </cell>
        </row>
        <row r="218">
          <cell r="A218" t="str">
            <v>TELEPHONE AND ACCESSORIES</v>
          </cell>
        </row>
        <row r="219">
          <cell r="A219" t="str">
            <v>TELEPHONE AND ACCESSORIES</v>
          </cell>
        </row>
        <row r="220">
          <cell r="A220" t="str">
            <v>TELEPHONE AND ACCESSORIES Total</v>
          </cell>
        </row>
        <row r="221">
          <cell r="A221" t="str">
            <v>MACHINES(8 YEARS)</v>
          </cell>
        </row>
        <row r="222">
          <cell r="A222" t="str">
            <v>MACHINES(8 YEARS) Total</v>
          </cell>
        </row>
        <row r="223">
          <cell r="A223" t="str">
            <v>MACHINES(7 YEARS)</v>
          </cell>
        </row>
        <row r="224">
          <cell r="A224" t="str">
            <v>MACHINES(7 YEARS)</v>
          </cell>
        </row>
        <row r="225">
          <cell r="A225" t="str">
            <v>MACHINES(7 YEARS)</v>
          </cell>
        </row>
        <row r="226">
          <cell r="A226" t="str">
            <v>MACHINES(7 YEARS)</v>
          </cell>
        </row>
        <row r="227">
          <cell r="A227" t="str">
            <v>MACHINES(7 YEARS)</v>
          </cell>
        </row>
        <row r="228">
          <cell r="A228" t="str">
            <v>MACHINES(7 YEARS)</v>
          </cell>
        </row>
        <row r="229">
          <cell r="A229" t="str">
            <v>MACHINES(7 YEARS)</v>
          </cell>
        </row>
        <row r="230">
          <cell r="A230" t="str">
            <v>MACHINES(7 YEARS)</v>
          </cell>
        </row>
        <row r="231">
          <cell r="A231" t="str">
            <v>MACHINES(7 YEARS) Total</v>
          </cell>
        </row>
        <row r="232">
          <cell r="A232" t="str">
            <v>MACHINES(6 YEARS)</v>
          </cell>
        </row>
        <row r="233">
          <cell r="A233" t="str">
            <v>MACHINES(6 YEARS)</v>
          </cell>
        </row>
        <row r="234">
          <cell r="A234" t="str">
            <v>MACHINES(6 YEARS)</v>
          </cell>
        </row>
        <row r="235">
          <cell r="A235" t="str">
            <v>MACHINES(6 YEARS) Total</v>
          </cell>
        </row>
        <row r="236">
          <cell r="A236" t="str">
            <v>MACHINES(5 YEARS)</v>
          </cell>
        </row>
        <row r="237">
          <cell r="A237" t="str">
            <v>MACHINES(5 YEARS)</v>
          </cell>
        </row>
        <row r="238">
          <cell r="A238" t="str">
            <v>MACHINES(5 YEARS)</v>
          </cell>
        </row>
        <row r="239">
          <cell r="A239" t="str">
            <v>MACHINES(5 YEARS)</v>
          </cell>
        </row>
        <row r="240">
          <cell r="A240" t="str">
            <v>MACHINES(5 YEARS)</v>
          </cell>
        </row>
        <row r="241">
          <cell r="A241" t="str">
            <v>MACHINES(5 YEARS)</v>
          </cell>
        </row>
        <row r="242">
          <cell r="A242" t="str">
            <v>MACHINES(5 YEARS)</v>
          </cell>
        </row>
        <row r="243">
          <cell r="A243" t="str">
            <v>MACHINES(5 YEARS)</v>
          </cell>
        </row>
        <row r="244">
          <cell r="A244" t="str">
            <v>MACHINES(5 YEARS)</v>
          </cell>
        </row>
        <row r="245">
          <cell r="A245" t="str">
            <v>MACHINES(5 YEARS)</v>
          </cell>
        </row>
        <row r="246">
          <cell r="A246" t="str">
            <v>MACHINES(5 YEARS)</v>
          </cell>
        </row>
        <row r="247">
          <cell r="A247" t="str">
            <v>MACHINES(5 YEARS)</v>
          </cell>
        </row>
        <row r="248">
          <cell r="A248" t="str">
            <v>MACHINES(5 YEARS)</v>
          </cell>
        </row>
        <row r="249">
          <cell r="A249" t="str">
            <v>MACHINES(5 YEARS)</v>
          </cell>
        </row>
        <row r="250">
          <cell r="A250" t="str">
            <v>MACHINES(5 YEARS)</v>
          </cell>
        </row>
        <row r="251">
          <cell r="A251" t="str">
            <v>MACHINES(5 YEARS)</v>
          </cell>
        </row>
        <row r="252">
          <cell r="A252" t="str">
            <v>MACHINES(5 YEARS)</v>
          </cell>
        </row>
        <row r="253">
          <cell r="A253" t="str">
            <v>MACHINES(5 YEARS)</v>
          </cell>
        </row>
        <row r="254">
          <cell r="A254" t="str">
            <v>MACHINES(5 YEARS) Total</v>
          </cell>
        </row>
        <row r="255">
          <cell r="A255" t="str">
            <v>MACHINES(4 YEARS)</v>
          </cell>
        </row>
        <row r="256">
          <cell r="A256" t="str">
            <v>MACHINES(4 YEARS) Total</v>
          </cell>
        </row>
        <row r="257">
          <cell r="A257" t="str">
            <v>GENERATORS AND MACHINES</v>
          </cell>
        </row>
        <row r="258">
          <cell r="A258" t="str">
            <v>GENERATORS AND MACHINES</v>
          </cell>
        </row>
        <row r="259">
          <cell r="A259" t="str">
            <v>GENERATORS AND MACHINES</v>
          </cell>
        </row>
        <row r="260">
          <cell r="A260" t="str">
            <v>GENERATORS AND MACHINES</v>
          </cell>
        </row>
        <row r="261">
          <cell r="A261" t="str">
            <v>GENERATORS AND MACHINES</v>
          </cell>
        </row>
        <row r="262">
          <cell r="A262" t="str">
            <v>GENERATORS AND MACHINES</v>
          </cell>
        </row>
        <row r="263">
          <cell r="A263" t="str">
            <v>GENERATORS AND MACHINES</v>
          </cell>
        </row>
        <row r="264">
          <cell r="A264" t="str">
            <v>GENERATORS AND MACHINES</v>
          </cell>
        </row>
        <row r="265">
          <cell r="A265" t="str">
            <v>GENERATORS AND MACHINES Total</v>
          </cell>
        </row>
        <row r="266">
          <cell r="A266" t="str">
            <v>OTHER FIXED ASSETS</v>
          </cell>
        </row>
        <row r="267">
          <cell r="A267" t="str">
            <v>OTHER FIXED ASSETS</v>
          </cell>
        </row>
        <row r="268">
          <cell r="A268" t="str">
            <v>OTHER FIXED ASSETS</v>
          </cell>
        </row>
        <row r="269">
          <cell r="A269" t="str">
            <v>OTHER FIXED ASSETS</v>
          </cell>
        </row>
        <row r="270">
          <cell r="A270" t="str">
            <v>OTHER FIXED ASSETS</v>
          </cell>
        </row>
        <row r="271">
          <cell r="A271" t="str">
            <v>OTHER FIXED ASSETS</v>
          </cell>
        </row>
        <row r="272">
          <cell r="A272" t="str">
            <v>OTHER FIXED ASSETS</v>
          </cell>
        </row>
        <row r="273">
          <cell r="A273" t="str">
            <v>OTHER FIXED ASSETS</v>
          </cell>
        </row>
        <row r="274">
          <cell r="A274" t="str">
            <v>OTHER FIXED ASSETS</v>
          </cell>
        </row>
        <row r="275">
          <cell r="A275" t="str">
            <v>OTHER FIXED ASSETS</v>
          </cell>
        </row>
        <row r="276">
          <cell r="A276" t="str">
            <v>OTHER FIXED ASSETS</v>
          </cell>
        </row>
        <row r="277">
          <cell r="A277" t="str">
            <v>OTHER FIXED ASSETS</v>
          </cell>
        </row>
        <row r="278">
          <cell r="A278" t="str">
            <v>OTHER FIXED ASSETS</v>
          </cell>
        </row>
        <row r="279">
          <cell r="A279" t="str">
            <v>OTHER FIXED ASSETS</v>
          </cell>
        </row>
        <row r="280">
          <cell r="A280" t="str">
            <v>OTHER FIXED ASSETS</v>
          </cell>
        </row>
        <row r="281">
          <cell r="A281" t="str">
            <v>OTHER FIXED ASSETS</v>
          </cell>
        </row>
        <row r="282">
          <cell r="A282" t="str">
            <v>OTHER FIXED ASSETS Total</v>
          </cell>
        </row>
        <row r="283">
          <cell r="A283" t="str">
            <v>MOTOR VEHICLES</v>
          </cell>
        </row>
        <row r="284">
          <cell r="A284" t="str">
            <v>MOTOR VEHICLES</v>
          </cell>
        </row>
        <row r="285">
          <cell r="A285" t="str">
            <v>MOTOR VEHICLES</v>
          </cell>
        </row>
        <row r="286">
          <cell r="A286" t="str">
            <v>MOTOR VEHICLES</v>
          </cell>
        </row>
        <row r="287">
          <cell r="A287" t="str">
            <v>MOTOR VEHICLES</v>
          </cell>
        </row>
        <row r="288">
          <cell r="A288" t="str">
            <v>MOTOR VEHICLES Total</v>
          </cell>
        </row>
        <row r="289">
          <cell r="A289" t="str">
            <v>Grand Total</v>
          </cell>
        </row>
      </sheetData>
      <sheetData sheetId="2" refreshError="1"/>
      <sheetData sheetId="3" refreshError="1"/>
      <sheetData sheetId="4" refreshError="1"/>
      <sheetData sheetId="5" refreshError="1"/>
      <sheetData sheetId="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L107"/>
  <sheetViews>
    <sheetView zoomScaleNormal="100" workbookViewId="0">
      <pane ySplit="3" topLeftCell="A63" activePane="bottomLeft" state="frozen"/>
      <selection pane="bottomLeft" activeCell="A2" sqref="A2"/>
    </sheetView>
  </sheetViews>
  <sheetFormatPr defaultRowHeight="25.5" customHeight="1" x14ac:dyDescent="0.25"/>
  <cols>
    <col min="1" max="1" width="62.42578125" style="245" customWidth="1"/>
    <col min="2" max="2" width="12.7109375" style="246" customWidth="1"/>
    <col min="3" max="3" width="17.140625" style="247" customWidth="1"/>
    <col min="4" max="4" width="9.7109375" style="248" customWidth="1"/>
    <col min="5" max="5" width="18.5703125" style="247" customWidth="1"/>
    <col min="6" max="6" width="13" style="245" customWidth="1"/>
    <col min="7" max="7" width="19.7109375" style="245" customWidth="1"/>
    <col min="8" max="8" width="8.85546875" hidden="1" customWidth="1"/>
    <col min="9" max="9" width="15.28515625" style="243" customWidth="1"/>
    <col min="10" max="10" width="14" style="243" customWidth="1"/>
    <col min="11" max="11" width="9.140625" style="243"/>
    <col min="12" max="12" width="10.5703125" style="243" bestFit="1" customWidth="1"/>
    <col min="13" max="16384" width="9.140625" style="243"/>
  </cols>
  <sheetData>
    <row r="1" spans="1:9" ht="56.25" customHeight="1" x14ac:dyDescent="0.3">
      <c r="A1" s="20" t="s">
        <v>4406</v>
      </c>
      <c r="B1" s="61"/>
      <c r="C1" s="62"/>
      <c r="D1" s="158" t="s">
        <v>84</v>
      </c>
      <c r="E1" s="159" t="s">
        <v>84</v>
      </c>
      <c r="F1" s="63" t="s">
        <v>83</v>
      </c>
      <c r="G1" s="63" t="s">
        <v>83</v>
      </c>
      <c r="H1" s="228"/>
    </row>
    <row r="2" spans="1:9" ht="53.25" customHeight="1" x14ac:dyDescent="0.3">
      <c r="A2" s="242" t="s">
        <v>71</v>
      </c>
      <c r="B2" s="64" t="s">
        <v>4407</v>
      </c>
      <c r="C2" s="62"/>
      <c r="D2" s="160"/>
      <c r="E2" s="154">
        <v>38479680.810000002</v>
      </c>
      <c r="F2" s="65"/>
      <c r="G2" s="154">
        <v>1073104</v>
      </c>
      <c r="H2" s="229"/>
    </row>
    <row r="3" spans="1:9" ht="45.75" customHeight="1" x14ac:dyDescent="0.25">
      <c r="A3" s="66" t="s">
        <v>0</v>
      </c>
      <c r="B3" s="67" t="s">
        <v>57</v>
      </c>
      <c r="C3" s="68" t="s">
        <v>1</v>
      </c>
      <c r="D3" s="67" t="s">
        <v>58</v>
      </c>
      <c r="E3" s="69" t="s">
        <v>2</v>
      </c>
      <c r="F3" s="70" t="s">
        <v>59</v>
      </c>
      <c r="G3" s="63" t="s">
        <v>3</v>
      </c>
      <c r="H3" s="47" t="s">
        <v>74</v>
      </c>
    </row>
    <row r="4" spans="1:9" s="176" customFormat="1" ht="25.5" customHeight="1" x14ac:dyDescent="0.3">
      <c r="A4" s="230" t="s">
        <v>54</v>
      </c>
      <c r="B4" s="231"/>
      <c r="C4" s="232"/>
      <c r="D4" s="231"/>
      <c r="E4" s="232"/>
      <c r="F4" s="188"/>
      <c r="G4" s="182"/>
      <c r="H4" s="299"/>
    </row>
    <row r="5" spans="1:9" s="166" customFormat="1" ht="25.5" hidden="1" customHeight="1" x14ac:dyDescent="0.3">
      <c r="A5" s="164" t="s">
        <v>4</v>
      </c>
      <c r="B5" s="165"/>
      <c r="C5" s="321"/>
      <c r="D5" s="161"/>
      <c r="E5" s="162"/>
      <c r="F5" s="163">
        <f>D5-B5</f>
        <v>0</v>
      </c>
      <c r="G5" s="14">
        <f>E5-C5</f>
        <v>0</v>
      </c>
      <c r="H5" s="300"/>
    </row>
    <row r="6" spans="1:9" s="79" customFormat="1" ht="25.5" customHeight="1" x14ac:dyDescent="0.3">
      <c r="A6" s="59" t="s">
        <v>5</v>
      </c>
      <c r="B6" s="58"/>
      <c r="C6" s="33">
        <v>1000000</v>
      </c>
      <c r="D6" s="32"/>
      <c r="E6" s="33">
        <v>1003800</v>
      </c>
      <c r="F6" s="34">
        <f t="shared" ref="F6:F25" si="0">D6-B6</f>
        <v>0</v>
      </c>
      <c r="G6" s="31">
        <f>E6-C6</f>
        <v>3800</v>
      </c>
      <c r="H6" s="13"/>
      <c r="I6" s="78"/>
    </row>
    <row r="7" spans="1:9" s="166" customFormat="1" ht="25.5" hidden="1" customHeight="1" x14ac:dyDescent="0.3">
      <c r="A7" s="164" t="s">
        <v>6</v>
      </c>
      <c r="B7" s="165"/>
      <c r="C7" s="162"/>
      <c r="D7" s="161"/>
      <c r="E7" s="162"/>
      <c r="F7" s="163">
        <f t="shared" si="0"/>
        <v>0</v>
      </c>
      <c r="G7" s="14">
        <f t="shared" ref="G7:G52" si="1">E7-C7</f>
        <v>0</v>
      </c>
      <c r="H7" s="13"/>
    </row>
    <row r="8" spans="1:9" s="166" customFormat="1" ht="25.5" hidden="1" customHeight="1" x14ac:dyDescent="0.3">
      <c r="A8" s="164" t="s">
        <v>7</v>
      </c>
      <c r="B8" s="165"/>
      <c r="C8" s="162"/>
      <c r="D8" s="161"/>
      <c r="E8" s="162"/>
      <c r="F8" s="163"/>
      <c r="G8" s="14">
        <f t="shared" si="1"/>
        <v>0</v>
      </c>
      <c r="H8" s="13"/>
      <c r="I8" s="167"/>
    </row>
    <row r="9" spans="1:9" s="79" customFormat="1" ht="25.5" customHeight="1" x14ac:dyDescent="0.25">
      <c r="A9" s="59" t="s">
        <v>8</v>
      </c>
      <c r="B9" s="58"/>
      <c r="C9" s="33">
        <v>1050000</v>
      </c>
      <c r="D9" s="32"/>
      <c r="E9" s="33">
        <f>232250+240800</f>
        <v>473050</v>
      </c>
      <c r="F9" s="34">
        <f t="shared" si="0"/>
        <v>0</v>
      </c>
      <c r="G9" s="31">
        <f t="shared" si="1"/>
        <v>-576950</v>
      </c>
      <c r="H9" s="301"/>
      <c r="I9" s="293"/>
    </row>
    <row r="10" spans="1:9" s="166" customFormat="1" ht="25.5" hidden="1" customHeight="1" x14ac:dyDescent="0.3">
      <c r="A10" s="302" t="s">
        <v>9</v>
      </c>
      <c r="B10" s="303"/>
      <c r="C10" s="162"/>
      <c r="D10" s="161"/>
      <c r="E10" s="162"/>
      <c r="F10" s="163">
        <f t="shared" si="0"/>
        <v>0</v>
      </c>
      <c r="G10" s="14">
        <f t="shared" si="1"/>
        <v>0</v>
      </c>
      <c r="H10" s="13"/>
    </row>
    <row r="11" spans="1:9" s="166" customFormat="1" ht="25.5" hidden="1" customHeight="1" x14ac:dyDescent="0.3">
      <c r="A11" s="164" t="s">
        <v>10</v>
      </c>
      <c r="B11" s="165"/>
      <c r="C11" s="162"/>
      <c r="D11" s="161"/>
      <c r="E11" s="162"/>
      <c r="F11" s="163">
        <f t="shared" si="0"/>
        <v>0</v>
      </c>
      <c r="G11" s="14">
        <f t="shared" si="1"/>
        <v>0</v>
      </c>
      <c r="H11" s="13"/>
    </row>
    <row r="12" spans="1:9" s="79" customFormat="1" ht="25.5" customHeight="1" x14ac:dyDescent="0.3">
      <c r="A12" s="59" t="s">
        <v>11</v>
      </c>
      <c r="B12" s="58"/>
      <c r="C12" s="33">
        <v>1390000</v>
      </c>
      <c r="D12" s="32"/>
      <c r="E12" s="294">
        <v>1147000</v>
      </c>
      <c r="F12" s="34">
        <f t="shared" si="0"/>
        <v>0</v>
      </c>
      <c r="G12" s="31">
        <f t="shared" si="1"/>
        <v>-243000</v>
      </c>
      <c r="H12" s="168"/>
    </row>
    <row r="13" spans="1:9" s="79" customFormat="1" ht="25.5" customHeight="1" x14ac:dyDescent="0.3">
      <c r="A13" s="59" t="s">
        <v>12</v>
      </c>
      <c r="B13" s="58"/>
      <c r="C13" s="33">
        <v>80000</v>
      </c>
      <c r="D13" s="32"/>
      <c r="E13" s="33">
        <v>111000</v>
      </c>
      <c r="F13" s="34">
        <f t="shared" si="0"/>
        <v>0</v>
      </c>
      <c r="G13" s="31">
        <f t="shared" si="1"/>
        <v>31000</v>
      </c>
      <c r="H13" s="304"/>
    </row>
    <row r="14" spans="1:9" s="79" customFormat="1" ht="25.5" customHeight="1" x14ac:dyDescent="0.25">
      <c r="A14" s="59" t="s">
        <v>13</v>
      </c>
      <c r="B14" s="58"/>
      <c r="C14" s="33">
        <v>100000</v>
      </c>
      <c r="D14" s="32"/>
      <c r="E14" s="33">
        <v>200000</v>
      </c>
      <c r="F14" s="34">
        <f t="shared" si="0"/>
        <v>0</v>
      </c>
      <c r="G14" s="31">
        <f t="shared" si="1"/>
        <v>100000</v>
      </c>
      <c r="H14" s="305"/>
      <c r="I14" s="293"/>
    </row>
    <row r="15" spans="1:9" s="79" customFormat="1" ht="25.5" customHeight="1" x14ac:dyDescent="0.3">
      <c r="A15" s="59" t="s">
        <v>14</v>
      </c>
      <c r="B15" s="58"/>
      <c r="C15" s="33">
        <v>25000</v>
      </c>
      <c r="D15" s="32"/>
      <c r="E15" s="33">
        <v>25000</v>
      </c>
      <c r="F15" s="34">
        <f t="shared" si="0"/>
        <v>0</v>
      </c>
      <c r="G15" s="31">
        <f t="shared" si="1"/>
        <v>0</v>
      </c>
      <c r="H15" s="13"/>
      <c r="I15" s="293"/>
    </row>
    <row r="16" spans="1:9" s="79" customFormat="1" ht="25.5" hidden="1" customHeight="1" x14ac:dyDescent="0.3">
      <c r="A16" s="59" t="s">
        <v>15</v>
      </c>
      <c r="B16" s="58"/>
      <c r="C16" s="33"/>
      <c r="D16" s="32"/>
      <c r="E16" s="153"/>
      <c r="F16" s="34">
        <f t="shared" si="0"/>
        <v>0</v>
      </c>
      <c r="G16" s="31">
        <f t="shared" si="1"/>
        <v>0</v>
      </c>
      <c r="H16" s="13"/>
      <c r="I16" s="244"/>
    </row>
    <row r="17" spans="1:8" s="166" customFormat="1" ht="25.5" hidden="1" customHeight="1" x14ac:dyDescent="0.3">
      <c r="A17" s="164" t="s">
        <v>16</v>
      </c>
      <c r="B17" s="165"/>
      <c r="C17" s="162"/>
      <c r="D17" s="161"/>
      <c r="E17" s="162"/>
      <c r="F17" s="163">
        <f t="shared" si="0"/>
        <v>0</v>
      </c>
      <c r="G17" s="14">
        <f t="shared" si="1"/>
        <v>0</v>
      </c>
      <c r="H17" s="13"/>
    </row>
    <row r="18" spans="1:8" s="166" customFormat="1" ht="25.5" hidden="1" customHeight="1" x14ac:dyDescent="0.3">
      <c r="A18" s="164" t="s">
        <v>17</v>
      </c>
      <c r="B18" s="165"/>
      <c r="C18" s="162"/>
      <c r="D18" s="161"/>
      <c r="E18" s="162"/>
      <c r="F18" s="163">
        <f t="shared" si="0"/>
        <v>0</v>
      </c>
      <c r="G18" s="14">
        <f t="shared" si="1"/>
        <v>0</v>
      </c>
      <c r="H18" s="13"/>
    </row>
    <row r="19" spans="1:8" s="166" customFormat="1" ht="25.5" hidden="1" customHeight="1" x14ac:dyDescent="0.3">
      <c r="A19" s="164" t="s">
        <v>18</v>
      </c>
      <c r="B19" s="165"/>
      <c r="C19" s="162"/>
      <c r="D19" s="161"/>
      <c r="E19" s="162"/>
      <c r="F19" s="163">
        <f t="shared" si="0"/>
        <v>0</v>
      </c>
      <c r="G19" s="14">
        <f t="shared" si="1"/>
        <v>0</v>
      </c>
      <c r="H19" s="13"/>
    </row>
    <row r="20" spans="1:8" s="166" customFormat="1" ht="25.5" hidden="1" customHeight="1" x14ac:dyDescent="0.3">
      <c r="A20" s="164" t="s">
        <v>19</v>
      </c>
      <c r="B20" s="165"/>
      <c r="C20" s="162"/>
      <c r="D20" s="161"/>
      <c r="E20" s="162"/>
      <c r="F20" s="163">
        <f t="shared" si="0"/>
        <v>0</v>
      </c>
      <c r="G20" s="14">
        <f t="shared" si="1"/>
        <v>0</v>
      </c>
      <c r="H20" s="13"/>
    </row>
    <row r="21" spans="1:8" s="166" customFormat="1" ht="25.5" hidden="1" customHeight="1" x14ac:dyDescent="0.3">
      <c r="A21" s="164" t="s">
        <v>20</v>
      </c>
      <c r="B21" s="165"/>
      <c r="C21" s="162"/>
      <c r="D21" s="161"/>
      <c r="E21" s="162"/>
      <c r="F21" s="163">
        <f t="shared" si="0"/>
        <v>0</v>
      </c>
      <c r="G21" s="14">
        <f t="shared" si="1"/>
        <v>0</v>
      </c>
      <c r="H21" s="13"/>
    </row>
    <row r="22" spans="1:8" s="79" customFormat="1" ht="25.5" customHeight="1" x14ac:dyDescent="0.3">
      <c r="A22" s="59" t="s">
        <v>21</v>
      </c>
      <c r="B22" s="58"/>
      <c r="C22" s="33">
        <v>100000</v>
      </c>
      <c r="D22" s="32"/>
      <c r="E22" s="33"/>
      <c r="F22" s="34">
        <f t="shared" si="0"/>
        <v>0</v>
      </c>
      <c r="G22" s="31">
        <f>E22-C22</f>
        <v>-100000</v>
      </c>
      <c r="H22" s="13"/>
    </row>
    <row r="23" spans="1:8" s="166" customFormat="1" ht="25.5" hidden="1" customHeight="1" x14ac:dyDescent="0.3">
      <c r="A23" s="164" t="s">
        <v>22</v>
      </c>
      <c r="B23" s="165"/>
      <c r="C23" s="162"/>
      <c r="D23" s="161"/>
      <c r="E23" s="162"/>
      <c r="F23" s="163">
        <f t="shared" si="0"/>
        <v>0</v>
      </c>
      <c r="G23" s="14">
        <f t="shared" si="1"/>
        <v>0</v>
      </c>
      <c r="H23" s="13"/>
    </row>
    <row r="24" spans="1:8" s="166" customFormat="1" ht="25.5" hidden="1" customHeight="1" x14ac:dyDescent="0.3">
      <c r="A24" s="164" t="s">
        <v>23</v>
      </c>
      <c r="B24" s="165"/>
      <c r="C24" s="162"/>
      <c r="D24" s="161"/>
      <c r="E24" s="162"/>
      <c r="F24" s="163">
        <f t="shared" si="0"/>
        <v>0</v>
      </c>
      <c r="G24" s="14">
        <f t="shared" si="1"/>
        <v>0</v>
      </c>
      <c r="H24" s="13"/>
    </row>
    <row r="25" spans="1:8" s="79" customFormat="1" ht="25.5" customHeight="1" x14ac:dyDescent="0.3">
      <c r="A25" s="59" t="s">
        <v>24</v>
      </c>
      <c r="B25" s="58"/>
      <c r="C25" s="33">
        <v>800000</v>
      </c>
      <c r="D25" s="32"/>
      <c r="E25" s="33"/>
      <c r="F25" s="34">
        <f t="shared" si="0"/>
        <v>0</v>
      </c>
      <c r="G25" s="31">
        <f t="shared" si="1"/>
        <v>-800000</v>
      </c>
      <c r="H25" s="13"/>
    </row>
    <row r="26" spans="1:8" s="166" customFormat="1" ht="25.5" hidden="1" customHeight="1" x14ac:dyDescent="0.3">
      <c r="A26" s="164" t="s">
        <v>80</v>
      </c>
      <c r="B26" s="165"/>
      <c r="C26" s="162"/>
      <c r="D26" s="161"/>
      <c r="E26" s="162"/>
      <c r="F26" s="163">
        <f t="shared" ref="F26:G75" si="2">D26-B26</f>
        <v>0</v>
      </c>
      <c r="G26" s="14">
        <f t="shared" si="1"/>
        <v>0</v>
      </c>
      <c r="H26" s="13"/>
    </row>
    <row r="27" spans="1:8" s="166" customFormat="1" ht="25.5" hidden="1" customHeight="1" x14ac:dyDescent="0.3">
      <c r="A27" s="164" t="s">
        <v>25</v>
      </c>
      <c r="B27" s="165"/>
      <c r="C27" s="162"/>
      <c r="D27" s="161"/>
      <c r="E27" s="162"/>
      <c r="F27" s="163">
        <f t="shared" si="2"/>
        <v>0</v>
      </c>
      <c r="G27" s="14">
        <f t="shared" si="1"/>
        <v>0</v>
      </c>
      <c r="H27" s="13"/>
    </row>
    <row r="28" spans="1:8" s="79" customFormat="1" ht="25.5" customHeight="1" x14ac:dyDescent="0.3">
      <c r="A28" s="59" t="s">
        <v>26</v>
      </c>
      <c r="B28" s="58"/>
      <c r="C28" s="322">
        <v>25000</v>
      </c>
      <c r="D28" s="32"/>
      <c r="E28" s="33">
        <v>25000</v>
      </c>
      <c r="F28" s="34">
        <f t="shared" si="2"/>
        <v>0</v>
      </c>
      <c r="G28" s="31">
        <f t="shared" si="1"/>
        <v>0</v>
      </c>
      <c r="H28" s="13"/>
    </row>
    <row r="29" spans="1:8" s="166" customFormat="1" ht="25.5" hidden="1" customHeight="1" x14ac:dyDescent="0.3">
      <c r="A29" s="164" t="s">
        <v>27</v>
      </c>
      <c r="B29" s="165"/>
      <c r="C29" s="162"/>
      <c r="D29" s="161"/>
      <c r="E29" s="162"/>
      <c r="F29" s="163">
        <f t="shared" si="2"/>
        <v>0</v>
      </c>
      <c r="G29" s="14">
        <f t="shared" si="1"/>
        <v>0</v>
      </c>
      <c r="H29" s="13"/>
    </row>
    <row r="30" spans="1:8" s="166" customFormat="1" ht="25.5" hidden="1" customHeight="1" x14ac:dyDescent="0.3">
      <c r="A30" s="164" t="s">
        <v>28</v>
      </c>
      <c r="B30" s="165"/>
      <c r="C30" s="162"/>
      <c r="D30" s="161"/>
      <c r="E30" s="162"/>
      <c r="F30" s="163">
        <f t="shared" si="2"/>
        <v>0</v>
      </c>
      <c r="G30" s="14">
        <f t="shared" si="1"/>
        <v>0</v>
      </c>
      <c r="H30" s="13"/>
    </row>
    <row r="31" spans="1:8" s="79" customFormat="1" ht="25.5" customHeight="1" x14ac:dyDescent="0.3">
      <c r="A31" s="59" t="s">
        <v>29</v>
      </c>
      <c r="B31" s="58"/>
      <c r="C31" s="33">
        <v>200000</v>
      </c>
      <c r="D31" s="32"/>
      <c r="E31" s="33">
        <v>350000</v>
      </c>
      <c r="F31" s="34">
        <f t="shared" si="2"/>
        <v>0</v>
      </c>
      <c r="G31" s="31">
        <f t="shared" si="1"/>
        <v>150000</v>
      </c>
      <c r="H31" s="13"/>
    </row>
    <row r="32" spans="1:8" s="79" customFormat="1" ht="25.5" customHeight="1" x14ac:dyDescent="0.3">
      <c r="A32" s="59" t="s">
        <v>30</v>
      </c>
      <c r="B32" s="58"/>
      <c r="C32" s="33">
        <v>15000000</v>
      </c>
      <c r="D32" s="32"/>
      <c r="E32" s="33">
        <v>15000000</v>
      </c>
      <c r="F32" s="34">
        <f t="shared" si="2"/>
        <v>0</v>
      </c>
      <c r="G32" s="31">
        <f t="shared" si="1"/>
        <v>0</v>
      </c>
      <c r="H32" s="13"/>
    </row>
    <row r="33" spans="1:8" s="166" customFormat="1" ht="25.5" hidden="1" customHeight="1" x14ac:dyDescent="0.3">
      <c r="A33" s="164" t="s">
        <v>31</v>
      </c>
      <c r="B33" s="165"/>
      <c r="C33" s="162"/>
      <c r="D33" s="161"/>
      <c r="E33" s="162"/>
      <c r="F33" s="163">
        <f t="shared" si="2"/>
        <v>0</v>
      </c>
      <c r="G33" s="14">
        <f>E33-C33</f>
        <v>0</v>
      </c>
      <c r="H33" s="13"/>
    </row>
    <row r="34" spans="1:8" s="166" customFormat="1" ht="25.5" hidden="1" customHeight="1" x14ac:dyDescent="0.3">
      <c r="A34" s="164" t="s">
        <v>32</v>
      </c>
      <c r="B34" s="165"/>
      <c r="C34" s="162"/>
      <c r="D34" s="161"/>
      <c r="E34" s="162"/>
      <c r="F34" s="163">
        <f t="shared" si="2"/>
        <v>0</v>
      </c>
      <c r="G34" s="14">
        <f t="shared" si="1"/>
        <v>0</v>
      </c>
      <c r="H34" s="13"/>
    </row>
    <row r="35" spans="1:8" s="166" customFormat="1" ht="25.5" hidden="1" customHeight="1" x14ac:dyDescent="0.3">
      <c r="A35" s="164" t="s">
        <v>33</v>
      </c>
      <c r="B35" s="165"/>
      <c r="C35" s="162"/>
      <c r="D35" s="161"/>
      <c r="E35" s="162"/>
      <c r="F35" s="163">
        <f t="shared" si="2"/>
        <v>0</v>
      </c>
      <c r="G35" s="14">
        <f t="shared" si="1"/>
        <v>0</v>
      </c>
      <c r="H35" s="13"/>
    </row>
    <row r="36" spans="1:8" s="166" customFormat="1" ht="25.5" hidden="1" customHeight="1" x14ac:dyDescent="0.3">
      <c r="A36" s="302" t="s">
        <v>34</v>
      </c>
      <c r="B36" s="303"/>
      <c r="C36" s="162"/>
      <c r="D36" s="161"/>
      <c r="E36" s="162"/>
      <c r="F36" s="163">
        <f t="shared" si="2"/>
        <v>0</v>
      </c>
      <c r="G36" s="14">
        <f t="shared" si="1"/>
        <v>0</v>
      </c>
      <c r="H36" s="13"/>
    </row>
    <row r="37" spans="1:8" s="166" customFormat="1" ht="25.5" hidden="1" customHeight="1" x14ac:dyDescent="0.3">
      <c r="A37" s="164" t="s">
        <v>35</v>
      </c>
      <c r="B37" s="165"/>
      <c r="C37" s="162"/>
      <c r="D37" s="161"/>
      <c r="E37" s="162"/>
      <c r="F37" s="163">
        <f t="shared" si="2"/>
        <v>0</v>
      </c>
      <c r="G37" s="14">
        <f t="shared" si="1"/>
        <v>0</v>
      </c>
      <c r="H37" s="13"/>
    </row>
    <row r="38" spans="1:8" s="307" customFormat="1" ht="25.5" hidden="1" customHeight="1" x14ac:dyDescent="0.3">
      <c r="A38" s="306" t="s">
        <v>36</v>
      </c>
      <c r="B38" s="165"/>
      <c r="C38" s="295"/>
      <c r="D38" s="165"/>
      <c r="E38" s="295"/>
      <c r="F38" s="296">
        <f t="shared" si="2"/>
        <v>0</v>
      </c>
      <c r="G38" s="14">
        <f t="shared" si="1"/>
        <v>0</v>
      </c>
      <c r="H38" s="171"/>
    </row>
    <row r="39" spans="1:8" s="166" customFormat="1" ht="25.5" hidden="1" customHeight="1" x14ac:dyDescent="0.3">
      <c r="A39" s="164" t="s">
        <v>37</v>
      </c>
      <c r="B39" s="165"/>
      <c r="C39" s="162"/>
      <c r="D39" s="161"/>
      <c r="E39" s="162"/>
      <c r="F39" s="163">
        <f t="shared" si="2"/>
        <v>0</v>
      </c>
      <c r="G39" s="14">
        <f t="shared" si="1"/>
        <v>0</v>
      </c>
      <c r="H39" s="13"/>
    </row>
    <row r="40" spans="1:8" s="166" customFormat="1" ht="25.5" hidden="1" customHeight="1" x14ac:dyDescent="0.3">
      <c r="A40" s="164" t="s">
        <v>38</v>
      </c>
      <c r="B40" s="165"/>
      <c r="C40" s="162"/>
      <c r="D40" s="161"/>
      <c r="E40" s="162"/>
      <c r="F40" s="163">
        <f t="shared" si="2"/>
        <v>0</v>
      </c>
      <c r="G40" s="14">
        <f t="shared" si="1"/>
        <v>0</v>
      </c>
      <c r="H40" s="13"/>
    </row>
    <row r="41" spans="1:8" s="79" customFormat="1" ht="25.5" customHeight="1" x14ac:dyDescent="0.3">
      <c r="A41" s="59" t="s">
        <v>39</v>
      </c>
      <c r="B41" s="58"/>
      <c r="C41" s="33">
        <v>77383</v>
      </c>
      <c r="D41" s="32"/>
      <c r="E41" s="33">
        <v>77383</v>
      </c>
      <c r="F41" s="34">
        <f t="shared" si="2"/>
        <v>0</v>
      </c>
      <c r="G41" s="31">
        <f t="shared" si="1"/>
        <v>0</v>
      </c>
      <c r="H41" s="13"/>
    </row>
    <row r="42" spans="1:8" s="166" customFormat="1" ht="25.5" hidden="1" customHeight="1" x14ac:dyDescent="0.3">
      <c r="A42" s="302" t="s">
        <v>40</v>
      </c>
      <c r="B42" s="303"/>
      <c r="C42" s="162"/>
      <c r="D42" s="161"/>
      <c r="E42" s="162"/>
      <c r="F42" s="163">
        <f t="shared" si="2"/>
        <v>0</v>
      </c>
      <c r="G42" s="14">
        <f t="shared" si="1"/>
        <v>0</v>
      </c>
      <c r="H42" s="13"/>
    </row>
    <row r="43" spans="1:8" s="166" customFormat="1" ht="25.5" hidden="1" customHeight="1" x14ac:dyDescent="0.3">
      <c r="A43" s="302" t="s">
        <v>41</v>
      </c>
      <c r="B43" s="303"/>
      <c r="C43" s="162"/>
      <c r="D43" s="161"/>
      <c r="E43" s="162"/>
      <c r="F43" s="163">
        <f t="shared" si="2"/>
        <v>0</v>
      </c>
      <c r="G43" s="14">
        <f t="shared" si="1"/>
        <v>0</v>
      </c>
      <c r="H43" s="13"/>
    </row>
    <row r="44" spans="1:8" s="166" customFormat="1" ht="25.5" hidden="1" customHeight="1" x14ac:dyDescent="0.3">
      <c r="A44" s="164" t="s">
        <v>42</v>
      </c>
      <c r="B44" s="165"/>
      <c r="C44" s="162"/>
      <c r="D44" s="161"/>
      <c r="E44" s="162"/>
      <c r="F44" s="163">
        <f t="shared" si="2"/>
        <v>0</v>
      </c>
      <c r="G44" s="14">
        <f t="shared" si="1"/>
        <v>0</v>
      </c>
      <c r="H44" s="13"/>
    </row>
    <row r="45" spans="1:8" s="166" customFormat="1" ht="25.5" hidden="1" customHeight="1" x14ac:dyDescent="0.3">
      <c r="A45" s="164" t="s">
        <v>43</v>
      </c>
      <c r="B45" s="165"/>
      <c r="C45" s="162"/>
      <c r="D45" s="161"/>
      <c r="E45" s="162"/>
      <c r="F45" s="163">
        <f t="shared" si="2"/>
        <v>0</v>
      </c>
      <c r="G45" s="14">
        <f>E45-C45</f>
        <v>0</v>
      </c>
      <c r="H45" s="13"/>
    </row>
    <row r="46" spans="1:8" s="166" customFormat="1" ht="25.5" hidden="1" customHeight="1" x14ac:dyDescent="0.3">
      <c r="A46" s="164" t="s">
        <v>44</v>
      </c>
      <c r="B46" s="165"/>
      <c r="C46" s="162"/>
      <c r="D46" s="161"/>
      <c r="E46" s="162"/>
      <c r="F46" s="163">
        <f t="shared" si="2"/>
        <v>0</v>
      </c>
      <c r="G46" s="14">
        <f t="shared" si="1"/>
        <v>0</v>
      </c>
      <c r="H46" s="13"/>
    </row>
    <row r="47" spans="1:8" s="311" customFormat="1" ht="25.5" hidden="1" customHeight="1" x14ac:dyDescent="0.3">
      <c r="A47" s="308" t="s">
        <v>45</v>
      </c>
      <c r="B47" s="309"/>
      <c r="C47" s="162"/>
      <c r="D47" s="169"/>
      <c r="E47" s="162"/>
      <c r="F47" s="163">
        <f t="shared" si="2"/>
        <v>0</v>
      </c>
      <c r="G47" s="14">
        <f t="shared" si="1"/>
        <v>0</v>
      </c>
      <c r="H47" s="310"/>
    </row>
    <row r="48" spans="1:8" s="166" customFormat="1" ht="25.5" hidden="1" customHeight="1" x14ac:dyDescent="0.3">
      <c r="A48" s="164" t="s">
        <v>46</v>
      </c>
      <c r="B48" s="165"/>
      <c r="C48" s="162"/>
      <c r="D48" s="161"/>
      <c r="E48" s="162"/>
      <c r="F48" s="163">
        <f t="shared" si="2"/>
        <v>0</v>
      </c>
      <c r="G48" s="14">
        <f t="shared" si="1"/>
        <v>0</v>
      </c>
      <c r="H48" s="13"/>
    </row>
    <row r="49" spans="1:9" s="79" customFormat="1" ht="25.5" customHeight="1" thickBot="1" x14ac:dyDescent="0.35">
      <c r="A49" s="59" t="s">
        <v>47</v>
      </c>
      <c r="B49" s="58"/>
      <c r="C49" s="33">
        <v>553500</v>
      </c>
      <c r="D49" s="32"/>
      <c r="E49" s="33">
        <v>537800</v>
      </c>
      <c r="F49" s="34">
        <f t="shared" si="2"/>
        <v>0</v>
      </c>
      <c r="G49" s="31">
        <f t="shared" si="1"/>
        <v>-15700</v>
      </c>
      <c r="H49" s="13"/>
    </row>
    <row r="50" spans="1:9" s="79" customFormat="1" ht="25.5" hidden="1" customHeight="1" x14ac:dyDescent="0.3">
      <c r="A50" s="297" t="s">
        <v>51</v>
      </c>
      <c r="B50" s="298"/>
      <c r="C50" s="60"/>
      <c r="D50" s="32"/>
      <c r="E50" s="33"/>
      <c r="F50" s="30">
        <f>D50-B50</f>
        <v>0</v>
      </c>
      <c r="G50" s="31">
        <f t="shared" si="1"/>
        <v>0</v>
      </c>
      <c r="H50" s="13"/>
    </row>
    <row r="51" spans="1:9" s="5" customFormat="1" ht="25.5" hidden="1" customHeight="1" x14ac:dyDescent="0.25">
      <c r="A51" s="297" t="s">
        <v>49</v>
      </c>
      <c r="B51" s="298"/>
      <c r="C51" s="33"/>
      <c r="D51" s="32"/>
      <c r="E51" s="33"/>
      <c r="F51" s="30">
        <f t="shared" si="2"/>
        <v>0</v>
      </c>
      <c r="G51" s="31">
        <f t="shared" si="1"/>
        <v>0</v>
      </c>
      <c r="H51" s="26"/>
    </row>
    <row r="52" spans="1:9" s="10" customFormat="1" ht="25.5" hidden="1" customHeight="1" thickBot="1" x14ac:dyDescent="0.3">
      <c r="A52" s="36" t="s">
        <v>50</v>
      </c>
      <c r="B52" s="16"/>
      <c r="C52" s="12"/>
      <c r="D52" s="37"/>
      <c r="E52" s="12"/>
      <c r="F52" s="38">
        <f t="shared" si="2"/>
        <v>0</v>
      </c>
      <c r="G52" s="31">
        <f t="shared" si="1"/>
        <v>0</v>
      </c>
      <c r="H52" s="17"/>
    </row>
    <row r="53" spans="1:9" s="79" customFormat="1" ht="25.5" customHeight="1" thickBot="1" x14ac:dyDescent="0.35">
      <c r="A53" s="73" t="s">
        <v>67</v>
      </c>
      <c r="B53" s="74">
        <f t="shared" ref="B53" si="3">SUM(B5:B52)</f>
        <v>0</v>
      </c>
      <c r="C53" s="21">
        <f>SUM(C5:C52)</f>
        <v>20400883</v>
      </c>
      <c r="D53" s="21">
        <f t="shared" ref="D53" si="4">SUM(D5:D52)</f>
        <v>0</v>
      </c>
      <c r="E53" s="21">
        <f>SUM(E5:E52)</f>
        <v>18950033</v>
      </c>
      <c r="F53" s="22">
        <f>SUM(F5:F52)</f>
        <v>0</v>
      </c>
      <c r="G53" s="29">
        <f>SUM(G5:G52)</f>
        <v>-1450850</v>
      </c>
      <c r="H53" s="212"/>
    </row>
    <row r="54" spans="1:9" s="107" customFormat="1" ht="25.5" customHeight="1" thickTop="1" x14ac:dyDescent="0.3">
      <c r="A54" s="213" t="s">
        <v>60</v>
      </c>
      <c r="B54" s="214"/>
      <c r="C54" s="215"/>
      <c r="D54" s="216"/>
      <c r="E54" s="217"/>
      <c r="F54" s="218"/>
      <c r="G54" s="219">
        <f>F54-B54</f>
        <v>0</v>
      </c>
      <c r="H54" s="220"/>
    </row>
    <row r="55" spans="1:9" s="176" customFormat="1" ht="25.5" customHeight="1" x14ac:dyDescent="0.3">
      <c r="A55" s="317"/>
      <c r="B55" s="318" t="s">
        <v>64</v>
      </c>
      <c r="C55" s="173"/>
      <c r="D55" s="221"/>
      <c r="E55" s="173"/>
      <c r="F55" s="223"/>
      <c r="G55" s="222">
        <f>G53/C53</f>
        <v>-7.1117019787819966E-2</v>
      </c>
      <c r="H55" s="319" t="s">
        <v>78</v>
      </c>
      <c r="I55" s="190"/>
    </row>
    <row r="56" spans="1:9" s="176" customFormat="1" ht="25.5" hidden="1" customHeight="1" x14ac:dyDescent="0.3">
      <c r="A56" s="317"/>
      <c r="B56" s="226"/>
      <c r="C56" s="173"/>
      <c r="D56" s="221"/>
      <c r="E56" s="173"/>
      <c r="F56" s="223"/>
      <c r="G56" s="224"/>
      <c r="H56" s="174"/>
    </row>
    <row r="57" spans="1:9" s="176" customFormat="1" ht="25.5" customHeight="1" thickBot="1" x14ac:dyDescent="0.35">
      <c r="A57" s="225" t="s">
        <v>53</v>
      </c>
      <c r="B57" s="226"/>
      <c r="C57" s="115"/>
      <c r="D57" s="115"/>
      <c r="E57" s="115"/>
      <c r="F57" s="227"/>
      <c r="G57" s="182"/>
      <c r="H57" s="174"/>
    </row>
    <row r="58" spans="1:9" s="10" customFormat="1" ht="25.5" hidden="1" customHeight="1" thickBot="1" x14ac:dyDescent="0.3">
      <c r="A58" s="19" t="s">
        <v>76</v>
      </c>
      <c r="B58" s="24"/>
      <c r="C58" s="11"/>
      <c r="D58" s="11"/>
      <c r="E58" s="11"/>
      <c r="F58" s="25"/>
      <c r="G58" s="28">
        <f>E58-C58</f>
        <v>0</v>
      </c>
      <c r="H58" s="26"/>
    </row>
    <row r="59" spans="1:9" s="166" customFormat="1" ht="25.5" customHeight="1" thickBot="1" x14ac:dyDescent="0.35">
      <c r="A59" s="302" t="s">
        <v>111</v>
      </c>
      <c r="B59" s="323"/>
      <c r="C59" s="162">
        <v>3000000</v>
      </c>
      <c r="D59" s="161"/>
      <c r="E59" s="162">
        <v>285000</v>
      </c>
      <c r="F59" s="312">
        <f>SUM(F10:F53)</f>
        <v>0</v>
      </c>
      <c r="G59" s="14">
        <f>E59-C59</f>
        <v>-2715000</v>
      </c>
      <c r="H59" s="13"/>
    </row>
    <row r="60" spans="1:9" s="166" customFormat="1" ht="25.5" hidden="1" customHeight="1" thickTop="1" x14ac:dyDescent="0.3">
      <c r="A60" s="302" t="s">
        <v>97</v>
      </c>
      <c r="B60" s="303" t="s">
        <v>98</v>
      </c>
      <c r="C60" s="162"/>
      <c r="D60" s="161"/>
      <c r="E60" s="162"/>
      <c r="F60" s="87"/>
      <c r="G60" s="14">
        <f>E60-C60</f>
        <v>0</v>
      </c>
      <c r="H60" s="171"/>
      <c r="I60" s="313"/>
    </row>
    <row r="61" spans="1:9" s="79" customFormat="1" ht="25.5" customHeight="1" thickTop="1" x14ac:dyDescent="0.3">
      <c r="A61" s="297" t="s">
        <v>63</v>
      </c>
      <c r="B61" s="324"/>
      <c r="C61" s="33">
        <v>1875011</v>
      </c>
      <c r="D61" s="32"/>
      <c r="E61" s="33">
        <v>813875</v>
      </c>
      <c r="F61" s="30"/>
      <c r="G61" s="31">
        <f t="shared" ref="G61:G66" si="5">E61-C61</f>
        <v>-1061136</v>
      </c>
      <c r="H61" s="13"/>
    </row>
    <row r="62" spans="1:9" s="166" customFormat="1" ht="25.5" hidden="1" customHeight="1" x14ac:dyDescent="0.3">
      <c r="A62" s="302" t="s">
        <v>52</v>
      </c>
      <c r="B62" s="314"/>
      <c r="C62" s="6"/>
      <c r="D62" s="172"/>
      <c r="E62" s="162"/>
      <c r="F62" s="170">
        <f>D62-B62</f>
        <v>0</v>
      </c>
      <c r="G62" s="14">
        <f t="shared" si="5"/>
        <v>0</v>
      </c>
      <c r="H62" s="13"/>
      <c r="I62" s="315"/>
    </row>
    <row r="63" spans="1:9" s="79" customFormat="1" ht="25.5" customHeight="1" x14ac:dyDescent="0.3">
      <c r="A63" s="297" t="s">
        <v>85</v>
      </c>
      <c r="B63" s="325"/>
      <c r="C63" s="12">
        <v>29150000</v>
      </c>
      <c r="D63" s="40"/>
      <c r="E63" s="33">
        <v>19777800</v>
      </c>
      <c r="F63" s="30"/>
      <c r="G63" s="31">
        <f>E63-C63</f>
        <v>-9372200</v>
      </c>
      <c r="H63" s="13"/>
      <c r="I63" s="60"/>
    </row>
    <row r="64" spans="1:9" s="5" customFormat="1" ht="25.5" hidden="1" customHeight="1" x14ac:dyDescent="0.25">
      <c r="A64" s="297" t="s">
        <v>100</v>
      </c>
      <c r="B64" s="316"/>
      <c r="C64" s="12"/>
      <c r="D64" s="40"/>
      <c r="E64" s="33"/>
      <c r="F64" s="30"/>
      <c r="G64" s="31">
        <f t="shared" si="5"/>
        <v>0</v>
      </c>
      <c r="H64" s="26"/>
      <c r="I64" s="75"/>
    </row>
    <row r="65" spans="1:10" s="10" customFormat="1" ht="25.5" hidden="1" customHeight="1" x14ac:dyDescent="0.25">
      <c r="A65" s="35" t="s">
        <v>77</v>
      </c>
      <c r="B65" s="39"/>
      <c r="C65" s="37"/>
      <c r="D65" s="40"/>
      <c r="E65" s="33"/>
      <c r="F65" s="30">
        <f>D6-B65</f>
        <v>0</v>
      </c>
      <c r="G65" s="31">
        <f t="shared" si="5"/>
        <v>0</v>
      </c>
      <c r="H65" s="26"/>
      <c r="I65" s="18"/>
    </row>
    <row r="66" spans="1:10" s="10" customFormat="1" ht="25.5" hidden="1" customHeight="1" x14ac:dyDescent="0.25">
      <c r="A66" s="35" t="s">
        <v>72</v>
      </c>
      <c r="B66" s="15"/>
      <c r="C66" s="33"/>
      <c r="D66" s="32"/>
      <c r="E66" s="33"/>
      <c r="F66" s="30">
        <f>D7-B66</f>
        <v>0</v>
      </c>
      <c r="G66" s="31">
        <f t="shared" si="5"/>
        <v>0</v>
      </c>
      <c r="H66" s="27"/>
      <c r="I66" s="18"/>
    </row>
    <row r="67" spans="1:10" s="10" customFormat="1" ht="25.5" hidden="1" customHeight="1" x14ac:dyDescent="0.25">
      <c r="A67" s="41" t="s">
        <v>73</v>
      </c>
      <c r="B67" s="15"/>
      <c r="C67" s="33"/>
      <c r="D67" s="32"/>
      <c r="E67" s="33"/>
      <c r="F67" s="30">
        <f>D8-B67</f>
        <v>0</v>
      </c>
      <c r="G67" s="31">
        <f t="shared" ref="G67:G69" si="6">E67-C67</f>
        <v>0</v>
      </c>
      <c r="H67" s="26"/>
      <c r="I67" s="4"/>
    </row>
    <row r="68" spans="1:10" s="10" customFormat="1" ht="25.5" hidden="1" customHeight="1" x14ac:dyDescent="0.25">
      <c r="A68" s="41" t="s">
        <v>70</v>
      </c>
      <c r="B68" s="15"/>
      <c r="C68" s="33"/>
      <c r="D68" s="32"/>
      <c r="E68" s="33"/>
      <c r="F68" s="30">
        <f>D68-B68</f>
        <v>0</v>
      </c>
      <c r="G68" s="31">
        <f t="shared" si="6"/>
        <v>0</v>
      </c>
      <c r="H68" s="26"/>
      <c r="I68" s="18"/>
    </row>
    <row r="69" spans="1:10" s="10" customFormat="1" ht="25.5" customHeight="1" thickBot="1" x14ac:dyDescent="0.3">
      <c r="A69" s="35"/>
      <c r="B69" s="15"/>
      <c r="C69" s="42"/>
      <c r="D69" s="43"/>
      <c r="E69" s="42"/>
      <c r="F69" s="44">
        <f>D69-B69</f>
        <v>0</v>
      </c>
      <c r="G69" s="31">
        <f t="shared" si="6"/>
        <v>0</v>
      </c>
      <c r="H69" s="26"/>
    </row>
    <row r="70" spans="1:10" s="79" customFormat="1" ht="25.5" customHeight="1" thickBot="1" x14ac:dyDescent="0.35">
      <c r="A70" s="76" t="s">
        <v>68</v>
      </c>
      <c r="B70" s="77"/>
      <c r="C70" s="21">
        <f>SUM(C58:C69)</f>
        <v>34025011</v>
      </c>
      <c r="D70" s="23"/>
      <c r="E70" s="21">
        <f>SUM(E58:E69)</f>
        <v>20876675</v>
      </c>
      <c r="F70" s="45">
        <f>SUM(F58:F69)</f>
        <v>0</v>
      </c>
      <c r="G70" s="46">
        <f>SUM(G58:G69)</f>
        <v>-13148336</v>
      </c>
      <c r="H70" s="174"/>
      <c r="I70" s="78"/>
    </row>
    <row r="71" spans="1:10" s="176" customFormat="1" ht="25.5" hidden="1" customHeight="1" thickTop="1" x14ac:dyDescent="0.3">
      <c r="A71" s="177"/>
      <c r="B71" s="178"/>
      <c r="C71" s="179"/>
      <c r="D71" s="180"/>
      <c r="E71" s="179"/>
      <c r="F71" s="181"/>
      <c r="G71" s="182"/>
      <c r="H71" s="183"/>
    </row>
    <row r="72" spans="1:10" s="176" customFormat="1" ht="25.5" customHeight="1" thickTop="1" thickBot="1" x14ac:dyDescent="0.35">
      <c r="A72" s="184" t="s">
        <v>66</v>
      </c>
      <c r="B72" s="185"/>
      <c r="C72" s="186"/>
      <c r="D72" s="187"/>
      <c r="E72" s="186"/>
      <c r="F72" s="188"/>
      <c r="G72" s="182"/>
      <c r="H72" s="189"/>
      <c r="I72" s="190"/>
    </row>
    <row r="73" spans="1:10" s="107" customFormat="1" ht="25.5" hidden="1" customHeight="1" x14ac:dyDescent="0.3">
      <c r="A73" s="191" t="s">
        <v>55</v>
      </c>
      <c r="B73" s="192"/>
      <c r="C73" s="193"/>
      <c r="D73" s="194"/>
      <c r="E73" s="193"/>
      <c r="F73" s="195">
        <f t="shared" si="2"/>
        <v>0</v>
      </c>
      <c r="G73" s="196">
        <f t="shared" si="2"/>
        <v>0</v>
      </c>
      <c r="H73" s="189"/>
    </row>
    <row r="74" spans="1:10" s="107" customFormat="1" ht="25.5" hidden="1" customHeight="1" x14ac:dyDescent="0.3">
      <c r="A74" s="197" t="s">
        <v>62</v>
      </c>
      <c r="B74" s="192"/>
      <c r="C74" s="193"/>
      <c r="D74" s="194"/>
      <c r="E74" s="193"/>
      <c r="F74" s="195">
        <f t="shared" si="2"/>
        <v>0</v>
      </c>
      <c r="G74" s="196">
        <f t="shared" si="2"/>
        <v>0</v>
      </c>
      <c r="H74" s="189"/>
    </row>
    <row r="75" spans="1:10" s="107" customFormat="1" ht="25.5" hidden="1" customHeight="1" thickBot="1" x14ac:dyDescent="0.35">
      <c r="A75" s="198" t="s">
        <v>61</v>
      </c>
      <c r="B75" s="199"/>
      <c r="C75" s="200"/>
      <c r="D75" s="201"/>
      <c r="E75" s="200"/>
      <c r="F75" s="195">
        <f t="shared" si="2"/>
        <v>0</v>
      </c>
      <c r="G75" s="196">
        <f t="shared" si="2"/>
        <v>0</v>
      </c>
      <c r="H75" s="189"/>
    </row>
    <row r="76" spans="1:10" s="107" customFormat="1" ht="25.5" customHeight="1" thickBot="1" x14ac:dyDescent="0.35">
      <c r="A76" s="202" t="s">
        <v>69</v>
      </c>
      <c r="B76" s="203">
        <f>SUM(B73:B75)</f>
        <v>0</v>
      </c>
      <c r="C76" s="204"/>
      <c r="D76" s="205"/>
      <c r="E76" s="206"/>
      <c r="F76" s="207">
        <f>SUM(F73:F75)</f>
        <v>0</v>
      </c>
      <c r="G76" s="196">
        <f>SUM(G73:G75)</f>
        <v>0</v>
      </c>
      <c r="H76" s="189" t="s">
        <v>79</v>
      </c>
    </row>
    <row r="77" spans="1:10" s="176" customFormat="1" ht="25.5" customHeight="1" thickTop="1" thickBot="1" x14ac:dyDescent="0.35">
      <c r="A77" s="177"/>
      <c r="B77" s="208"/>
      <c r="C77" s="209"/>
      <c r="D77" s="210"/>
      <c r="E77" s="209"/>
      <c r="F77" s="211"/>
      <c r="G77" s="182"/>
      <c r="H77" s="212"/>
      <c r="I77" s="175"/>
    </row>
    <row r="78" spans="1:10" s="79" customFormat="1" ht="25.5" customHeight="1" thickBot="1" x14ac:dyDescent="0.35">
      <c r="A78" s="80" t="s">
        <v>65</v>
      </c>
      <c r="B78" s="81">
        <f>B53+B70+B76</f>
        <v>0</v>
      </c>
      <c r="C78" s="21">
        <f>C70+C53</f>
        <v>54425894</v>
      </c>
      <c r="D78" s="82">
        <f>D53+D70+D76</f>
        <v>0</v>
      </c>
      <c r="E78" s="21">
        <f>E70+E53</f>
        <v>39826708</v>
      </c>
      <c r="F78" s="83">
        <f>F53+F70+F76</f>
        <v>0</v>
      </c>
      <c r="G78" s="46">
        <f>+G53+G70</f>
        <v>-14599186</v>
      </c>
      <c r="H78" s="212"/>
      <c r="I78" s="78"/>
      <c r="J78" s="78"/>
    </row>
    <row r="79" spans="1:10" s="5" customFormat="1" ht="25.5" customHeight="1" thickTop="1" x14ac:dyDescent="0.3">
      <c r="A79" s="84"/>
      <c r="B79" s="85"/>
      <c r="C79" s="86"/>
      <c r="D79" s="87"/>
      <c r="E79" s="86"/>
      <c r="F79" s="88"/>
      <c r="G79" s="89"/>
      <c r="H79" s="7"/>
      <c r="J79" s="72"/>
    </row>
    <row r="80" spans="1:10" s="5" customFormat="1" ht="25.5" customHeight="1" x14ac:dyDescent="0.3">
      <c r="A80" s="84"/>
      <c r="B80" s="85"/>
      <c r="C80" s="86"/>
      <c r="D80" s="87"/>
      <c r="E80" s="86"/>
      <c r="F80" s="86"/>
      <c r="G80" s="86"/>
      <c r="H80" s="8"/>
      <c r="I80" s="72"/>
    </row>
    <row r="81" spans="1:12" s="92" customFormat="1" ht="25.5" customHeight="1" x14ac:dyDescent="0.3">
      <c r="A81" s="407"/>
      <c r="B81" s="407"/>
      <c r="C81" s="90"/>
      <c r="D81" s="91"/>
      <c r="E81" s="155"/>
      <c r="G81" s="93"/>
      <c r="H81" s="9"/>
    </row>
    <row r="82" spans="1:12" s="79" customFormat="1" ht="25.5" customHeight="1" x14ac:dyDescent="0.25">
      <c r="A82" s="409" t="s">
        <v>86</v>
      </c>
      <c r="B82" s="409"/>
      <c r="C82" s="249" t="s">
        <v>56</v>
      </c>
      <c r="D82" s="250"/>
      <c r="F82" s="249" t="s">
        <v>56</v>
      </c>
      <c r="G82" s="251"/>
      <c r="H82" s="2"/>
      <c r="I82" s="252"/>
      <c r="J82" s="60"/>
      <c r="L82" s="78"/>
    </row>
    <row r="83" spans="1:12" s="79" customFormat="1" ht="25.5" customHeight="1" x14ac:dyDescent="0.25">
      <c r="A83" s="291"/>
      <c r="B83" s="291"/>
      <c r="C83" s="249"/>
      <c r="D83" s="250"/>
      <c r="F83" s="249"/>
      <c r="G83" s="251"/>
      <c r="H83" s="2"/>
      <c r="I83" s="252"/>
      <c r="J83" s="60"/>
      <c r="L83" s="78"/>
    </row>
    <row r="84" spans="1:12" s="79" customFormat="1" ht="25.5" customHeight="1" x14ac:dyDescent="0.25">
      <c r="A84" s="291"/>
      <c r="B84" s="291"/>
      <c r="C84" s="249"/>
      <c r="D84" s="250"/>
      <c r="F84" s="249"/>
      <c r="G84" s="251"/>
      <c r="H84" s="2"/>
      <c r="I84" s="252"/>
      <c r="J84" s="60"/>
      <c r="L84" s="78"/>
    </row>
    <row r="85" spans="1:12" s="79" customFormat="1" ht="25.5" customHeight="1" x14ac:dyDescent="0.25">
      <c r="A85" s="291"/>
      <c r="B85" s="291"/>
      <c r="C85" s="249"/>
      <c r="D85" s="250"/>
      <c r="F85" s="249"/>
      <c r="G85" s="251"/>
      <c r="H85" s="2"/>
      <c r="I85" s="252"/>
      <c r="J85" s="60"/>
      <c r="L85" s="78"/>
    </row>
    <row r="86" spans="1:12" s="79" customFormat="1" ht="25.5" customHeight="1" x14ac:dyDescent="0.25">
      <c r="A86" s="291"/>
      <c r="B86" s="291"/>
      <c r="C86" s="249"/>
      <c r="D86" s="250"/>
      <c r="F86" s="249"/>
      <c r="G86" s="251"/>
      <c r="H86" s="2"/>
      <c r="I86" s="252"/>
      <c r="J86" s="60"/>
      <c r="L86" s="78"/>
    </row>
    <row r="87" spans="1:12" s="79" customFormat="1" ht="25.5" customHeight="1" x14ac:dyDescent="0.25">
      <c r="A87" s="408" t="s">
        <v>4846</v>
      </c>
      <c r="B87" s="408"/>
      <c r="C87" s="253" t="s">
        <v>116</v>
      </c>
      <c r="D87" s="254"/>
      <c r="F87" s="253" t="s">
        <v>493</v>
      </c>
      <c r="G87" s="255"/>
      <c r="H87" s="2"/>
      <c r="I87" s="256"/>
      <c r="J87" s="60"/>
    </row>
    <row r="88" spans="1:12" s="79" customFormat="1" ht="25.5" customHeight="1" x14ac:dyDescent="0.25">
      <c r="A88" s="104" t="s">
        <v>4847</v>
      </c>
      <c r="B88" s="257"/>
      <c r="C88" s="258" t="s">
        <v>107</v>
      </c>
      <c r="D88" s="254"/>
      <c r="F88" s="258" t="s">
        <v>114</v>
      </c>
      <c r="G88" s="255"/>
      <c r="H88" s="2"/>
      <c r="I88" s="259"/>
      <c r="J88" s="78"/>
    </row>
    <row r="89" spans="1:12" s="5" customFormat="1" ht="25.5" customHeight="1" x14ac:dyDescent="0.25">
      <c r="A89" s="94"/>
      <c r="B89" s="95"/>
      <c r="C89" s="96"/>
      <c r="D89" s="97"/>
      <c r="E89" s="96"/>
      <c r="F89" s="94"/>
      <c r="G89" s="94"/>
      <c r="H89" s="3"/>
      <c r="I89" s="104"/>
      <c r="J89" s="75"/>
    </row>
    <row r="90" spans="1:12" s="5" customFormat="1" ht="25.5" customHeight="1" x14ac:dyDescent="0.25">
      <c r="A90" s="94"/>
      <c r="B90" s="95"/>
      <c r="C90" s="156"/>
      <c r="D90" s="97"/>
      <c r="E90" s="96"/>
      <c r="F90" s="94"/>
      <c r="G90" s="94"/>
      <c r="H90" s="3"/>
      <c r="J90" s="72"/>
    </row>
    <row r="91" spans="1:12" s="5" customFormat="1" ht="25.5" customHeight="1" x14ac:dyDescent="0.25">
      <c r="A91" s="94"/>
      <c r="B91" s="95"/>
      <c r="C91" s="156"/>
      <c r="D91" s="97"/>
      <c r="E91" s="96" t="s">
        <v>82</v>
      </c>
      <c r="F91" s="94"/>
      <c r="G91" s="94"/>
      <c r="H91" s="3"/>
      <c r="J91" s="72"/>
    </row>
    <row r="92" spans="1:12" s="5" customFormat="1" ht="25.5" customHeight="1" x14ac:dyDescent="0.25">
      <c r="A92" s="94"/>
      <c r="B92" s="95"/>
      <c r="C92" s="156"/>
      <c r="D92" s="97"/>
      <c r="E92" s="96"/>
      <c r="F92" s="94"/>
      <c r="G92" s="94"/>
      <c r="H92" s="3"/>
    </row>
    <row r="93" spans="1:12" s="5" customFormat="1" ht="25.5" customHeight="1" x14ac:dyDescent="0.25">
      <c r="A93" s="94"/>
      <c r="B93" s="95"/>
      <c r="C93" s="98"/>
      <c r="D93" s="97"/>
      <c r="E93" s="96"/>
      <c r="F93" s="94"/>
      <c r="G93" s="94"/>
      <c r="H93" s="3"/>
    </row>
    <row r="94" spans="1:12" s="5" customFormat="1" ht="25.5" customHeight="1" x14ac:dyDescent="0.25">
      <c r="A94" s="94"/>
      <c r="B94" s="95"/>
      <c r="C94" s="96"/>
      <c r="D94" s="97"/>
      <c r="E94" s="96"/>
      <c r="F94" s="94"/>
      <c r="G94" s="94"/>
      <c r="H94" s="3"/>
    </row>
    <row r="95" spans="1:12" s="5" customFormat="1" ht="25.5" customHeight="1" x14ac:dyDescent="0.25">
      <c r="A95" s="99"/>
      <c r="B95" s="95"/>
      <c r="C95" s="96"/>
      <c r="D95" s="97"/>
      <c r="E95" s="96"/>
      <c r="F95" s="94"/>
      <c r="G95" s="94"/>
      <c r="H95" s="3"/>
    </row>
    <row r="96" spans="1:12" s="5" customFormat="1" ht="25.5" customHeight="1" x14ac:dyDescent="0.25">
      <c r="A96" s="94"/>
      <c r="B96" s="95"/>
      <c r="C96" s="96"/>
      <c r="D96" s="97"/>
      <c r="E96" s="96"/>
      <c r="F96" s="94"/>
      <c r="G96" s="94"/>
      <c r="H96" s="3"/>
    </row>
    <row r="97" spans="1:10" s="5" customFormat="1" ht="25.5" customHeight="1" x14ac:dyDescent="0.25">
      <c r="A97" s="94"/>
      <c r="B97" s="95"/>
      <c r="C97" s="96"/>
      <c r="D97" s="97"/>
      <c r="E97" s="96"/>
      <c r="F97" s="320"/>
      <c r="G97" s="94"/>
      <c r="H97" s="3"/>
    </row>
    <row r="98" spans="1:10" s="5" customFormat="1" ht="25.5" customHeight="1" x14ac:dyDescent="0.25">
      <c r="A98" s="94"/>
      <c r="B98" s="95"/>
      <c r="C98" s="96"/>
      <c r="D98" s="97"/>
      <c r="E98" s="96"/>
      <c r="F98" s="94"/>
      <c r="G98" s="94"/>
      <c r="H98" s="3"/>
    </row>
    <row r="99" spans="1:10" s="5" customFormat="1" ht="25.5" customHeight="1" x14ac:dyDescent="0.25">
      <c r="A99" s="94"/>
      <c r="B99" s="95"/>
      <c r="C99" s="96"/>
      <c r="D99" s="97"/>
      <c r="E99" s="96"/>
      <c r="F99" s="94"/>
      <c r="G99" s="94"/>
      <c r="H99" s="3"/>
    </row>
    <row r="100" spans="1:10" s="71" customFormat="1" ht="25.5" customHeight="1" x14ac:dyDescent="0.25">
      <c r="A100" s="100"/>
      <c r="B100" s="101"/>
      <c r="C100" s="102"/>
      <c r="D100" s="103"/>
      <c r="E100" s="103"/>
      <c r="F100" s="103"/>
      <c r="G100" s="103"/>
      <c r="H100" s="1"/>
      <c r="I100" s="103"/>
      <c r="J100" s="103"/>
    </row>
    <row r="101" spans="1:10" s="71" customFormat="1" ht="25.5" customHeight="1" x14ac:dyDescent="0.25">
      <c r="A101" s="100"/>
      <c r="B101" s="101"/>
      <c r="C101" s="102"/>
      <c r="D101" s="103"/>
      <c r="E101" s="103"/>
      <c r="F101" s="103"/>
      <c r="G101" s="103"/>
      <c r="H101" s="1"/>
      <c r="I101" s="103"/>
      <c r="J101" s="103"/>
    </row>
    <row r="102" spans="1:10" s="71" customFormat="1" ht="25.5" customHeight="1" x14ac:dyDescent="0.25">
      <c r="A102" s="100"/>
      <c r="B102" s="101"/>
      <c r="C102" s="96"/>
      <c r="D102" s="103"/>
      <c r="E102" s="103"/>
      <c r="F102" s="103"/>
      <c r="G102" s="103"/>
      <c r="H102" s="1"/>
      <c r="I102" s="103"/>
      <c r="J102" s="103"/>
    </row>
    <row r="103" spans="1:10" s="71" customFormat="1" ht="25.5" customHeight="1" x14ac:dyDescent="0.25">
      <c r="A103" s="100"/>
      <c r="B103" s="101"/>
      <c r="C103" s="102"/>
      <c r="D103" s="103"/>
      <c r="E103" s="103"/>
      <c r="F103" s="103"/>
      <c r="G103" s="103"/>
      <c r="H103" s="1"/>
      <c r="I103" s="103"/>
      <c r="J103" s="103"/>
    </row>
    <row r="104" spans="1:10" s="71" customFormat="1" ht="25.5" customHeight="1" x14ac:dyDescent="0.25">
      <c r="A104" s="100"/>
      <c r="B104" s="101"/>
      <c r="C104" s="102"/>
      <c r="D104" s="103"/>
      <c r="E104" s="103"/>
      <c r="F104" s="103"/>
      <c r="G104" s="103"/>
      <c r="H104" s="1"/>
      <c r="I104" s="103"/>
      <c r="J104" s="103"/>
    </row>
    <row r="105" spans="1:10" s="71" customFormat="1" ht="25.5" customHeight="1" x14ac:dyDescent="0.25">
      <c r="A105" s="100"/>
      <c r="B105" s="101"/>
      <c r="C105" s="102"/>
      <c r="D105" s="103"/>
      <c r="E105" s="103"/>
      <c r="F105" s="103"/>
      <c r="G105" s="103"/>
      <c r="H105" s="1"/>
      <c r="I105" s="103"/>
      <c r="J105" s="103"/>
    </row>
    <row r="106" spans="1:10" s="71" customFormat="1" ht="25.5" customHeight="1" x14ac:dyDescent="0.25">
      <c r="A106" s="100"/>
      <c r="B106" s="101"/>
      <c r="C106" s="102"/>
      <c r="D106" s="103"/>
      <c r="E106" s="103"/>
      <c r="F106" s="103"/>
      <c r="G106" s="103"/>
      <c r="H106" s="1"/>
      <c r="I106" s="103"/>
      <c r="J106" s="103"/>
    </row>
    <row r="107" spans="1:10" s="71" customFormat="1" ht="25.5" customHeight="1" x14ac:dyDescent="0.25">
      <c r="A107" s="100"/>
      <c r="B107" s="101"/>
      <c r="C107" s="102"/>
      <c r="D107" s="103"/>
      <c r="E107" s="102"/>
      <c r="F107" s="100"/>
      <c r="G107" s="100"/>
      <c r="H107"/>
    </row>
  </sheetData>
  <mergeCells count="3">
    <mergeCell ref="A81:B81"/>
    <mergeCell ref="A87:B87"/>
    <mergeCell ref="A82:B82"/>
  </mergeCells>
  <conditionalFormatting sqref="A24:A26">
    <cfRule type="duplicateValues" dxfId="1" priority="1"/>
  </conditionalFormatting>
  <pageMargins left="0.7" right="0.7" top="0.75" bottom="0.75" header="0.3" footer="0.3"/>
  <pageSetup paperSize="9" scale="57"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filterMode="1">
    <tabColor rgb="FF00B050"/>
  </sheetPr>
  <dimension ref="A1:O81"/>
  <sheetViews>
    <sheetView tabSelected="1" zoomScale="70" zoomScaleNormal="70" workbookViewId="0">
      <pane ySplit="3" topLeftCell="A8" activePane="bottomLeft" state="frozen"/>
      <selection pane="bottomLeft" activeCell="J8" sqref="J8"/>
    </sheetView>
  </sheetViews>
  <sheetFormatPr defaultColWidth="9.140625" defaultRowHeight="34.5" customHeight="1" x14ac:dyDescent="0.3"/>
  <cols>
    <col min="1" max="1" width="47.42578125" style="53" customWidth="1"/>
    <col min="2" max="2" width="9.140625" style="110" hidden="1" customWidth="1"/>
    <col min="3" max="3" width="18" style="110" customWidth="1"/>
    <col min="4" max="4" width="16.28515625" style="110" customWidth="1"/>
    <col min="5" max="5" width="14.85546875" style="241" customWidth="1"/>
    <col min="6" max="6" width="15.28515625" style="110" customWidth="1"/>
    <col min="7" max="7" width="14.85546875" style="110" customWidth="1"/>
    <col min="8" max="8" width="16.7109375" style="110" customWidth="1"/>
    <col min="9" max="9" width="16" style="110" customWidth="1"/>
    <col min="10" max="10" width="16.28515625" style="110" customWidth="1"/>
    <col min="11" max="11" width="20.5703125" style="110" customWidth="1"/>
    <col min="12" max="12" width="12.140625" style="110" hidden="1" customWidth="1"/>
    <col min="13" max="13" width="158.140625" style="110" customWidth="1"/>
    <col min="14" max="14" width="19.7109375" style="289" customWidth="1"/>
    <col min="15" max="16384" width="9.140625" style="110"/>
  </cols>
  <sheetData>
    <row r="1" spans="1:14" ht="38.25" customHeight="1" x14ac:dyDescent="0.3">
      <c r="A1" s="348" t="s">
        <v>500</v>
      </c>
      <c r="B1" s="416"/>
      <c r="C1" s="416"/>
      <c r="D1" s="416"/>
      <c r="E1" s="48"/>
      <c r="F1" s="48"/>
      <c r="G1" s="48"/>
      <c r="H1" s="48"/>
      <c r="I1" s="48"/>
      <c r="J1" s="48"/>
      <c r="K1" s="48"/>
      <c r="L1" s="48"/>
      <c r="M1" s="48"/>
      <c r="N1" s="233"/>
    </row>
    <row r="2" spans="1:14" ht="23.25" customHeight="1" x14ac:dyDescent="0.3">
      <c r="A2" s="348" t="s">
        <v>87</v>
      </c>
      <c r="B2" s="417"/>
      <c r="C2" s="417"/>
      <c r="D2" s="417"/>
      <c r="E2" s="49"/>
      <c r="F2" s="50"/>
      <c r="G2" s="50"/>
      <c r="H2" s="50"/>
      <c r="I2" s="50"/>
      <c r="J2" s="50"/>
      <c r="K2" s="50"/>
      <c r="L2" s="50"/>
      <c r="M2" s="50"/>
      <c r="N2" s="234"/>
    </row>
    <row r="3" spans="1:14" s="55" customFormat="1" ht="32.25" customHeight="1" x14ac:dyDescent="0.25">
      <c r="A3" s="343" t="s">
        <v>88</v>
      </c>
      <c r="B3" s="235" t="s">
        <v>75</v>
      </c>
      <c r="C3" s="235" t="s">
        <v>81</v>
      </c>
      <c r="D3" s="235" t="s">
        <v>89</v>
      </c>
      <c r="E3" s="235" t="s">
        <v>90</v>
      </c>
      <c r="F3" s="235" t="s">
        <v>91</v>
      </c>
      <c r="G3" s="235" t="s">
        <v>92</v>
      </c>
      <c r="H3" s="236" t="s">
        <v>93</v>
      </c>
      <c r="I3" s="235" t="s">
        <v>94</v>
      </c>
      <c r="J3" s="235" t="s">
        <v>95</v>
      </c>
      <c r="K3" s="343" t="s">
        <v>1</v>
      </c>
      <c r="L3" s="271" t="s">
        <v>57</v>
      </c>
      <c r="M3" s="343" t="s">
        <v>74</v>
      </c>
      <c r="N3" s="347"/>
    </row>
    <row r="4" spans="1:14" s="107" customFormat="1" ht="27.75" hidden="1" customHeight="1" x14ac:dyDescent="0.3">
      <c r="A4" s="108" t="s">
        <v>4</v>
      </c>
      <c r="B4" s="105"/>
      <c r="C4" s="261"/>
      <c r="D4" s="109"/>
      <c r="E4" s="261"/>
      <c r="F4" s="261"/>
      <c r="G4" s="261"/>
      <c r="H4" s="261"/>
      <c r="I4" s="261"/>
      <c r="J4" s="261"/>
      <c r="K4" s="261">
        <f t="shared" ref="K4:K56" si="0">SUM(C4:J4)</f>
        <v>0</v>
      </c>
      <c r="L4" s="272"/>
      <c r="M4" s="336"/>
      <c r="N4" s="279"/>
    </row>
    <row r="5" spans="1:14" ht="36.75" hidden="1" customHeight="1" x14ac:dyDescent="0.25">
      <c r="A5" s="108" t="s">
        <v>5</v>
      </c>
      <c r="B5" s="262"/>
      <c r="C5" s="422">
        <v>1000000</v>
      </c>
      <c r="D5" s="109"/>
      <c r="E5" s="109"/>
      <c r="F5" s="109"/>
      <c r="G5" s="109"/>
      <c r="H5" s="109"/>
      <c r="I5" s="109"/>
      <c r="J5" s="109"/>
      <c r="K5" s="109">
        <f t="shared" si="0"/>
        <v>1000000</v>
      </c>
      <c r="L5" s="273"/>
      <c r="M5" s="327" t="s">
        <v>497</v>
      </c>
      <c r="N5" s="328"/>
    </row>
    <row r="6" spans="1:14" s="107" customFormat="1" ht="36" hidden="1" customHeight="1" x14ac:dyDescent="0.3">
      <c r="A6" s="108" t="s">
        <v>6</v>
      </c>
      <c r="B6" s="111"/>
      <c r="C6" s="112"/>
      <c r="D6" s="112"/>
      <c r="E6" s="113"/>
      <c r="F6" s="114"/>
      <c r="G6" s="114"/>
      <c r="H6" s="114"/>
      <c r="I6" s="114"/>
      <c r="J6" s="114"/>
      <c r="K6" s="109">
        <f t="shared" si="0"/>
        <v>0</v>
      </c>
      <c r="L6" s="274"/>
      <c r="M6" s="115"/>
      <c r="N6" s="280"/>
    </row>
    <row r="7" spans="1:14" ht="36" hidden="1" customHeight="1" x14ac:dyDescent="0.3">
      <c r="A7" s="108" t="s">
        <v>7</v>
      </c>
      <c r="B7" s="157" t="s">
        <v>108</v>
      </c>
      <c r="C7" s="106"/>
      <c r="D7" s="106"/>
      <c r="E7" s="116"/>
      <c r="F7" s="126"/>
      <c r="G7" s="117"/>
      <c r="H7" s="117"/>
      <c r="I7" s="117"/>
      <c r="J7" s="117"/>
      <c r="K7" s="109">
        <f t="shared" si="0"/>
        <v>0</v>
      </c>
      <c r="L7" s="273"/>
      <c r="M7" s="327"/>
      <c r="N7" s="281"/>
    </row>
    <row r="8" spans="1:14" ht="116.25" customHeight="1" x14ac:dyDescent="0.25">
      <c r="A8" s="108" t="s">
        <v>8</v>
      </c>
      <c r="B8" s="157"/>
      <c r="C8" s="422">
        <v>100000</v>
      </c>
      <c r="D8" s="422">
        <f>200000+150000+1000000+21600</f>
        <v>1371600</v>
      </c>
      <c r="E8" s="109"/>
      <c r="F8" s="109"/>
      <c r="G8" s="109"/>
      <c r="H8" s="109"/>
      <c r="I8" s="109"/>
      <c r="J8" s="109"/>
      <c r="K8" s="109">
        <f t="shared" si="0"/>
        <v>1471600</v>
      </c>
      <c r="L8" s="273"/>
      <c r="M8" s="335" t="s">
        <v>502</v>
      </c>
      <c r="N8" s="334"/>
    </row>
    <row r="9" spans="1:14" s="107" customFormat="1" ht="36" hidden="1" customHeight="1" x14ac:dyDescent="0.3">
      <c r="A9" s="108" t="s">
        <v>9</v>
      </c>
      <c r="B9" s="111"/>
      <c r="C9" s="112"/>
      <c r="D9" s="114"/>
      <c r="E9" s="113"/>
      <c r="F9" s="114"/>
      <c r="G9" s="114"/>
      <c r="H9" s="114"/>
      <c r="I9" s="114"/>
      <c r="J9" s="114"/>
      <c r="K9" s="109">
        <f t="shared" si="0"/>
        <v>0</v>
      </c>
      <c r="L9" s="274"/>
      <c r="M9" s="115"/>
      <c r="N9" s="280"/>
    </row>
    <row r="10" spans="1:14" s="107" customFormat="1" ht="36" hidden="1" customHeight="1" x14ac:dyDescent="0.3">
      <c r="A10" s="108" t="s">
        <v>10</v>
      </c>
      <c r="B10" s="111"/>
      <c r="C10" s="112"/>
      <c r="D10" s="114"/>
      <c r="E10" s="113"/>
      <c r="F10" s="114"/>
      <c r="G10" s="114"/>
      <c r="H10" s="114"/>
      <c r="I10" s="114"/>
      <c r="J10" s="114"/>
      <c r="K10" s="109">
        <f t="shared" si="0"/>
        <v>0</v>
      </c>
      <c r="L10" s="274"/>
      <c r="M10" s="115"/>
      <c r="N10" s="280"/>
    </row>
    <row r="11" spans="1:14" s="118" customFormat="1" ht="98.25" hidden="1" customHeight="1" x14ac:dyDescent="0.25">
      <c r="A11" s="329" t="s">
        <v>11</v>
      </c>
      <c r="B11" s="262"/>
      <c r="C11" s="422">
        <v>250000</v>
      </c>
      <c r="D11" s="422">
        <v>500000</v>
      </c>
      <c r="E11" s="109"/>
      <c r="F11" s="109"/>
      <c r="G11" s="109"/>
      <c r="H11" s="422">
        <v>200000</v>
      </c>
      <c r="I11" s="112"/>
      <c r="J11" s="422">
        <v>190000</v>
      </c>
      <c r="K11" s="109">
        <f t="shared" si="0"/>
        <v>1140000</v>
      </c>
      <c r="L11" s="273"/>
      <c r="M11" s="335" t="s">
        <v>508</v>
      </c>
      <c r="N11" s="334"/>
    </row>
    <row r="12" spans="1:14" s="330" customFormat="1" ht="40.5" hidden="1" customHeight="1" x14ac:dyDescent="0.25">
      <c r="A12" s="329" t="s">
        <v>12</v>
      </c>
      <c r="B12" s="263"/>
      <c r="C12" s="112"/>
      <c r="D12" s="112"/>
      <c r="E12" s="112"/>
      <c r="F12" s="112"/>
      <c r="G12" s="112"/>
      <c r="H12" s="423">
        <f>450000+500000</f>
        <v>950000</v>
      </c>
      <c r="I12" s="112"/>
      <c r="J12" s="112"/>
      <c r="K12" s="109">
        <f t="shared" si="0"/>
        <v>950000</v>
      </c>
      <c r="L12" s="275"/>
      <c r="M12" s="333" t="s">
        <v>506</v>
      </c>
      <c r="N12" s="282"/>
    </row>
    <row r="13" spans="1:14" ht="42.75" hidden="1" customHeight="1" x14ac:dyDescent="0.25">
      <c r="A13" s="108" t="s">
        <v>13</v>
      </c>
      <c r="B13" s="157"/>
      <c r="C13" s="422">
        <v>100000</v>
      </c>
      <c r="D13" s="109"/>
      <c r="E13" s="109"/>
      <c r="F13" s="109"/>
      <c r="G13" s="109"/>
      <c r="H13" s="109"/>
      <c r="I13" s="109"/>
      <c r="J13" s="109"/>
      <c r="K13" s="109">
        <f t="shared" si="0"/>
        <v>100000</v>
      </c>
      <c r="L13" s="273"/>
      <c r="M13" s="327" t="s">
        <v>494</v>
      </c>
      <c r="N13" s="328"/>
    </row>
    <row r="14" spans="1:14" s="118" customFormat="1" ht="45" hidden="1" customHeight="1" x14ac:dyDescent="0.25">
      <c r="A14" s="329" t="s">
        <v>14</v>
      </c>
      <c r="B14" s="262"/>
      <c r="C14" s="109"/>
      <c r="D14" s="422">
        <v>15000</v>
      </c>
      <c r="E14" s="109"/>
      <c r="F14" s="109"/>
      <c r="G14" s="422">
        <v>10000</v>
      </c>
      <c r="H14" s="109"/>
      <c r="I14" s="109"/>
      <c r="J14" s="109"/>
      <c r="K14" s="109">
        <f t="shared" si="0"/>
        <v>25000</v>
      </c>
      <c r="L14" s="273"/>
      <c r="M14" s="327" t="s">
        <v>492</v>
      </c>
      <c r="N14" s="328"/>
    </row>
    <row r="15" spans="1:14" s="55" customFormat="1" ht="30.75" hidden="1" customHeight="1" x14ac:dyDescent="0.25">
      <c r="A15" s="57" t="s">
        <v>15</v>
      </c>
      <c r="B15" s="56"/>
      <c r="C15" s="133"/>
      <c r="D15" s="133"/>
      <c r="E15" s="133"/>
      <c r="F15" s="133"/>
      <c r="G15" s="133"/>
      <c r="H15" s="133"/>
      <c r="I15" s="133"/>
      <c r="J15" s="133"/>
      <c r="K15" s="54">
        <f t="shared" si="0"/>
        <v>0</v>
      </c>
      <c r="L15" s="290"/>
      <c r="M15" s="337"/>
      <c r="N15" s="134"/>
    </row>
    <row r="16" spans="1:14" s="107" customFormat="1" ht="36" hidden="1" customHeight="1" x14ac:dyDescent="0.3">
      <c r="A16" s="108" t="s">
        <v>16</v>
      </c>
      <c r="B16" s="111"/>
      <c r="C16" s="112"/>
      <c r="D16" s="112"/>
      <c r="E16" s="113"/>
      <c r="F16" s="114"/>
      <c r="G16" s="114"/>
      <c r="H16" s="114"/>
      <c r="I16" s="114"/>
      <c r="J16" s="114"/>
      <c r="K16" s="109">
        <f t="shared" si="0"/>
        <v>0</v>
      </c>
      <c r="L16" s="274"/>
      <c r="M16" s="115"/>
      <c r="N16" s="280"/>
    </row>
    <row r="17" spans="1:15" s="107" customFormat="1" ht="36" hidden="1" customHeight="1" x14ac:dyDescent="0.3">
      <c r="A17" s="108" t="s">
        <v>17</v>
      </c>
      <c r="B17" s="111"/>
      <c r="C17" s="112"/>
      <c r="D17" s="112"/>
      <c r="E17" s="113"/>
      <c r="F17" s="114"/>
      <c r="G17" s="114"/>
      <c r="H17" s="114"/>
      <c r="I17" s="114"/>
      <c r="J17" s="114"/>
      <c r="K17" s="109">
        <f t="shared" si="0"/>
        <v>0</v>
      </c>
      <c r="L17" s="274"/>
      <c r="M17" s="115"/>
      <c r="N17" s="280"/>
    </row>
    <row r="18" spans="1:15" s="107" customFormat="1" ht="36" hidden="1" customHeight="1" x14ac:dyDescent="0.3">
      <c r="A18" s="108" t="s">
        <v>18</v>
      </c>
      <c r="B18" s="111"/>
      <c r="C18" s="112"/>
      <c r="D18" s="112"/>
      <c r="E18" s="113"/>
      <c r="F18" s="114"/>
      <c r="G18" s="114"/>
      <c r="H18" s="114"/>
      <c r="I18" s="114"/>
      <c r="J18" s="114"/>
      <c r="K18" s="109">
        <f t="shared" si="0"/>
        <v>0</v>
      </c>
      <c r="L18" s="274"/>
      <c r="M18" s="115"/>
      <c r="N18" s="280"/>
    </row>
    <row r="19" spans="1:15" s="107" customFormat="1" ht="36" hidden="1" customHeight="1" x14ac:dyDescent="0.3">
      <c r="A19" s="108" t="s">
        <v>19</v>
      </c>
      <c r="B19" s="111"/>
      <c r="C19" s="112"/>
      <c r="D19" s="112"/>
      <c r="E19" s="113"/>
      <c r="F19" s="114"/>
      <c r="G19" s="114"/>
      <c r="H19" s="114"/>
      <c r="I19" s="114"/>
      <c r="J19" s="114"/>
      <c r="K19" s="109">
        <f t="shared" si="0"/>
        <v>0</v>
      </c>
      <c r="L19" s="274"/>
      <c r="M19" s="115"/>
      <c r="N19" s="280"/>
    </row>
    <row r="20" spans="1:15" s="107" customFormat="1" ht="43.5" hidden="1" customHeight="1" x14ac:dyDescent="0.3">
      <c r="A20" s="108" t="s">
        <v>20</v>
      </c>
      <c r="B20" s="111"/>
      <c r="C20" s="112"/>
      <c r="D20" s="112"/>
      <c r="E20" s="113"/>
      <c r="F20" s="114"/>
      <c r="G20" s="114"/>
      <c r="H20" s="114"/>
      <c r="I20" s="114"/>
      <c r="J20" s="114"/>
      <c r="K20" s="109">
        <f t="shared" si="0"/>
        <v>0</v>
      </c>
      <c r="L20" s="274"/>
      <c r="M20" s="115"/>
      <c r="N20" s="280"/>
    </row>
    <row r="21" spans="1:15" ht="45" hidden="1" customHeight="1" x14ac:dyDescent="0.25">
      <c r="A21" s="108" t="s">
        <v>21</v>
      </c>
      <c r="B21" s="157"/>
      <c r="C21" s="112"/>
      <c r="D21" s="112"/>
      <c r="E21" s="112"/>
      <c r="F21" s="423">
        <v>20000</v>
      </c>
      <c r="G21" s="112"/>
      <c r="H21" s="112"/>
      <c r="I21" s="112"/>
      <c r="J21" s="423">
        <v>50000</v>
      </c>
      <c r="K21" s="109">
        <f t="shared" si="0"/>
        <v>70000</v>
      </c>
      <c r="L21" s="276"/>
      <c r="M21" s="327" t="s">
        <v>507</v>
      </c>
      <c r="N21" s="328"/>
    </row>
    <row r="22" spans="1:15" s="107" customFormat="1" ht="36" hidden="1" customHeight="1" x14ac:dyDescent="0.3">
      <c r="A22" s="108" t="s">
        <v>22</v>
      </c>
      <c r="B22" s="111"/>
      <c r="C22" s="112"/>
      <c r="D22" s="112"/>
      <c r="E22" s="113"/>
      <c r="F22" s="114"/>
      <c r="G22" s="114"/>
      <c r="H22" s="114"/>
      <c r="I22" s="114"/>
      <c r="J22" s="114"/>
      <c r="K22" s="109">
        <f t="shared" si="0"/>
        <v>0</v>
      </c>
      <c r="L22" s="274"/>
      <c r="M22" s="115"/>
      <c r="N22" s="280"/>
    </row>
    <row r="23" spans="1:15" s="107" customFormat="1" ht="36" hidden="1" customHeight="1" x14ac:dyDescent="0.3">
      <c r="A23" s="108" t="s">
        <v>23</v>
      </c>
      <c r="B23" s="111"/>
      <c r="C23" s="112"/>
      <c r="D23" s="112"/>
      <c r="E23" s="113"/>
      <c r="F23" s="114"/>
      <c r="G23" s="114"/>
      <c r="H23" s="114"/>
      <c r="I23" s="114"/>
      <c r="J23" s="114"/>
      <c r="K23" s="109">
        <f t="shared" si="0"/>
        <v>0</v>
      </c>
      <c r="L23" s="274"/>
      <c r="M23" s="115"/>
      <c r="N23" s="280"/>
    </row>
    <row r="24" spans="1:15" ht="39.75" hidden="1" customHeight="1" x14ac:dyDescent="0.25">
      <c r="A24" s="108" t="s">
        <v>24</v>
      </c>
      <c r="B24" s="157"/>
      <c r="C24" s="109"/>
      <c r="D24" s="109"/>
      <c r="E24" s="109"/>
      <c r="F24" s="422">
        <v>700000</v>
      </c>
      <c r="G24" s="109"/>
      <c r="H24" s="109"/>
      <c r="I24" s="109"/>
      <c r="J24" s="109"/>
      <c r="K24" s="109">
        <f t="shared" si="0"/>
        <v>700000</v>
      </c>
      <c r="L24" s="273"/>
      <c r="M24" s="327" t="s">
        <v>503</v>
      </c>
      <c r="N24" s="328"/>
    </row>
    <row r="25" spans="1:15" s="107" customFormat="1" ht="0.75" hidden="1" customHeight="1" x14ac:dyDescent="0.3">
      <c r="A25" s="108" t="s">
        <v>25</v>
      </c>
      <c r="B25" s="111"/>
      <c r="C25" s="112"/>
      <c r="D25" s="112"/>
      <c r="E25" s="113"/>
      <c r="F25" s="114"/>
      <c r="G25" s="114"/>
      <c r="H25" s="114"/>
      <c r="I25" s="114"/>
      <c r="J25" s="114"/>
      <c r="K25" s="109">
        <f t="shared" si="0"/>
        <v>0</v>
      </c>
      <c r="L25" s="274"/>
      <c r="M25" s="115"/>
      <c r="N25" s="280"/>
    </row>
    <row r="26" spans="1:15" s="107" customFormat="1" ht="39" hidden="1" customHeight="1" x14ac:dyDescent="0.3">
      <c r="A26" s="108" t="s">
        <v>26</v>
      </c>
      <c r="B26" s="105"/>
      <c r="C26" s="109"/>
      <c r="D26" s="109"/>
      <c r="E26" s="109"/>
      <c r="F26" s="109"/>
      <c r="G26" s="109"/>
      <c r="H26" s="422">
        <v>50000</v>
      </c>
      <c r="I26" s="109"/>
      <c r="J26" s="109"/>
      <c r="K26" s="109">
        <f t="shared" si="0"/>
        <v>50000</v>
      </c>
      <c r="L26" s="277"/>
      <c r="M26" s="341" t="s">
        <v>499</v>
      </c>
      <c r="N26" s="331"/>
    </row>
    <row r="27" spans="1:15" ht="36" hidden="1" customHeight="1" x14ac:dyDescent="0.3">
      <c r="A27" s="108" t="s">
        <v>27</v>
      </c>
      <c r="B27" s="120"/>
      <c r="C27" s="119"/>
      <c r="D27" s="119"/>
      <c r="E27" s="121"/>
      <c r="F27" s="122"/>
      <c r="G27" s="122"/>
      <c r="H27" s="122"/>
      <c r="I27" s="122"/>
      <c r="J27" s="122"/>
      <c r="K27" s="109">
        <f t="shared" si="0"/>
        <v>0</v>
      </c>
      <c r="L27" s="276"/>
      <c r="M27" s="339"/>
      <c r="N27" s="283"/>
    </row>
    <row r="28" spans="1:15" s="107" customFormat="1" ht="42.75" hidden="1" customHeight="1" x14ac:dyDescent="0.3">
      <c r="A28" s="108" t="s">
        <v>28</v>
      </c>
      <c r="B28" s="111"/>
      <c r="C28" s="112"/>
      <c r="D28" s="112"/>
      <c r="E28" s="113"/>
      <c r="F28" s="114"/>
      <c r="G28" s="114"/>
      <c r="H28" s="114"/>
      <c r="I28" s="114"/>
      <c r="J28" s="114"/>
      <c r="K28" s="109">
        <f t="shared" si="0"/>
        <v>0</v>
      </c>
      <c r="L28" s="274"/>
      <c r="M28" s="115"/>
      <c r="N28" s="280"/>
    </row>
    <row r="29" spans="1:15" s="107" customFormat="1" ht="36.75" hidden="1" customHeight="1" x14ac:dyDescent="0.3">
      <c r="A29" s="108" t="s">
        <v>29</v>
      </c>
      <c r="B29" s="105"/>
      <c r="C29" s="109"/>
      <c r="D29" s="109"/>
      <c r="E29" s="109"/>
      <c r="F29" s="109"/>
      <c r="G29" s="109"/>
      <c r="H29" s="422">
        <v>200000</v>
      </c>
      <c r="I29" s="109"/>
      <c r="J29" s="109"/>
      <c r="K29" s="109">
        <f t="shared" si="0"/>
        <v>200000</v>
      </c>
      <c r="L29" s="277"/>
      <c r="M29" s="341" t="s">
        <v>491</v>
      </c>
      <c r="N29" s="332"/>
      <c r="O29" s="107" t="s">
        <v>109</v>
      </c>
    </row>
    <row r="30" spans="1:15" s="107" customFormat="1" ht="32.25" hidden="1" customHeight="1" x14ac:dyDescent="0.3">
      <c r="A30" s="108" t="s">
        <v>30</v>
      </c>
      <c r="B30" s="111"/>
      <c r="C30" s="112"/>
      <c r="D30" s="112"/>
      <c r="E30" s="112"/>
      <c r="F30" s="112"/>
      <c r="G30" s="112"/>
      <c r="H30" s="109">
        <v>15000000</v>
      </c>
      <c r="I30" s="112"/>
      <c r="J30" s="112"/>
      <c r="K30" s="109">
        <f t="shared" si="0"/>
        <v>15000000</v>
      </c>
      <c r="L30" s="274"/>
      <c r="M30" s="342" t="s">
        <v>490</v>
      </c>
      <c r="N30" s="284"/>
    </row>
    <row r="31" spans="1:15" s="107" customFormat="1" ht="37.5" hidden="1" customHeight="1" x14ac:dyDescent="0.3">
      <c r="A31" s="108" t="s">
        <v>31</v>
      </c>
      <c r="B31" s="123"/>
      <c r="C31" s="112"/>
      <c r="D31" s="112"/>
      <c r="E31" s="113"/>
      <c r="F31" s="122"/>
      <c r="G31" s="114"/>
      <c r="H31" s="114"/>
      <c r="I31" s="114"/>
      <c r="J31" s="122"/>
      <c r="K31" s="109">
        <f t="shared" si="0"/>
        <v>0</v>
      </c>
      <c r="L31" s="274"/>
      <c r="M31" s="115"/>
      <c r="N31" s="280"/>
    </row>
    <row r="32" spans="1:15" ht="36" hidden="1" customHeight="1" x14ac:dyDescent="0.3">
      <c r="A32" s="108" t="s">
        <v>32</v>
      </c>
      <c r="B32" s="120"/>
      <c r="C32" s="119"/>
      <c r="D32" s="119"/>
      <c r="E32" s="121"/>
      <c r="F32" s="122"/>
      <c r="G32" s="122"/>
      <c r="H32" s="122"/>
      <c r="I32" s="122"/>
      <c r="J32" s="122"/>
      <c r="K32" s="109">
        <f t="shared" si="0"/>
        <v>0</v>
      </c>
      <c r="L32" s="276"/>
      <c r="M32" s="339"/>
      <c r="N32" s="283"/>
    </row>
    <row r="33" spans="1:14" s="107" customFormat="1" ht="36" hidden="1" customHeight="1" x14ac:dyDescent="0.3">
      <c r="A33" s="108" t="s">
        <v>33</v>
      </c>
      <c r="B33" s="111"/>
      <c r="C33" s="112"/>
      <c r="D33" s="112"/>
      <c r="E33" s="113"/>
      <c r="F33" s="114"/>
      <c r="G33" s="114"/>
      <c r="H33" s="114"/>
      <c r="I33" s="114"/>
      <c r="J33" s="114"/>
      <c r="K33" s="109">
        <f t="shared" si="0"/>
        <v>0</v>
      </c>
      <c r="L33" s="274"/>
      <c r="M33" s="115"/>
      <c r="N33" s="280"/>
    </row>
    <row r="34" spans="1:14" s="107" customFormat="1" ht="36" hidden="1" customHeight="1" x14ac:dyDescent="0.3">
      <c r="A34" s="108" t="s">
        <v>34</v>
      </c>
      <c r="B34" s="111"/>
      <c r="C34" s="112"/>
      <c r="D34" s="112"/>
      <c r="E34" s="112"/>
      <c r="F34" s="112"/>
      <c r="G34" s="112"/>
      <c r="H34" s="112"/>
      <c r="I34" s="112"/>
      <c r="J34" s="112"/>
      <c r="K34" s="109">
        <f t="shared" si="0"/>
        <v>0</v>
      </c>
      <c r="L34" s="274"/>
      <c r="M34" s="115"/>
      <c r="N34" s="284"/>
    </row>
    <row r="35" spans="1:14" s="107" customFormat="1" ht="36" hidden="1" customHeight="1" x14ac:dyDescent="0.3">
      <c r="A35" s="108" t="s">
        <v>35</v>
      </c>
      <c r="B35" s="111"/>
      <c r="C35" s="112"/>
      <c r="D35" s="112"/>
      <c r="E35" s="113"/>
      <c r="F35" s="114"/>
      <c r="G35" s="114"/>
      <c r="H35" s="114"/>
      <c r="I35" s="114"/>
      <c r="J35" s="114"/>
      <c r="K35" s="109">
        <f t="shared" si="0"/>
        <v>0</v>
      </c>
      <c r="L35" s="274"/>
      <c r="M35" s="115"/>
      <c r="N35" s="280"/>
    </row>
    <row r="36" spans="1:14" ht="36" hidden="1" customHeight="1" x14ac:dyDescent="0.25">
      <c r="A36" s="108" t="s">
        <v>36</v>
      </c>
      <c r="B36" s="120"/>
      <c r="C36" s="112"/>
      <c r="D36" s="112"/>
      <c r="E36" s="112"/>
      <c r="F36" s="112"/>
      <c r="G36" s="112"/>
      <c r="H36" s="112"/>
      <c r="I36" s="112"/>
      <c r="J36" s="112"/>
      <c r="K36" s="109">
        <f t="shared" si="0"/>
        <v>0</v>
      </c>
      <c r="L36" s="276"/>
      <c r="M36" s="339"/>
      <c r="N36" s="282"/>
    </row>
    <row r="37" spans="1:14" s="107" customFormat="1" ht="36" hidden="1" customHeight="1" x14ac:dyDescent="0.3">
      <c r="A37" s="108" t="s">
        <v>37</v>
      </c>
      <c r="B37" s="111"/>
      <c r="C37" s="112"/>
      <c r="D37" s="112"/>
      <c r="E37" s="113"/>
      <c r="F37" s="114"/>
      <c r="G37" s="114"/>
      <c r="H37" s="114"/>
      <c r="I37" s="114"/>
      <c r="J37" s="114"/>
      <c r="K37" s="109">
        <f t="shared" si="0"/>
        <v>0</v>
      </c>
      <c r="L37" s="274"/>
      <c r="M37" s="115"/>
      <c r="N37" s="280"/>
    </row>
    <row r="38" spans="1:14" s="107" customFormat="1" ht="36" hidden="1" customHeight="1" x14ac:dyDescent="0.3">
      <c r="A38" s="108" t="s">
        <v>38</v>
      </c>
      <c r="B38" s="111"/>
      <c r="C38" s="112"/>
      <c r="D38" s="112"/>
      <c r="E38" s="113"/>
      <c r="F38" s="114"/>
      <c r="G38" s="114"/>
      <c r="H38" s="114"/>
      <c r="I38" s="114"/>
      <c r="J38" s="114"/>
      <c r="K38" s="109">
        <f t="shared" si="0"/>
        <v>0</v>
      </c>
      <c r="L38" s="274"/>
      <c r="M38" s="115"/>
      <c r="N38" s="280"/>
    </row>
    <row r="39" spans="1:14" s="107" customFormat="1" ht="36" hidden="1" customHeight="1" x14ac:dyDescent="0.3">
      <c r="A39" s="108" t="s">
        <v>39</v>
      </c>
      <c r="B39" s="111"/>
      <c r="C39" s="112"/>
      <c r="D39" s="112"/>
      <c r="E39" s="112"/>
      <c r="F39" s="112"/>
      <c r="G39" s="112"/>
      <c r="H39" s="423">
        <v>77383</v>
      </c>
      <c r="I39" s="112"/>
      <c r="J39" s="112"/>
      <c r="K39" s="109">
        <f t="shared" si="0"/>
        <v>77383</v>
      </c>
      <c r="L39" s="274"/>
      <c r="M39" s="292" t="s">
        <v>504</v>
      </c>
      <c r="N39" s="284"/>
    </row>
    <row r="40" spans="1:14" s="107" customFormat="1" ht="36" hidden="1" customHeight="1" x14ac:dyDescent="0.3">
      <c r="A40" s="108" t="s">
        <v>40</v>
      </c>
      <c r="B40" s="111"/>
      <c r="C40" s="112"/>
      <c r="D40" s="112"/>
      <c r="E40" s="113"/>
      <c r="F40" s="114"/>
      <c r="G40" s="114"/>
      <c r="H40" s="114"/>
      <c r="I40" s="114"/>
      <c r="J40" s="114"/>
      <c r="K40" s="109">
        <f t="shared" si="0"/>
        <v>0</v>
      </c>
      <c r="L40" s="274"/>
      <c r="M40" s="115"/>
      <c r="N40" s="280"/>
    </row>
    <row r="41" spans="1:14" s="107" customFormat="1" ht="36" hidden="1" customHeight="1" x14ac:dyDescent="0.3">
      <c r="A41" s="108" t="s">
        <v>41</v>
      </c>
      <c r="B41" s="111"/>
      <c r="C41" s="112"/>
      <c r="D41" s="112"/>
      <c r="E41" s="113"/>
      <c r="F41" s="114"/>
      <c r="G41" s="114"/>
      <c r="H41" s="114"/>
      <c r="I41" s="114"/>
      <c r="J41" s="114"/>
      <c r="K41" s="109">
        <f t="shared" si="0"/>
        <v>0</v>
      </c>
      <c r="L41" s="274"/>
      <c r="M41" s="115"/>
      <c r="N41" s="280"/>
    </row>
    <row r="42" spans="1:14" s="107" customFormat="1" ht="36" hidden="1" customHeight="1" x14ac:dyDescent="0.3">
      <c r="A42" s="108" t="s">
        <v>42</v>
      </c>
      <c r="B42" s="111"/>
      <c r="C42" s="112"/>
      <c r="D42" s="112"/>
      <c r="E42" s="113"/>
      <c r="F42" s="114"/>
      <c r="G42" s="114"/>
      <c r="H42" s="114"/>
      <c r="I42" s="114"/>
      <c r="J42" s="114"/>
      <c r="K42" s="109">
        <f t="shared" si="0"/>
        <v>0</v>
      </c>
      <c r="L42" s="274"/>
      <c r="M42" s="115"/>
      <c r="N42" s="280"/>
    </row>
    <row r="43" spans="1:14" s="107" customFormat="1" ht="36" hidden="1" customHeight="1" x14ac:dyDescent="0.3">
      <c r="A43" s="108" t="s">
        <v>43</v>
      </c>
      <c r="B43" s="111"/>
      <c r="C43" s="112"/>
      <c r="D43" s="112"/>
      <c r="E43" s="113"/>
      <c r="F43" s="114"/>
      <c r="G43" s="114"/>
      <c r="H43" s="114"/>
      <c r="I43" s="114"/>
      <c r="J43" s="114"/>
      <c r="K43" s="109">
        <f t="shared" si="0"/>
        <v>0</v>
      </c>
      <c r="L43" s="274"/>
      <c r="M43" s="115"/>
      <c r="N43" s="280"/>
    </row>
    <row r="44" spans="1:14" s="107" customFormat="1" ht="36" hidden="1" customHeight="1" x14ac:dyDescent="0.3">
      <c r="A44" s="108" t="s">
        <v>44</v>
      </c>
      <c r="B44" s="111"/>
      <c r="C44" s="112"/>
      <c r="D44" s="112"/>
      <c r="E44" s="113"/>
      <c r="F44" s="114"/>
      <c r="G44" s="122"/>
      <c r="H44" s="114"/>
      <c r="I44" s="114"/>
      <c r="J44" s="114"/>
      <c r="K44" s="109">
        <f t="shared" si="0"/>
        <v>0</v>
      </c>
      <c r="L44" s="274"/>
      <c r="M44" s="115"/>
      <c r="N44" s="280"/>
    </row>
    <row r="45" spans="1:14" s="107" customFormat="1" ht="36" hidden="1" customHeight="1" x14ac:dyDescent="0.3">
      <c r="A45" s="108" t="s">
        <v>45</v>
      </c>
      <c r="B45" s="111"/>
      <c r="C45" s="112"/>
      <c r="D45" s="112"/>
      <c r="E45" s="113"/>
      <c r="F45" s="114"/>
      <c r="G45" s="114"/>
      <c r="H45" s="114"/>
      <c r="I45" s="114"/>
      <c r="J45" s="114"/>
      <c r="K45" s="109">
        <f t="shared" si="0"/>
        <v>0</v>
      </c>
      <c r="L45" s="274"/>
      <c r="M45" s="115"/>
      <c r="N45" s="280"/>
    </row>
    <row r="46" spans="1:14" s="107" customFormat="1" ht="36" hidden="1" customHeight="1" x14ac:dyDescent="0.3">
      <c r="A46" s="108" t="s">
        <v>46</v>
      </c>
      <c r="B46" s="111"/>
      <c r="C46" s="112"/>
      <c r="D46" s="112"/>
      <c r="E46" s="113"/>
      <c r="F46" s="114"/>
      <c r="G46" s="114"/>
      <c r="H46" s="114"/>
      <c r="I46" s="114"/>
      <c r="J46" s="114"/>
      <c r="K46" s="109">
        <f t="shared" si="0"/>
        <v>0</v>
      </c>
      <c r="L46" s="274"/>
      <c r="M46" s="115"/>
      <c r="N46" s="280"/>
    </row>
    <row r="47" spans="1:14" ht="33" hidden="1" customHeight="1" x14ac:dyDescent="0.25">
      <c r="A47" s="108" t="s">
        <v>47</v>
      </c>
      <c r="B47" s="157"/>
      <c r="C47" s="109"/>
      <c r="D47" s="109"/>
      <c r="E47" s="109"/>
      <c r="F47" s="109"/>
      <c r="G47" s="109"/>
      <c r="H47" s="422">
        <v>522800</v>
      </c>
      <c r="I47" s="109"/>
      <c r="J47" s="109"/>
      <c r="K47" s="109">
        <f t="shared" si="0"/>
        <v>522800</v>
      </c>
      <c r="L47" s="273"/>
      <c r="M47" s="327" t="s">
        <v>505</v>
      </c>
      <c r="N47" s="328"/>
    </row>
    <row r="48" spans="1:14" s="107" customFormat="1" ht="36" hidden="1" customHeight="1" x14ac:dyDescent="0.3">
      <c r="A48" s="108" t="s">
        <v>48</v>
      </c>
      <c r="B48" s="111"/>
      <c r="C48" s="112"/>
      <c r="D48" s="112"/>
      <c r="E48" s="113"/>
      <c r="F48" s="114"/>
      <c r="G48" s="114"/>
      <c r="H48" s="114"/>
      <c r="I48" s="114"/>
      <c r="J48" s="114"/>
      <c r="K48" s="109">
        <f t="shared" si="0"/>
        <v>0</v>
      </c>
      <c r="L48" s="274"/>
      <c r="M48" s="115"/>
      <c r="N48" s="280"/>
    </row>
    <row r="49" spans="1:15" s="107" customFormat="1" ht="36" hidden="1" customHeight="1" x14ac:dyDescent="0.3">
      <c r="A49" s="108" t="s">
        <v>49</v>
      </c>
      <c r="B49" s="111"/>
      <c r="C49" s="112"/>
      <c r="D49" s="112"/>
      <c r="E49" s="113"/>
      <c r="F49" s="114"/>
      <c r="G49" s="114"/>
      <c r="H49" s="114"/>
      <c r="I49" s="114"/>
      <c r="J49" s="114"/>
      <c r="K49" s="109">
        <f t="shared" si="0"/>
        <v>0</v>
      </c>
      <c r="L49" s="274"/>
      <c r="M49" s="115"/>
      <c r="N49" s="280"/>
    </row>
    <row r="50" spans="1:15" s="107" customFormat="1" ht="36" hidden="1" customHeight="1" x14ac:dyDescent="0.3">
      <c r="A50" s="108" t="s">
        <v>50</v>
      </c>
      <c r="B50" s="111"/>
      <c r="C50" s="112"/>
      <c r="D50" s="112"/>
      <c r="E50" s="113"/>
      <c r="F50" s="114"/>
      <c r="G50" s="114"/>
      <c r="H50" s="114"/>
      <c r="I50" s="114"/>
      <c r="J50" s="114"/>
      <c r="K50" s="109">
        <f t="shared" si="0"/>
        <v>0</v>
      </c>
      <c r="L50" s="274"/>
      <c r="M50" s="115"/>
      <c r="N50" s="280"/>
    </row>
    <row r="51" spans="1:15" s="107" customFormat="1" ht="42.75" hidden="1" customHeight="1" x14ac:dyDescent="0.3">
      <c r="A51" s="108" t="s">
        <v>51</v>
      </c>
      <c r="B51" s="105" t="s">
        <v>115</v>
      </c>
      <c r="C51" s="109"/>
      <c r="D51" s="109"/>
      <c r="E51" s="109"/>
      <c r="F51" s="109"/>
      <c r="G51" s="109"/>
      <c r="H51" s="109"/>
      <c r="I51" s="109"/>
      <c r="J51" s="109"/>
      <c r="K51" s="109">
        <f t="shared" si="0"/>
        <v>0</v>
      </c>
      <c r="L51" s="277"/>
      <c r="M51" s="338"/>
      <c r="N51" s="285"/>
      <c r="O51" s="107" t="s">
        <v>109</v>
      </c>
    </row>
    <row r="52" spans="1:15" s="107" customFormat="1" ht="36" hidden="1" customHeight="1" x14ac:dyDescent="0.3">
      <c r="A52" s="108" t="s">
        <v>53</v>
      </c>
      <c r="B52" s="111"/>
      <c r="C52" s="112"/>
      <c r="D52" s="112"/>
      <c r="E52" s="113"/>
      <c r="F52" s="114"/>
      <c r="G52" s="114"/>
      <c r="H52" s="122"/>
      <c r="I52" s="114"/>
      <c r="J52" s="114"/>
      <c r="K52" s="109">
        <f t="shared" si="0"/>
        <v>0</v>
      </c>
      <c r="L52" s="274"/>
      <c r="M52" s="115"/>
      <c r="N52" s="280"/>
    </row>
    <row r="53" spans="1:15" ht="183" hidden="1" customHeight="1" x14ac:dyDescent="0.25">
      <c r="A53" s="124" t="s">
        <v>96</v>
      </c>
      <c r="B53" s="157"/>
      <c r="C53" s="109">
        <f>8000000+2000000</f>
        <v>10000000</v>
      </c>
      <c r="D53" s="109"/>
      <c r="E53" s="109"/>
      <c r="F53" s="109">
        <f>1000000+200000</f>
        <v>1200000</v>
      </c>
      <c r="G53" s="109"/>
      <c r="H53" s="109"/>
      <c r="I53" s="109">
        <f>2000000+300000</f>
        <v>2300000</v>
      </c>
      <c r="J53" s="109">
        <f>700000+11000000</f>
        <v>11700000</v>
      </c>
      <c r="K53" s="109">
        <f t="shared" si="0"/>
        <v>25200000</v>
      </c>
      <c r="L53" s="273"/>
      <c r="M53" s="335" t="s">
        <v>509</v>
      </c>
      <c r="N53" s="334"/>
    </row>
    <row r="54" spans="1:15" s="107" customFormat="1" ht="24.75" hidden="1" customHeight="1" x14ac:dyDescent="0.3">
      <c r="A54" s="108" t="s">
        <v>97</v>
      </c>
      <c r="B54" s="105" t="s">
        <v>98</v>
      </c>
      <c r="C54" s="109"/>
      <c r="D54" s="109"/>
      <c r="E54" s="125"/>
      <c r="F54" s="126"/>
      <c r="G54" s="126"/>
      <c r="H54" s="126"/>
      <c r="I54" s="126"/>
      <c r="J54" s="126"/>
      <c r="K54" s="109">
        <f t="shared" si="0"/>
        <v>0</v>
      </c>
      <c r="L54" s="277"/>
      <c r="M54" s="338"/>
      <c r="N54" s="286"/>
    </row>
    <row r="55" spans="1:15" ht="34.5" hidden="1" customHeight="1" x14ac:dyDescent="0.25">
      <c r="A55" s="124" t="s">
        <v>99</v>
      </c>
      <c r="B55" s="157"/>
      <c r="C55" s="109"/>
      <c r="D55" s="109"/>
      <c r="E55" s="109">
        <v>2000000</v>
      </c>
      <c r="F55" s="109"/>
      <c r="G55" s="109"/>
      <c r="H55" s="109"/>
      <c r="I55" s="109"/>
      <c r="J55" s="109"/>
      <c r="K55" s="109">
        <f t="shared" si="0"/>
        <v>2000000</v>
      </c>
      <c r="L55" s="273"/>
      <c r="M55" s="327" t="s">
        <v>498</v>
      </c>
      <c r="N55" s="282"/>
    </row>
    <row r="56" spans="1:15" ht="44.25" hidden="1" customHeight="1" x14ac:dyDescent="0.25">
      <c r="A56" s="124" t="s">
        <v>106</v>
      </c>
      <c r="B56" s="157"/>
      <c r="C56" s="422">
        <f>458391+1000000</f>
        <v>1458391</v>
      </c>
      <c r="D56" s="109"/>
      <c r="E56" s="109"/>
      <c r="F56" s="109"/>
      <c r="G56" s="109"/>
      <c r="H56" s="109"/>
      <c r="I56" s="109"/>
      <c r="J56" s="109"/>
      <c r="K56" s="109">
        <f t="shared" si="0"/>
        <v>1458391</v>
      </c>
      <c r="L56" s="273"/>
      <c r="M56" s="327" t="s">
        <v>501</v>
      </c>
      <c r="N56" s="328"/>
    </row>
    <row r="57" spans="1:15" ht="36" hidden="1" customHeight="1" x14ac:dyDescent="0.3">
      <c r="A57" s="124" t="s">
        <v>100</v>
      </c>
      <c r="B57" s="127"/>
      <c r="C57" s="119"/>
      <c r="D57" s="119"/>
      <c r="E57" s="121"/>
      <c r="F57" s="122"/>
      <c r="G57" s="122"/>
      <c r="H57" s="122"/>
      <c r="I57" s="122"/>
      <c r="J57" s="122"/>
      <c r="K57" s="109">
        <f>SUM(C57:J57)</f>
        <v>0</v>
      </c>
      <c r="L57" s="118"/>
      <c r="M57" s="340"/>
      <c r="N57" s="287"/>
    </row>
    <row r="58" spans="1:15" s="107" customFormat="1" ht="18" hidden="1" customHeight="1" x14ac:dyDescent="0.3">
      <c r="A58" s="131"/>
      <c r="B58" s="132"/>
      <c r="C58" s="112"/>
      <c r="D58" s="112"/>
      <c r="E58" s="113"/>
      <c r="F58" s="114"/>
      <c r="G58" s="114"/>
      <c r="H58" s="114"/>
      <c r="I58" s="114"/>
      <c r="J58" s="114"/>
      <c r="K58" s="109">
        <f t="shared" ref="K58:K59" si="1">SUM(C58:J58)</f>
        <v>0</v>
      </c>
      <c r="L58" s="274"/>
      <c r="M58" s="115"/>
      <c r="N58" s="280"/>
    </row>
    <row r="59" spans="1:15" s="107" customFormat="1" ht="21" hidden="1" customHeight="1" x14ac:dyDescent="0.3">
      <c r="A59" s="128"/>
      <c r="B59" s="129"/>
      <c r="C59" s="112"/>
      <c r="D59" s="130"/>
      <c r="E59" s="113"/>
      <c r="F59" s="114"/>
      <c r="G59" s="114"/>
      <c r="H59" s="114"/>
      <c r="I59" s="114"/>
      <c r="J59" s="114"/>
      <c r="K59" s="109">
        <f t="shared" si="1"/>
        <v>0</v>
      </c>
      <c r="L59" s="274"/>
      <c r="M59" s="115"/>
      <c r="N59" s="280"/>
    </row>
    <row r="60" spans="1:15" s="55" customFormat="1" ht="32.25" hidden="1" customHeight="1" x14ac:dyDescent="0.3">
      <c r="A60" s="343" t="s">
        <v>101</v>
      </c>
      <c r="B60" s="235"/>
      <c r="C60" s="270">
        <f>SUM(C4:C59)</f>
        <v>12908391</v>
      </c>
      <c r="D60" s="270">
        <f>SUM(D4:D59)</f>
        <v>1886600</v>
      </c>
      <c r="E60" s="270">
        <f>SUM(E4:E59)</f>
        <v>2000000</v>
      </c>
      <c r="F60" s="270">
        <f>SUM(F4:F59)</f>
        <v>1920000</v>
      </c>
      <c r="G60" s="270">
        <f t="shared" ref="G60:I60" si="2">SUM(G4:G59)</f>
        <v>10000</v>
      </c>
      <c r="H60" s="270">
        <f>SUM(H4:H59)</f>
        <v>17000183</v>
      </c>
      <c r="I60" s="270">
        <f t="shared" si="2"/>
        <v>2300000</v>
      </c>
      <c r="J60" s="270">
        <f>SUM(J4:J59)</f>
        <v>11940000</v>
      </c>
      <c r="K60" s="344">
        <f>SUM(K4:K59)</f>
        <v>49965174</v>
      </c>
      <c r="L60" s="278">
        <f>SUM(L4:L59)</f>
        <v>0</v>
      </c>
      <c r="M60" s="345"/>
      <c r="N60" s="346"/>
    </row>
    <row r="61" spans="1:15" ht="36" hidden="1" customHeight="1" x14ac:dyDescent="0.25">
      <c r="A61" s="349" t="s">
        <v>102</v>
      </c>
      <c r="B61" s="260"/>
      <c r="C61" s="415" t="s">
        <v>103</v>
      </c>
      <c r="D61" s="415"/>
      <c r="E61" s="418"/>
      <c r="F61" s="418"/>
      <c r="G61" s="352"/>
      <c r="H61" s="418" t="s">
        <v>104</v>
      </c>
      <c r="I61" s="418"/>
      <c r="J61" s="414"/>
      <c r="K61" s="415"/>
      <c r="L61" s="51"/>
      <c r="M61" s="359" t="s">
        <v>495</v>
      </c>
      <c r="N61" s="50"/>
    </row>
    <row r="62" spans="1:15" ht="34.5" customHeight="1" x14ac:dyDescent="0.3">
      <c r="A62" s="349"/>
      <c r="B62" s="260"/>
      <c r="C62" s="347"/>
      <c r="D62" s="347"/>
      <c r="E62" s="347"/>
      <c r="F62" s="347"/>
      <c r="G62" s="352"/>
      <c r="H62" s="347"/>
      <c r="I62" s="347"/>
      <c r="J62" s="353"/>
      <c r="K62" s="354"/>
      <c r="L62" s="51"/>
      <c r="M62" s="360"/>
      <c r="N62" s="234"/>
    </row>
    <row r="63" spans="1:15" s="237" customFormat="1" ht="27" customHeight="1" x14ac:dyDescent="0.3">
      <c r="A63" s="350"/>
      <c r="B63" s="264"/>
      <c r="C63" s="350"/>
      <c r="D63" s="350"/>
      <c r="E63" s="412"/>
      <c r="F63" s="412"/>
      <c r="G63" s="355"/>
      <c r="H63" s="350"/>
      <c r="I63" s="350"/>
      <c r="J63" s="356"/>
      <c r="K63" s="357"/>
      <c r="L63" s="52"/>
      <c r="M63" s="355"/>
      <c r="N63" s="233"/>
    </row>
    <row r="64" spans="1:15" ht="23.25" customHeight="1" x14ac:dyDescent="0.3">
      <c r="A64" s="351"/>
      <c r="B64" s="260"/>
      <c r="C64" s="55"/>
      <c r="D64" s="55"/>
      <c r="E64" s="410"/>
      <c r="F64" s="410"/>
      <c r="G64" s="351"/>
      <c r="H64" s="55"/>
      <c r="I64" s="55"/>
      <c r="J64" s="411"/>
      <c r="K64" s="410"/>
      <c r="L64" s="53"/>
      <c r="M64" s="355"/>
      <c r="N64" s="233"/>
    </row>
    <row r="65" spans="1:14" ht="34.5" customHeight="1" x14ac:dyDescent="0.25">
      <c r="A65" s="349" t="s">
        <v>112</v>
      </c>
      <c r="B65" s="53"/>
      <c r="C65" s="410" t="s">
        <v>510</v>
      </c>
      <c r="D65" s="410"/>
      <c r="E65" s="352"/>
      <c r="F65" s="351"/>
      <c r="G65" s="351"/>
      <c r="H65" s="413" t="s">
        <v>116</v>
      </c>
      <c r="I65" s="413"/>
      <c r="J65" s="351"/>
      <c r="K65" s="352"/>
      <c r="L65" s="53"/>
      <c r="M65" s="361" t="s">
        <v>493</v>
      </c>
      <c r="N65" s="326"/>
    </row>
    <row r="66" spans="1:14" ht="26.25" customHeight="1" x14ac:dyDescent="0.25">
      <c r="A66" s="349" t="s">
        <v>113</v>
      </c>
      <c r="C66" s="358" t="s">
        <v>105</v>
      </c>
      <c r="D66" s="352"/>
      <c r="E66" s="358"/>
      <c r="F66" s="55"/>
      <c r="G66" s="55"/>
      <c r="H66" s="410" t="s">
        <v>110</v>
      </c>
      <c r="I66" s="410"/>
      <c r="J66" s="55"/>
      <c r="K66" s="358"/>
      <c r="M66" s="361" t="s">
        <v>496</v>
      </c>
      <c r="N66" s="326"/>
    </row>
    <row r="67" spans="1:14" s="107" customFormat="1" ht="34.5" customHeight="1" x14ac:dyDescent="0.3">
      <c r="A67" s="265"/>
      <c r="B67" s="239"/>
      <c r="C67" s="239"/>
      <c r="D67" s="239"/>
      <c r="E67" s="238"/>
      <c r="F67" s="239"/>
      <c r="G67" s="239"/>
      <c r="H67" s="239"/>
      <c r="I67" s="239"/>
      <c r="J67" s="266"/>
      <c r="K67" s="267"/>
      <c r="L67" s="239"/>
      <c r="M67" s="239"/>
      <c r="N67" s="288"/>
    </row>
    <row r="68" spans="1:14" s="107" customFormat="1" ht="34.5" customHeight="1" x14ac:dyDescent="0.3">
      <c r="A68" s="265"/>
      <c r="B68" s="239"/>
      <c r="C68" s="239"/>
      <c r="D68" s="239"/>
      <c r="E68" s="238"/>
      <c r="F68" s="239"/>
      <c r="G68" s="239"/>
      <c r="H68" s="239"/>
      <c r="I68" s="239"/>
      <c r="J68" s="266"/>
      <c r="K68" s="268"/>
      <c r="L68" s="239"/>
      <c r="M68" s="239"/>
      <c r="N68" s="288"/>
    </row>
    <row r="69" spans="1:14" s="107" customFormat="1" ht="34.5" customHeight="1" x14ac:dyDescent="0.3">
      <c r="A69" s="265"/>
      <c r="B69" s="238"/>
      <c r="C69" s="238"/>
      <c r="D69" s="238"/>
      <c r="E69" s="240"/>
      <c r="F69" s="239"/>
      <c r="G69" s="239"/>
      <c r="H69" s="239"/>
      <c r="I69" s="239"/>
      <c r="J69" s="266"/>
      <c r="K69" s="266"/>
      <c r="L69" s="239"/>
      <c r="M69" s="239"/>
      <c r="N69" s="288"/>
    </row>
    <row r="70" spans="1:14" s="107" customFormat="1" ht="34.5" customHeight="1" x14ac:dyDescent="0.3">
      <c r="A70" s="265"/>
      <c r="B70" s="238"/>
      <c r="C70" s="238"/>
      <c r="D70" s="238"/>
      <c r="E70" s="240"/>
      <c r="F70" s="239"/>
      <c r="G70" s="239"/>
      <c r="H70" s="239"/>
      <c r="I70" s="239"/>
      <c r="J70" s="239"/>
      <c r="K70" s="266"/>
      <c r="L70" s="239"/>
      <c r="M70" s="239"/>
      <c r="N70" s="288"/>
    </row>
    <row r="71" spans="1:14" s="107" customFormat="1" ht="34.5" customHeight="1" x14ac:dyDescent="0.3">
      <c r="A71" s="265"/>
      <c r="B71" s="239"/>
      <c r="C71" s="239"/>
      <c r="D71" s="239"/>
      <c r="E71" s="240"/>
      <c r="F71" s="239"/>
      <c r="G71" s="239"/>
      <c r="H71" s="239"/>
      <c r="I71" s="239"/>
      <c r="J71" s="239"/>
      <c r="K71" s="266"/>
      <c r="L71" s="239"/>
      <c r="M71" s="239"/>
      <c r="N71" s="288"/>
    </row>
    <row r="72" spans="1:14" ht="34.5" customHeight="1" x14ac:dyDescent="0.3">
      <c r="A72" s="51"/>
    </row>
    <row r="81" spans="11:11" ht="34.5" customHeight="1" x14ac:dyDescent="0.3">
      <c r="K81" s="269"/>
    </row>
  </sheetData>
  <autoFilter ref="A3:O61">
    <filterColumn colId="10">
      <filters>
        <filter val="1,471,600"/>
      </filters>
    </filterColumn>
  </autoFilter>
  <mergeCells count="12">
    <mergeCell ref="J61:K61"/>
    <mergeCell ref="B1:D1"/>
    <mergeCell ref="B2:D2"/>
    <mergeCell ref="C61:D61"/>
    <mergeCell ref="E61:F61"/>
    <mergeCell ref="H61:I61"/>
    <mergeCell ref="H66:I66"/>
    <mergeCell ref="J64:K64"/>
    <mergeCell ref="C65:D65"/>
    <mergeCell ref="E63:F63"/>
    <mergeCell ref="H65:I65"/>
    <mergeCell ref="E64:F64"/>
  </mergeCells>
  <pageMargins left="0.12" right="0" top="0.2" bottom="0.2" header="0" footer="0"/>
  <pageSetup paperSize="5" scale="49" orientation="landscape" horizontalDpi="0" verticalDpi="0"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AW125"/>
  <sheetViews>
    <sheetView workbookViewId="0">
      <selection activeCell="G41" sqref="G41"/>
    </sheetView>
  </sheetViews>
  <sheetFormatPr defaultColWidth="14.42578125" defaultRowHeight="15" x14ac:dyDescent="0.25"/>
  <cols>
    <col min="1" max="1" width="14.42578125" style="383"/>
    <col min="2" max="2" width="9.28515625" style="383" customWidth="1"/>
    <col min="3" max="3" width="7.42578125" style="383" customWidth="1"/>
    <col min="4" max="4" width="10.7109375" style="383" customWidth="1"/>
    <col min="5" max="5" width="8.85546875" style="383" customWidth="1"/>
    <col min="6" max="6" width="21.85546875" style="383" customWidth="1"/>
    <col min="7" max="7" width="25" style="383" customWidth="1"/>
    <col min="8" max="8" width="14" style="383" customWidth="1"/>
    <col min="9" max="9" width="8.42578125" style="383" customWidth="1"/>
    <col min="10" max="10" width="16.140625" style="383" customWidth="1"/>
    <col min="11" max="11" width="14.28515625" style="383" customWidth="1"/>
    <col min="12" max="12" width="17.7109375" style="383" customWidth="1"/>
    <col min="13" max="13" width="17.140625" style="383" customWidth="1"/>
    <col min="14" max="22" width="14.42578125" style="383" customWidth="1"/>
    <col min="23" max="47" width="14.42578125" style="383"/>
    <col min="48" max="48" width="23.85546875" style="383" customWidth="1"/>
    <col min="49" max="16384" width="14.42578125" style="383"/>
  </cols>
  <sheetData>
    <row r="1" spans="1:49" ht="15.75" x14ac:dyDescent="0.25">
      <c r="L1" s="394">
        <f>J2+K2-L2</f>
        <v>39826708</v>
      </c>
    </row>
    <row r="2" spans="1:49" x14ac:dyDescent="0.25">
      <c r="J2" s="386">
        <f t="shared" ref="J2:L2" si="0">SUBTOTAL(9,J4:J125)</f>
        <v>39998658</v>
      </c>
      <c r="K2" s="386">
        <f t="shared" si="0"/>
        <v>87250</v>
      </c>
      <c r="L2" s="386">
        <f t="shared" si="0"/>
        <v>259200</v>
      </c>
      <c r="M2" s="386">
        <f>SUBTOTAL(9,M4:M125)</f>
        <v>-40335108</v>
      </c>
      <c r="N2" s="386">
        <f t="shared" ref="N2:P2" si="1">SUBTOTAL(9,N4:N125)</f>
        <v>0</v>
      </c>
      <c r="O2" s="386">
        <f t="shared" si="1"/>
        <v>8998.5400000000027</v>
      </c>
      <c r="P2" s="386">
        <f t="shared" si="1"/>
        <v>-8998.5400000000027</v>
      </c>
    </row>
    <row r="3" spans="1:49" x14ac:dyDescent="0.25">
      <c r="A3" s="387" t="s">
        <v>117</v>
      </c>
      <c r="B3" s="387" t="s">
        <v>3836</v>
      </c>
      <c r="C3" s="387" t="s">
        <v>3837</v>
      </c>
      <c r="D3" s="387" t="s">
        <v>3838</v>
      </c>
      <c r="E3" s="387" t="s">
        <v>3839</v>
      </c>
      <c r="F3" s="387" t="s">
        <v>3840</v>
      </c>
      <c r="G3" s="387" t="s">
        <v>3841</v>
      </c>
      <c r="H3" s="387" t="s">
        <v>0</v>
      </c>
      <c r="I3" s="387" t="s">
        <v>4408</v>
      </c>
      <c r="J3" s="387" t="s">
        <v>4409</v>
      </c>
      <c r="K3" s="387" t="s">
        <v>4410</v>
      </c>
      <c r="L3" s="387" t="s">
        <v>4411</v>
      </c>
      <c r="M3" s="387" t="s">
        <v>3842</v>
      </c>
      <c r="N3" s="387" t="s">
        <v>522</v>
      </c>
      <c r="O3" s="387" t="s">
        <v>523</v>
      </c>
      <c r="P3" s="387" t="s">
        <v>524</v>
      </c>
      <c r="Q3" s="387" t="s">
        <v>4412</v>
      </c>
      <c r="R3" s="387" t="s">
        <v>3843</v>
      </c>
      <c r="S3" s="387" t="s">
        <v>3843</v>
      </c>
      <c r="T3" s="387" t="s">
        <v>3844</v>
      </c>
      <c r="U3" s="387" t="s">
        <v>4413</v>
      </c>
      <c r="V3" s="387" t="s">
        <v>4414</v>
      </c>
      <c r="W3" s="387" t="s">
        <v>4415</v>
      </c>
      <c r="X3" s="387" t="s">
        <v>4416</v>
      </c>
      <c r="Y3" s="387" t="s">
        <v>4417</v>
      </c>
      <c r="Z3" s="387" t="s">
        <v>4418</v>
      </c>
      <c r="AA3" s="387" t="s">
        <v>4419</v>
      </c>
      <c r="AB3" s="387" t="s">
        <v>4419</v>
      </c>
      <c r="AC3" s="387" t="s">
        <v>4420</v>
      </c>
      <c r="AD3" s="387" t="s">
        <v>4421</v>
      </c>
      <c r="AE3" s="387" t="s">
        <v>4422</v>
      </c>
      <c r="AF3" s="387" t="s">
        <v>4423</v>
      </c>
      <c r="AG3" s="387" t="s">
        <v>4424</v>
      </c>
      <c r="AH3" s="387" t="s">
        <v>4425</v>
      </c>
      <c r="AI3" s="387" t="s">
        <v>4426</v>
      </c>
      <c r="AJ3" s="387" t="s">
        <v>4427</v>
      </c>
      <c r="AK3" s="387" t="s">
        <v>4428</v>
      </c>
      <c r="AL3" s="387" t="s">
        <v>4429</v>
      </c>
      <c r="AM3" s="387" t="s">
        <v>4430</v>
      </c>
      <c r="AN3" s="387" t="s">
        <v>4431</v>
      </c>
      <c r="AO3" s="387" t="s">
        <v>4432</v>
      </c>
      <c r="AP3" s="387" t="s">
        <v>4433</v>
      </c>
      <c r="AQ3" s="387" t="s">
        <v>4434</v>
      </c>
      <c r="AR3" s="387" t="s">
        <v>4435</v>
      </c>
      <c r="AS3" s="387" t="s">
        <v>4436</v>
      </c>
      <c r="AT3" s="387" t="s">
        <v>4437</v>
      </c>
      <c r="AU3" s="387" t="s">
        <v>4438</v>
      </c>
      <c r="AV3" s="387" t="s">
        <v>4439</v>
      </c>
      <c r="AW3" s="387" t="s">
        <v>4440</v>
      </c>
    </row>
    <row r="4" spans="1:49" hidden="1" x14ac:dyDescent="0.25">
      <c r="A4" s="388">
        <v>45866</v>
      </c>
      <c r="B4" s="389" t="s">
        <v>4441</v>
      </c>
      <c r="C4" s="389" t="s">
        <v>4442</v>
      </c>
      <c r="D4" s="389" t="s">
        <v>4443</v>
      </c>
      <c r="E4" s="389" t="s">
        <v>118</v>
      </c>
      <c r="F4" s="389" t="s">
        <v>4444</v>
      </c>
      <c r="G4" s="389" t="s">
        <v>4444</v>
      </c>
      <c r="H4" s="389"/>
      <c r="I4" s="389"/>
      <c r="J4" s="389"/>
      <c r="K4" s="389"/>
      <c r="L4" s="389"/>
      <c r="M4" s="389">
        <v>200000</v>
      </c>
      <c r="N4" s="389">
        <v>44.54</v>
      </c>
      <c r="O4" s="389"/>
      <c r="P4" s="389">
        <v>44.54</v>
      </c>
      <c r="Q4" s="389"/>
      <c r="R4" s="389" t="s">
        <v>4445</v>
      </c>
      <c r="S4" s="389" t="s">
        <v>4444</v>
      </c>
      <c r="T4" s="389" t="s">
        <v>3851</v>
      </c>
      <c r="U4" s="389" t="s">
        <v>4444</v>
      </c>
      <c r="V4" s="389"/>
      <c r="W4" s="389"/>
      <c r="X4" s="389"/>
      <c r="Y4" s="389"/>
      <c r="Z4" s="389"/>
      <c r="AA4" s="389"/>
      <c r="AB4" s="389"/>
      <c r="AC4" s="389"/>
      <c r="AD4" s="389"/>
      <c r="AE4" s="389"/>
      <c r="AF4" s="389"/>
      <c r="AG4" s="389"/>
      <c r="AH4" s="389"/>
      <c r="AI4" s="389"/>
      <c r="AJ4" s="389"/>
      <c r="AK4" s="389"/>
      <c r="AL4" s="389"/>
      <c r="AM4" s="389"/>
      <c r="AN4" s="389"/>
      <c r="AO4" s="389"/>
      <c r="AP4" s="389"/>
      <c r="AQ4" s="389"/>
      <c r="AR4" s="389"/>
      <c r="AS4" s="389"/>
      <c r="AT4" s="389"/>
      <c r="AU4" s="389"/>
      <c r="AV4" s="389"/>
      <c r="AW4" s="389"/>
    </row>
    <row r="5" spans="1:49" s="397" customFormat="1" x14ac:dyDescent="0.25">
      <c r="A5" s="395">
        <v>45866</v>
      </c>
      <c r="B5" s="396" t="s">
        <v>4441</v>
      </c>
      <c r="C5" s="396" t="s">
        <v>4446</v>
      </c>
      <c r="D5" s="396" t="s">
        <v>4443</v>
      </c>
      <c r="E5" s="396" t="s">
        <v>134</v>
      </c>
      <c r="F5" s="396" t="s">
        <v>4444</v>
      </c>
      <c r="G5" s="396" t="s">
        <v>4447</v>
      </c>
      <c r="H5" s="396" t="s">
        <v>4448</v>
      </c>
      <c r="I5" s="396"/>
      <c r="J5" s="396">
        <v>200000</v>
      </c>
      <c r="K5" s="396"/>
      <c r="L5" s="396"/>
      <c r="M5" s="396">
        <v>-200000</v>
      </c>
      <c r="N5" s="396"/>
      <c r="O5" s="396">
        <v>44.54</v>
      </c>
      <c r="P5" s="396">
        <v>-44.54</v>
      </c>
      <c r="Q5" s="396"/>
      <c r="R5" s="396" t="s">
        <v>4449</v>
      </c>
      <c r="S5" s="396" t="s">
        <v>4444</v>
      </c>
      <c r="T5" s="396" t="s">
        <v>3851</v>
      </c>
      <c r="U5" s="396" t="s">
        <v>4444</v>
      </c>
      <c r="V5" s="396"/>
      <c r="W5" s="396"/>
      <c r="X5" s="396"/>
      <c r="Y5" s="396"/>
      <c r="Z5" s="396"/>
      <c r="AA5" s="396"/>
      <c r="AB5" s="396"/>
      <c r="AC5" s="396"/>
      <c r="AD5" s="396"/>
      <c r="AE5" s="396"/>
      <c r="AF5" s="396"/>
      <c r="AG5" s="396"/>
      <c r="AH5" s="396"/>
      <c r="AI5" s="396"/>
      <c r="AJ5" s="396"/>
      <c r="AK5" s="396"/>
      <c r="AL5" s="396"/>
      <c r="AM5" s="396"/>
      <c r="AN5" s="396"/>
      <c r="AO5" s="396"/>
      <c r="AP5" s="396"/>
      <c r="AQ5" s="396"/>
      <c r="AR5" s="396"/>
      <c r="AS5" s="396"/>
      <c r="AT5" s="396"/>
      <c r="AU5" s="396"/>
      <c r="AV5" s="396"/>
      <c r="AW5" s="396"/>
    </row>
    <row r="6" spans="1:49" hidden="1" x14ac:dyDescent="0.25">
      <c r="A6" s="388">
        <v>45866</v>
      </c>
      <c r="B6" s="389" t="s">
        <v>4441</v>
      </c>
      <c r="C6" s="389" t="s">
        <v>4450</v>
      </c>
      <c r="D6" s="389" t="s">
        <v>4443</v>
      </c>
      <c r="E6" s="389" t="s">
        <v>118</v>
      </c>
      <c r="F6" s="389" t="s">
        <v>4451</v>
      </c>
      <c r="G6" s="389" t="s">
        <v>4451</v>
      </c>
      <c r="H6" s="389"/>
      <c r="I6" s="389"/>
      <c r="J6" s="389"/>
      <c r="K6" s="389"/>
      <c r="L6" s="389"/>
      <c r="M6" s="389">
        <v>150000</v>
      </c>
      <c r="N6" s="389">
        <v>33.409999999999997</v>
      </c>
      <c r="O6" s="389"/>
      <c r="P6" s="389">
        <v>33.409999999999997</v>
      </c>
      <c r="Q6" s="389"/>
      <c r="R6" s="389" t="s">
        <v>4452</v>
      </c>
      <c r="S6" s="389" t="s">
        <v>4451</v>
      </c>
      <c r="T6" s="389" t="s">
        <v>3851</v>
      </c>
      <c r="U6" s="389"/>
      <c r="V6" s="389" t="s">
        <v>4451</v>
      </c>
      <c r="W6" s="389" t="s">
        <v>4453</v>
      </c>
      <c r="X6" s="389">
        <v>150000</v>
      </c>
      <c r="Y6" s="389"/>
      <c r="Z6" s="389"/>
      <c r="AA6" s="389" t="s">
        <v>4454</v>
      </c>
      <c r="AB6" s="389" t="s">
        <v>4455</v>
      </c>
      <c r="AC6" s="389" t="s">
        <v>121</v>
      </c>
      <c r="AD6" s="388">
        <v>45856</v>
      </c>
      <c r="AE6" s="389"/>
      <c r="AF6" s="389" t="s">
        <v>4456</v>
      </c>
      <c r="AG6" s="388">
        <v>45866</v>
      </c>
      <c r="AH6" s="389"/>
      <c r="AI6" s="389">
        <v>150000</v>
      </c>
      <c r="AJ6" s="389" t="s">
        <v>397</v>
      </c>
      <c r="AK6" s="389" t="s">
        <v>4457</v>
      </c>
      <c r="AL6" s="389" t="b">
        <v>0</v>
      </c>
      <c r="AM6" s="389" t="s">
        <v>4451</v>
      </c>
      <c r="AN6" s="389">
        <v>0</v>
      </c>
      <c r="AO6" s="389" t="s">
        <v>121</v>
      </c>
      <c r="AP6" s="389">
        <v>150000</v>
      </c>
      <c r="AQ6" s="389" t="s">
        <v>4458</v>
      </c>
      <c r="AR6" s="389" t="b">
        <v>1</v>
      </c>
      <c r="AS6" s="389">
        <v>0</v>
      </c>
      <c r="AT6" s="389">
        <v>0</v>
      </c>
      <c r="AU6" s="389">
        <v>150000</v>
      </c>
      <c r="AV6" s="389"/>
      <c r="AW6" s="389"/>
    </row>
    <row r="7" spans="1:49" s="397" customFormat="1" x14ac:dyDescent="0.25">
      <c r="A7" s="395">
        <v>45866</v>
      </c>
      <c r="B7" s="396" t="s">
        <v>4441</v>
      </c>
      <c r="C7" s="396" t="s">
        <v>4459</v>
      </c>
      <c r="D7" s="396" t="s">
        <v>4443</v>
      </c>
      <c r="E7" s="396" t="s">
        <v>121</v>
      </c>
      <c r="F7" s="396" t="s">
        <v>4451</v>
      </c>
      <c r="G7" s="396" t="s">
        <v>4460</v>
      </c>
      <c r="H7" s="396" t="s">
        <v>4461</v>
      </c>
      <c r="I7" s="396"/>
      <c r="J7" s="396">
        <v>150000</v>
      </c>
      <c r="K7" s="396"/>
      <c r="L7" s="396"/>
      <c r="M7" s="396">
        <v>-150000</v>
      </c>
      <c r="N7" s="396"/>
      <c r="O7" s="396">
        <v>33.409999999999997</v>
      </c>
      <c r="P7" s="396">
        <v>-33.409999999999997</v>
      </c>
      <c r="Q7" s="396"/>
      <c r="R7" s="396" t="s">
        <v>4462</v>
      </c>
      <c r="S7" s="396" t="s">
        <v>4451</v>
      </c>
      <c r="T7" s="396" t="s">
        <v>3851</v>
      </c>
      <c r="U7" s="396"/>
      <c r="V7" s="396" t="s">
        <v>4451</v>
      </c>
      <c r="W7" s="396" t="s">
        <v>4453</v>
      </c>
      <c r="X7" s="396">
        <v>150000</v>
      </c>
      <c r="Y7" s="396"/>
      <c r="Z7" s="396"/>
      <c r="AA7" s="396" t="s">
        <v>4454</v>
      </c>
      <c r="AB7" s="396" t="s">
        <v>4455</v>
      </c>
      <c r="AC7" s="396" t="s">
        <v>121</v>
      </c>
      <c r="AD7" s="395">
        <v>45856</v>
      </c>
      <c r="AE7" s="396"/>
      <c r="AF7" s="396" t="s">
        <v>4456</v>
      </c>
      <c r="AG7" s="395">
        <v>45866</v>
      </c>
      <c r="AH7" s="396"/>
      <c r="AI7" s="396">
        <v>150000</v>
      </c>
      <c r="AJ7" s="396" t="s">
        <v>397</v>
      </c>
      <c r="AK7" s="396" t="s">
        <v>4457</v>
      </c>
      <c r="AL7" s="396" t="b">
        <v>0</v>
      </c>
      <c r="AM7" s="396" t="s">
        <v>4451</v>
      </c>
      <c r="AN7" s="396">
        <v>0</v>
      </c>
      <c r="AO7" s="396" t="s">
        <v>121</v>
      </c>
      <c r="AP7" s="396">
        <v>150000</v>
      </c>
      <c r="AQ7" s="396" t="s">
        <v>4458</v>
      </c>
      <c r="AR7" s="396" t="b">
        <v>1</v>
      </c>
      <c r="AS7" s="396">
        <v>0</v>
      </c>
      <c r="AT7" s="396">
        <v>0</v>
      </c>
      <c r="AU7" s="396">
        <v>150000</v>
      </c>
      <c r="AV7" s="396"/>
      <c r="AW7" s="396"/>
    </row>
    <row r="8" spans="1:49" hidden="1" x14ac:dyDescent="0.25">
      <c r="A8" s="388">
        <v>45866</v>
      </c>
      <c r="B8" s="389" t="s">
        <v>4441</v>
      </c>
      <c r="C8" s="389" t="s">
        <v>4463</v>
      </c>
      <c r="D8" s="389" t="s">
        <v>4443</v>
      </c>
      <c r="E8" s="389" t="s">
        <v>118</v>
      </c>
      <c r="F8" s="389" t="s">
        <v>4464</v>
      </c>
      <c r="G8" s="389" t="s">
        <v>4464</v>
      </c>
      <c r="H8" s="389"/>
      <c r="I8" s="389"/>
      <c r="J8" s="389"/>
      <c r="K8" s="389"/>
      <c r="L8" s="389"/>
      <c r="M8" s="389">
        <v>648000</v>
      </c>
      <c r="N8" s="389">
        <v>144.32</v>
      </c>
      <c r="O8" s="389"/>
      <c r="P8" s="389">
        <v>144.32</v>
      </c>
      <c r="Q8" s="389"/>
      <c r="R8" s="389" t="s">
        <v>4465</v>
      </c>
      <c r="S8" s="389" t="s">
        <v>4464</v>
      </c>
      <c r="T8" s="389" t="s">
        <v>3851</v>
      </c>
      <c r="U8" s="389" t="s">
        <v>4464</v>
      </c>
      <c r="V8" s="389"/>
      <c r="W8" s="389"/>
      <c r="X8" s="389"/>
      <c r="Y8" s="389"/>
      <c r="Z8" s="389"/>
      <c r="AA8" s="389"/>
      <c r="AB8" s="389"/>
      <c r="AC8" s="389"/>
      <c r="AD8" s="389"/>
      <c r="AE8" s="389"/>
      <c r="AF8" s="389"/>
      <c r="AG8" s="389"/>
      <c r="AH8" s="389"/>
      <c r="AI8" s="389"/>
      <c r="AJ8" s="389"/>
      <c r="AK8" s="389"/>
      <c r="AL8" s="389"/>
      <c r="AM8" s="389"/>
      <c r="AN8" s="389"/>
      <c r="AO8" s="389"/>
      <c r="AP8" s="389"/>
      <c r="AQ8" s="389"/>
      <c r="AR8" s="389"/>
      <c r="AS8" s="389"/>
      <c r="AT8" s="389"/>
      <c r="AU8" s="389"/>
      <c r="AV8" s="389"/>
      <c r="AW8" s="389"/>
    </row>
    <row r="9" spans="1:49" s="397" customFormat="1" x14ac:dyDescent="0.25">
      <c r="A9" s="395">
        <v>45866</v>
      </c>
      <c r="B9" s="396" t="s">
        <v>4441</v>
      </c>
      <c r="C9" s="396" t="s">
        <v>4466</v>
      </c>
      <c r="D9" s="396" t="s">
        <v>4443</v>
      </c>
      <c r="E9" s="396" t="s">
        <v>134</v>
      </c>
      <c r="F9" s="396" t="s">
        <v>4464</v>
      </c>
      <c r="G9" s="396" t="s">
        <v>4467</v>
      </c>
      <c r="H9" s="396" t="s">
        <v>4468</v>
      </c>
      <c r="I9" s="396"/>
      <c r="J9" s="396">
        <v>648000</v>
      </c>
      <c r="K9" s="396"/>
      <c r="L9" s="396"/>
      <c r="M9" s="396">
        <v>-648000</v>
      </c>
      <c r="N9" s="396"/>
      <c r="O9" s="396">
        <v>144.32</v>
      </c>
      <c r="P9" s="396">
        <v>-144.32</v>
      </c>
      <c r="Q9" s="396"/>
      <c r="R9" s="396" t="s">
        <v>4469</v>
      </c>
      <c r="S9" s="396" t="s">
        <v>4464</v>
      </c>
      <c r="T9" s="396" t="s">
        <v>3851</v>
      </c>
      <c r="U9" s="396" t="s">
        <v>4464</v>
      </c>
      <c r="V9" s="396"/>
      <c r="W9" s="396"/>
      <c r="X9" s="396"/>
      <c r="Y9" s="396"/>
      <c r="Z9" s="396"/>
      <c r="AA9" s="396"/>
      <c r="AB9" s="396"/>
      <c r="AC9" s="396"/>
      <c r="AD9" s="396"/>
      <c r="AE9" s="396"/>
      <c r="AF9" s="396"/>
      <c r="AG9" s="396"/>
      <c r="AH9" s="396"/>
      <c r="AI9" s="396"/>
      <c r="AJ9" s="396"/>
      <c r="AK9" s="396"/>
      <c r="AL9" s="396"/>
      <c r="AM9" s="396"/>
      <c r="AN9" s="396"/>
      <c r="AO9" s="396"/>
      <c r="AP9" s="396"/>
      <c r="AQ9" s="396"/>
      <c r="AR9" s="396"/>
      <c r="AS9" s="396"/>
      <c r="AT9" s="396"/>
      <c r="AU9" s="396"/>
      <c r="AV9" s="396"/>
      <c r="AW9" s="396"/>
    </row>
    <row r="10" spans="1:49" hidden="1" x14ac:dyDescent="0.25">
      <c r="A10" s="388">
        <v>45866</v>
      </c>
      <c r="B10" s="389" t="s">
        <v>4441</v>
      </c>
      <c r="C10" s="389" t="s">
        <v>4470</v>
      </c>
      <c r="D10" s="389" t="s">
        <v>4443</v>
      </c>
      <c r="E10" s="389" t="s">
        <v>118</v>
      </c>
      <c r="F10" s="389" t="s">
        <v>4471</v>
      </c>
      <c r="G10" s="389" t="s">
        <v>4471</v>
      </c>
      <c r="H10" s="389"/>
      <c r="I10" s="389"/>
      <c r="J10" s="389"/>
      <c r="K10" s="389"/>
      <c r="L10" s="389"/>
      <c r="M10" s="389">
        <v>15000</v>
      </c>
      <c r="N10" s="389">
        <v>3.34</v>
      </c>
      <c r="O10" s="389"/>
      <c r="P10" s="389">
        <v>3.34</v>
      </c>
      <c r="Q10" s="389"/>
      <c r="R10" s="389" t="s">
        <v>4472</v>
      </c>
      <c r="S10" s="389" t="s">
        <v>4471</v>
      </c>
      <c r="T10" s="389" t="s">
        <v>3851</v>
      </c>
      <c r="U10" s="389"/>
      <c r="V10" s="389" t="s">
        <v>4471</v>
      </c>
      <c r="W10" s="389" t="s">
        <v>4453</v>
      </c>
      <c r="X10" s="389">
        <v>15000</v>
      </c>
      <c r="Y10" s="389"/>
      <c r="Z10" s="389"/>
      <c r="AA10" s="389" t="s">
        <v>4454</v>
      </c>
      <c r="AB10" s="389" t="s">
        <v>4455</v>
      </c>
      <c r="AC10" s="389" t="s">
        <v>121</v>
      </c>
      <c r="AD10" s="388">
        <v>45848</v>
      </c>
      <c r="AE10" s="389"/>
      <c r="AF10" s="389" t="s">
        <v>4456</v>
      </c>
      <c r="AG10" s="388">
        <v>45866</v>
      </c>
      <c r="AH10" s="389"/>
      <c r="AI10" s="389">
        <v>15000</v>
      </c>
      <c r="AJ10" s="389" t="s">
        <v>397</v>
      </c>
      <c r="AK10" s="389" t="s">
        <v>4473</v>
      </c>
      <c r="AL10" s="389" t="b">
        <v>0</v>
      </c>
      <c r="AM10" s="389" t="s">
        <v>4471</v>
      </c>
      <c r="AN10" s="389">
        <v>0</v>
      </c>
      <c r="AO10" s="389" t="s">
        <v>121</v>
      </c>
      <c r="AP10" s="389">
        <v>15000</v>
      </c>
      <c r="AQ10" s="389" t="s">
        <v>4474</v>
      </c>
      <c r="AR10" s="389" t="b">
        <v>1</v>
      </c>
      <c r="AS10" s="389">
        <v>0</v>
      </c>
      <c r="AT10" s="389">
        <v>0</v>
      </c>
      <c r="AU10" s="389">
        <v>15000</v>
      </c>
      <c r="AV10" s="389"/>
      <c r="AW10" s="389"/>
    </row>
    <row r="11" spans="1:49" s="397" customFormat="1" x14ac:dyDescent="0.25">
      <c r="A11" s="395">
        <v>45866</v>
      </c>
      <c r="B11" s="396" t="s">
        <v>4441</v>
      </c>
      <c r="C11" s="396" t="s">
        <v>4475</v>
      </c>
      <c r="D11" s="396" t="s">
        <v>4443</v>
      </c>
      <c r="E11" s="396" t="s">
        <v>121</v>
      </c>
      <c r="F11" s="396" t="s">
        <v>4471</v>
      </c>
      <c r="G11" s="396" t="s">
        <v>4476</v>
      </c>
      <c r="H11" s="396" t="s">
        <v>4477</v>
      </c>
      <c r="I11" s="396"/>
      <c r="J11" s="396">
        <v>15000</v>
      </c>
      <c r="K11" s="396"/>
      <c r="L11" s="396"/>
      <c r="M11" s="396">
        <v>-15000</v>
      </c>
      <c r="N11" s="396"/>
      <c r="O11" s="396">
        <v>3.34</v>
      </c>
      <c r="P11" s="396">
        <v>-3.34</v>
      </c>
      <c r="Q11" s="396"/>
      <c r="R11" s="396" t="s">
        <v>4478</v>
      </c>
      <c r="S11" s="396" t="s">
        <v>4471</v>
      </c>
      <c r="T11" s="396" t="s">
        <v>3851</v>
      </c>
      <c r="U11" s="396"/>
      <c r="V11" s="396" t="s">
        <v>4471</v>
      </c>
      <c r="W11" s="396" t="s">
        <v>4453</v>
      </c>
      <c r="X11" s="396">
        <v>15000</v>
      </c>
      <c r="Y11" s="396"/>
      <c r="Z11" s="396"/>
      <c r="AA11" s="396" t="s">
        <v>4454</v>
      </c>
      <c r="AB11" s="396" t="s">
        <v>4455</v>
      </c>
      <c r="AC11" s="396" t="s">
        <v>121</v>
      </c>
      <c r="AD11" s="395">
        <v>45848</v>
      </c>
      <c r="AE11" s="396"/>
      <c r="AF11" s="396" t="s">
        <v>4456</v>
      </c>
      <c r="AG11" s="395">
        <v>45866</v>
      </c>
      <c r="AH11" s="396"/>
      <c r="AI11" s="396">
        <v>15000</v>
      </c>
      <c r="AJ11" s="396" t="s">
        <v>397</v>
      </c>
      <c r="AK11" s="396" t="s">
        <v>4473</v>
      </c>
      <c r="AL11" s="396" t="b">
        <v>0</v>
      </c>
      <c r="AM11" s="396" t="s">
        <v>4471</v>
      </c>
      <c r="AN11" s="396">
        <v>0</v>
      </c>
      <c r="AO11" s="396" t="s">
        <v>121</v>
      </c>
      <c r="AP11" s="396">
        <v>15000</v>
      </c>
      <c r="AQ11" s="396" t="s">
        <v>4474</v>
      </c>
      <c r="AR11" s="396" t="b">
        <v>1</v>
      </c>
      <c r="AS11" s="396">
        <v>0</v>
      </c>
      <c r="AT11" s="396">
        <v>0</v>
      </c>
      <c r="AU11" s="396">
        <v>15000</v>
      </c>
      <c r="AV11" s="396"/>
      <c r="AW11" s="396"/>
    </row>
    <row r="12" spans="1:49" hidden="1" x14ac:dyDescent="0.25">
      <c r="A12" s="388">
        <v>45866</v>
      </c>
      <c r="B12" s="389" t="s">
        <v>4441</v>
      </c>
      <c r="C12" s="389" t="s">
        <v>4479</v>
      </c>
      <c r="D12" s="389" t="s">
        <v>4443</v>
      </c>
      <c r="E12" s="389" t="s">
        <v>118</v>
      </c>
      <c r="F12" s="389" t="s">
        <v>4480</v>
      </c>
      <c r="G12" s="389" t="s">
        <v>4480</v>
      </c>
      <c r="H12" s="389"/>
      <c r="I12" s="389"/>
      <c r="J12" s="389"/>
      <c r="K12" s="389"/>
      <c r="L12" s="389"/>
      <c r="M12" s="389">
        <v>11090</v>
      </c>
      <c r="N12" s="389">
        <v>2.4700000000000002</v>
      </c>
      <c r="O12" s="389"/>
      <c r="P12" s="389">
        <v>2.4700000000000002</v>
      </c>
      <c r="Q12" s="389"/>
      <c r="R12" s="389" t="s">
        <v>4481</v>
      </c>
      <c r="S12" s="389" t="s">
        <v>4480</v>
      </c>
      <c r="T12" s="389" t="s">
        <v>3851</v>
      </c>
      <c r="U12" s="389"/>
      <c r="V12" s="389" t="s">
        <v>4480</v>
      </c>
      <c r="W12" s="389" t="s">
        <v>4453</v>
      </c>
      <c r="X12" s="389">
        <v>11090</v>
      </c>
      <c r="Y12" s="389"/>
      <c r="Z12" s="389"/>
      <c r="AA12" s="389" t="s">
        <v>4454</v>
      </c>
      <c r="AB12" s="389" t="s">
        <v>4455</v>
      </c>
      <c r="AC12" s="389" t="s">
        <v>121</v>
      </c>
      <c r="AD12" s="388">
        <v>45848</v>
      </c>
      <c r="AE12" s="389"/>
      <c r="AF12" s="389" t="s">
        <v>4456</v>
      </c>
      <c r="AG12" s="388">
        <v>45866</v>
      </c>
      <c r="AH12" s="389"/>
      <c r="AI12" s="389">
        <v>11090</v>
      </c>
      <c r="AJ12" s="389" t="s">
        <v>397</v>
      </c>
      <c r="AK12" s="389" t="s">
        <v>4482</v>
      </c>
      <c r="AL12" s="389" t="b">
        <v>0</v>
      </c>
      <c r="AM12" s="389" t="s">
        <v>4480</v>
      </c>
      <c r="AN12" s="389">
        <v>0</v>
      </c>
      <c r="AO12" s="389" t="s">
        <v>121</v>
      </c>
      <c r="AP12" s="389">
        <v>11090</v>
      </c>
      <c r="AQ12" s="389" t="s">
        <v>4474</v>
      </c>
      <c r="AR12" s="389" t="b">
        <v>1</v>
      </c>
      <c r="AS12" s="389">
        <v>0</v>
      </c>
      <c r="AT12" s="389">
        <v>0</v>
      </c>
      <c r="AU12" s="389">
        <v>11090</v>
      </c>
      <c r="AV12" s="389"/>
      <c r="AW12" s="389"/>
    </row>
    <row r="13" spans="1:49" s="397" customFormat="1" x14ac:dyDescent="0.25">
      <c r="A13" s="395">
        <v>45866</v>
      </c>
      <c r="B13" s="396" t="s">
        <v>4441</v>
      </c>
      <c r="C13" s="396" t="s">
        <v>4483</v>
      </c>
      <c r="D13" s="396" t="s">
        <v>4443</v>
      </c>
      <c r="E13" s="396" t="s">
        <v>121</v>
      </c>
      <c r="F13" s="396" t="s">
        <v>4480</v>
      </c>
      <c r="G13" s="396" t="s">
        <v>4484</v>
      </c>
      <c r="H13" s="396" t="s">
        <v>4485</v>
      </c>
      <c r="I13" s="396"/>
      <c r="J13" s="396">
        <v>11090</v>
      </c>
      <c r="K13" s="396"/>
      <c r="L13" s="396"/>
      <c r="M13" s="396">
        <v>-11090</v>
      </c>
      <c r="N13" s="396"/>
      <c r="O13" s="396">
        <v>2.4700000000000002</v>
      </c>
      <c r="P13" s="396">
        <v>-2.4700000000000002</v>
      </c>
      <c r="Q13" s="396"/>
      <c r="R13" s="396" t="s">
        <v>4486</v>
      </c>
      <c r="S13" s="396" t="s">
        <v>4480</v>
      </c>
      <c r="T13" s="396" t="s">
        <v>3851</v>
      </c>
      <c r="U13" s="396"/>
      <c r="V13" s="396" t="s">
        <v>4480</v>
      </c>
      <c r="W13" s="396" t="s">
        <v>4453</v>
      </c>
      <c r="X13" s="396">
        <v>11090</v>
      </c>
      <c r="Y13" s="396"/>
      <c r="Z13" s="396"/>
      <c r="AA13" s="396" t="s">
        <v>4454</v>
      </c>
      <c r="AB13" s="396" t="s">
        <v>4455</v>
      </c>
      <c r="AC13" s="396" t="s">
        <v>121</v>
      </c>
      <c r="AD13" s="395">
        <v>45848</v>
      </c>
      <c r="AE13" s="396"/>
      <c r="AF13" s="396" t="s">
        <v>4456</v>
      </c>
      <c r="AG13" s="395">
        <v>45866</v>
      </c>
      <c r="AH13" s="396"/>
      <c r="AI13" s="396">
        <v>11090</v>
      </c>
      <c r="AJ13" s="396" t="s">
        <v>397</v>
      </c>
      <c r="AK13" s="396" t="s">
        <v>4482</v>
      </c>
      <c r="AL13" s="396" t="b">
        <v>0</v>
      </c>
      <c r="AM13" s="396" t="s">
        <v>4480</v>
      </c>
      <c r="AN13" s="396">
        <v>0</v>
      </c>
      <c r="AO13" s="396" t="s">
        <v>121</v>
      </c>
      <c r="AP13" s="396">
        <v>11090</v>
      </c>
      <c r="AQ13" s="396" t="s">
        <v>4474</v>
      </c>
      <c r="AR13" s="396" t="b">
        <v>1</v>
      </c>
      <c r="AS13" s="396">
        <v>0</v>
      </c>
      <c r="AT13" s="396">
        <v>0</v>
      </c>
      <c r="AU13" s="396">
        <v>11090</v>
      </c>
      <c r="AV13" s="396"/>
      <c r="AW13" s="396"/>
    </row>
    <row r="14" spans="1:49" hidden="1" x14ac:dyDescent="0.25">
      <c r="A14" s="388">
        <v>45866</v>
      </c>
      <c r="B14" s="389" t="s">
        <v>4441</v>
      </c>
      <c r="C14" s="389" t="s">
        <v>4487</v>
      </c>
      <c r="D14" s="389" t="s">
        <v>4443</v>
      </c>
      <c r="E14" s="389" t="s">
        <v>118</v>
      </c>
      <c r="F14" s="389" t="s">
        <v>4488</v>
      </c>
      <c r="G14" s="389" t="s">
        <v>4488</v>
      </c>
      <c r="H14" s="389"/>
      <c r="I14" s="389"/>
      <c r="J14" s="389"/>
      <c r="K14" s="389"/>
      <c r="L14" s="389"/>
      <c r="M14" s="389">
        <v>285000</v>
      </c>
      <c r="N14" s="389">
        <v>63.47</v>
      </c>
      <c r="O14" s="389"/>
      <c r="P14" s="389">
        <v>63.47</v>
      </c>
      <c r="Q14" s="389"/>
      <c r="R14" s="389" t="s">
        <v>4489</v>
      </c>
      <c r="S14" s="389" t="s">
        <v>4488</v>
      </c>
      <c r="T14" s="389" t="s">
        <v>3851</v>
      </c>
      <c r="U14" s="389" t="s">
        <v>4488</v>
      </c>
      <c r="V14" s="389"/>
      <c r="W14" s="389"/>
      <c r="X14" s="389"/>
      <c r="Y14" s="389"/>
      <c r="Z14" s="389"/>
      <c r="AA14" s="389"/>
      <c r="AB14" s="389"/>
      <c r="AC14" s="389"/>
      <c r="AD14" s="389"/>
      <c r="AE14" s="389"/>
      <c r="AF14" s="389"/>
      <c r="AG14" s="389"/>
      <c r="AH14" s="389"/>
      <c r="AI14" s="389"/>
      <c r="AJ14" s="389"/>
      <c r="AK14" s="389"/>
      <c r="AL14" s="389"/>
      <c r="AM14" s="389"/>
      <c r="AN14" s="389"/>
      <c r="AO14" s="389"/>
      <c r="AP14" s="389"/>
      <c r="AQ14" s="389"/>
      <c r="AR14" s="389"/>
      <c r="AS14" s="389"/>
      <c r="AT14" s="389"/>
      <c r="AU14" s="389"/>
      <c r="AV14" s="389"/>
      <c r="AW14" s="389"/>
    </row>
    <row r="15" spans="1:49" s="397" customFormat="1" x14ac:dyDescent="0.25">
      <c r="A15" s="395">
        <v>45866</v>
      </c>
      <c r="B15" s="396" t="s">
        <v>4441</v>
      </c>
      <c r="C15" s="396" t="s">
        <v>4490</v>
      </c>
      <c r="D15" s="396" t="s">
        <v>4443</v>
      </c>
      <c r="E15" s="396" t="s">
        <v>134</v>
      </c>
      <c r="F15" s="396" t="s">
        <v>4488</v>
      </c>
      <c r="G15" s="396" t="s">
        <v>4491</v>
      </c>
      <c r="H15" s="396" t="s">
        <v>4492</v>
      </c>
      <c r="I15" s="396"/>
      <c r="J15" s="396">
        <v>285000</v>
      </c>
      <c r="K15" s="396"/>
      <c r="L15" s="396"/>
      <c r="M15" s="396">
        <v>-285000</v>
      </c>
      <c r="N15" s="396"/>
      <c r="O15" s="396">
        <v>63.47</v>
      </c>
      <c r="P15" s="396">
        <v>-63.47</v>
      </c>
      <c r="Q15" s="396"/>
      <c r="R15" s="396" t="s">
        <v>4493</v>
      </c>
      <c r="S15" s="396" t="s">
        <v>4488</v>
      </c>
      <c r="T15" s="396" t="s">
        <v>3851</v>
      </c>
      <c r="U15" s="396" t="s">
        <v>4488</v>
      </c>
      <c r="V15" s="396"/>
      <c r="W15" s="396"/>
      <c r="X15" s="396"/>
      <c r="Y15" s="396"/>
      <c r="Z15" s="396"/>
      <c r="AA15" s="396"/>
      <c r="AB15" s="396"/>
      <c r="AC15" s="396"/>
      <c r="AD15" s="396"/>
      <c r="AE15" s="396"/>
      <c r="AF15" s="396"/>
      <c r="AG15" s="396"/>
      <c r="AH15" s="396"/>
      <c r="AI15" s="396"/>
      <c r="AJ15" s="396"/>
      <c r="AK15" s="396"/>
      <c r="AL15" s="396"/>
      <c r="AM15" s="396"/>
      <c r="AN15" s="396"/>
      <c r="AO15" s="396"/>
      <c r="AP15" s="396"/>
      <c r="AQ15" s="396"/>
      <c r="AR15" s="396"/>
      <c r="AS15" s="396"/>
      <c r="AT15" s="396"/>
      <c r="AU15" s="396"/>
      <c r="AV15" s="396"/>
      <c r="AW15" s="396"/>
    </row>
    <row r="16" spans="1:49" hidden="1" x14ac:dyDescent="0.25">
      <c r="A16" s="388">
        <v>45866</v>
      </c>
      <c r="B16" s="389" t="s">
        <v>4441</v>
      </c>
      <c r="C16" s="389" t="s">
        <v>4494</v>
      </c>
      <c r="D16" s="389" t="s">
        <v>4443</v>
      </c>
      <c r="E16" s="389" t="s">
        <v>121</v>
      </c>
      <c r="F16" s="389" t="s">
        <v>4495</v>
      </c>
      <c r="G16" s="389" t="s">
        <v>4496</v>
      </c>
      <c r="H16" s="389"/>
      <c r="I16" s="389"/>
      <c r="J16" s="389"/>
      <c r="K16" s="389"/>
      <c r="L16" s="389"/>
      <c r="M16" s="389">
        <v>259200</v>
      </c>
      <c r="N16" s="389">
        <v>57.73</v>
      </c>
      <c r="O16" s="389"/>
      <c r="P16" s="389">
        <v>57.73</v>
      </c>
      <c r="Q16" s="389"/>
      <c r="R16" s="389" t="s">
        <v>4497</v>
      </c>
      <c r="S16" s="389" t="s">
        <v>4495</v>
      </c>
      <c r="T16" s="389" t="s">
        <v>3851</v>
      </c>
      <c r="U16" s="389"/>
      <c r="V16" s="389" t="s">
        <v>4495</v>
      </c>
      <c r="W16" s="389" t="s">
        <v>4498</v>
      </c>
      <c r="X16" s="389">
        <v>259200</v>
      </c>
      <c r="Y16" s="389"/>
      <c r="Z16" s="389"/>
      <c r="AA16" s="389" t="s">
        <v>4454</v>
      </c>
      <c r="AB16" s="389" t="s">
        <v>4499</v>
      </c>
      <c r="AC16" s="389" t="s">
        <v>121</v>
      </c>
      <c r="AD16" s="388">
        <v>45856</v>
      </c>
      <c r="AE16" s="389"/>
      <c r="AF16" s="389" t="s">
        <v>4456</v>
      </c>
      <c r="AG16" s="388">
        <v>45866</v>
      </c>
      <c r="AH16" s="389" t="s">
        <v>4496</v>
      </c>
      <c r="AI16" s="389">
        <v>259200</v>
      </c>
      <c r="AJ16" s="389" t="s">
        <v>397</v>
      </c>
      <c r="AK16" s="389" t="s">
        <v>4500</v>
      </c>
      <c r="AL16" s="389" t="b">
        <v>0</v>
      </c>
      <c r="AM16" s="389" t="s">
        <v>4495</v>
      </c>
      <c r="AN16" s="389">
        <v>0</v>
      </c>
      <c r="AO16" s="389" t="s">
        <v>121</v>
      </c>
      <c r="AP16" s="389">
        <v>240800</v>
      </c>
      <c r="AQ16" s="389" t="s">
        <v>4474</v>
      </c>
      <c r="AR16" s="389" t="b">
        <v>1</v>
      </c>
      <c r="AS16" s="389">
        <v>0</v>
      </c>
      <c r="AT16" s="389">
        <v>500000</v>
      </c>
      <c r="AU16" s="389">
        <v>240800</v>
      </c>
      <c r="AV16" s="389" t="s">
        <v>4501</v>
      </c>
      <c r="AW16" s="389"/>
    </row>
    <row r="17" spans="1:49" s="397" customFormat="1" x14ac:dyDescent="0.25">
      <c r="A17" s="395">
        <v>45866</v>
      </c>
      <c r="B17" s="396" t="s">
        <v>4441</v>
      </c>
      <c r="C17" s="396" t="s">
        <v>4494</v>
      </c>
      <c r="D17" s="396" t="s">
        <v>4443</v>
      </c>
      <c r="E17" s="396" t="s">
        <v>121</v>
      </c>
      <c r="F17" s="396" t="s">
        <v>4495</v>
      </c>
      <c r="G17" s="396" t="s">
        <v>4496</v>
      </c>
      <c r="H17" s="396" t="s">
        <v>4448</v>
      </c>
      <c r="I17" s="396"/>
      <c r="J17" s="396"/>
      <c r="K17" s="396"/>
      <c r="L17" s="396">
        <v>259200</v>
      </c>
      <c r="M17" s="396">
        <v>-259200</v>
      </c>
      <c r="N17" s="396"/>
      <c r="O17" s="396">
        <v>57.73</v>
      </c>
      <c r="P17" s="396">
        <v>-57.73</v>
      </c>
      <c r="Q17" s="396"/>
      <c r="R17" s="396" t="s">
        <v>4497</v>
      </c>
      <c r="S17" s="396" t="s">
        <v>4495</v>
      </c>
      <c r="T17" s="396" t="s">
        <v>3851</v>
      </c>
      <c r="U17" s="396"/>
      <c r="V17" s="396" t="s">
        <v>4495</v>
      </c>
      <c r="W17" s="396" t="s">
        <v>4498</v>
      </c>
      <c r="X17" s="396">
        <v>259200</v>
      </c>
      <c r="Y17" s="396"/>
      <c r="Z17" s="396"/>
      <c r="AA17" s="396" t="s">
        <v>4454</v>
      </c>
      <c r="AB17" s="396" t="s">
        <v>4499</v>
      </c>
      <c r="AC17" s="396" t="s">
        <v>121</v>
      </c>
      <c r="AD17" s="395">
        <v>45856</v>
      </c>
      <c r="AE17" s="396"/>
      <c r="AF17" s="396" t="s">
        <v>4456</v>
      </c>
      <c r="AG17" s="395">
        <v>45866</v>
      </c>
      <c r="AH17" s="396" t="s">
        <v>4496</v>
      </c>
      <c r="AI17" s="396">
        <v>259200</v>
      </c>
      <c r="AJ17" s="396" t="s">
        <v>397</v>
      </c>
      <c r="AK17" s="396" t="s">
        <v>4500</v>
      </c>
      <c r="AL17" s="396" t="b">
        <v>0</v>
      </c>
      <c r="AM17" s="396" t="s">
        <v>4495</v>
      </c>
      <c r="AN17" s="396">
        <v>0</v>
      </c>
      <c r="AO17" s="396" t="s">
        <v>121</v>
      </c>
      <c r="AP17" s="396">
        <v>240800</v>
      </c>
      <c r="AQ17" s="396" t="s">
        <v>4474</v>
      </c>
      <c r="AR17" s="396" t="b">
        <v>1</v>
      </c>
      <c r="AS17" s="396">
        <v>0</v>
      </c>
      <c r="AT17" s="396">
        <v>500000</v>
      </c>
      <c r="AU17" s="396">
        <v>240800</v>
      </c>
      <c r="AV17" s="396" t="s">
        <v>4501</v>
      </c>
      <c r="AW17" s="396"/>
    </row>
    <row r="18" spans="1:49" hidden="1" x14ac:dyDescent="0.25">
      <c r="A18" s="388">
        <v>45866</v>
      </c>
      <c r="B18" s="389" t="s">
        <v>4441</v>
      </c>
      <c r="C18" s="389" t="s">
        <v>4502</v>
      </c>
      <c r="D18" s="389" t="s">
        <v>4443</v>
      </c>
      <c r="E18" s="389" t="s">
        <v>121</v>
      </c>
      <c r="F18" s="389" t="s">
        <v>4503</v>
      </c>
      <c r="G18" s="389" t="s">
        <v>4504</v>
      </c>
      <c r="H18" s="389"/>
      <c r="I18" s="389"/>
      <c r="J18" s="389"/>
      <c r="K18" s="389"/>
      <c r="L18" s="389"/>
      <c r="M18" s="389">
        <v>3450</v>
      </c>
      <c r="N18" s="389">
        <v>0.77</v>
      </c>
      <c r="O18" s="389"/>
      <c r="P18" s="389">
        <v>0.77</v>
      </c>
      <c r="Q18" s="389"/>
      <c r="R18" s="389" t="s">
        <v>4505</v>
      </c>
      <c r="S18" s="389" t="s">
        <v>4503</v>
      </c>
      <c r="T18" s="389" t="s">
        <v>3851</v>
      </c>
      <c r="U18" s="389"/>
      <c r="V18" s="389" t="s">
        <v>4503</v>
      </c>
      <c r="W18" s="389" t="s">
        <v>4498</v>
      </c>
      <c r="X18" s="389">
        <v>3450</v>
      </c>
      <c r="Y18" s="389"/>
      <c r="Z18" s="389"/>
      <c r="AA18" s="389" t="s">
        <v>4454</v>
      </c>
      <c r="AB18" s="389" t="s">
        <v>4499</v>
      </c>
      <c r="AC18" s="389" t="s">
        <v>121</v>
      </c>
      <c r="AD18" s="388">
        <v>45850</v>
      </c>
      <c r="AE18" s="389"/>
      <c r="AF18" s="389" t="s">
        <v>4456</v>
      </c>
      <c r="AG18" s="388">
        <v>45866</v>
      </c>
      <c r="AH18" s="389" t="s">
        <v>4504</v>
      </c>
      <c r="AI18" s="389">
        <v>3450</v>
      </c>
      <c r="AJ18" s="389" t="s">
        <v>397</v>
      </c>
      <c r="AK18" s="389" t="s">
        <v>4506</v>
      </c>
      <c r="AL18" s="389" t="b">
        <v>0</v>
      </c>
      <c r="AM18" s="389" t="s">
        <v>4503</v>
      </c>
      <c r="AN18" s="389">
        <v>0</v>
      </c>
      <c r="AO18" s="389" t="s">
        <v>121</v>
      </c>
      <c r="AP18" s="389">
        <v>292650</v>
      </c>
      <c r="AQ18" s="389" t="s">
        <v>4474</v>
      </c>
      <c r="AR18" s="389" t="b">
        <v>1</v>
      </c>
      <c r="AS18" s="389">
        <v>0</v>
      </c>
      <c r="AT18" s="389">
        <v>296100</v>
      </c>
      <c r="AU18" s="389">
        <v>292650</v>
      </c>
      <c r="AV18" s="389" t="s">
        <v>4507</v>
      </c>
      <c r="AW18" s="389"/>
    </row>
    <row r="19" spans="1:49" s="400" customFormat="1" hidden="1" x14ac:dyDescent="0.25">
      <c r="A19" s="398">
        <v>45866</v>
      </c>
      <c r="B19" s="399" t="s">
        <v>4441</v>
      </c>
      <c r="C19" s="399" t="s">
        <v>4502</v>
      </c>
      <c r="D19" s="399" t="s">
        <v>4443</v>
      </c>
      <c r="E19" s="399" t="s">
        <v>121</v>
      </c>
      <c r="F19" s="399" t="s">
        <v>4503</v>
      </c>
      <c r="G19" s="399" t="s">
        <v>4504</v>
      </c>
      <c r="H19" s="399"/>
      <c r="I19" s="399"/>
      <c r="J19" s="399"/>
      <c r="K19" s="399"/>
      <c r="L19" s="399">
        <v>3450</v>
      </c>
      <c r="M19" s="399">
        <v>-3450</v>
      </c>
      <c r="N19" s="399"/>
      <c r="O19" s="399">
        <v>0.77</v>
      </c>
      <c r="P19" s="399">
        <v>-0.77</v>
      </c>
      <c r="Q19" s="399"/>
      <c r="R19" s="399" t="s">
        <v>4505</v>
      </c>
      <c r="S19" s="399" t="s">
        <v>4503</v>
      </c>
      <c r="T19" s="399" t="s">
        <v>3851</v>
      </c>
      <c r="U19" s="399"/>
      <c r="V19" s="399" t="s">
        <v>4503</v>
      </c>
      <c r="W19" s="399" t="s">
        <v>4498</v>
      </c>
      <c r="X19" s="399">
        <v>3450</v>
      </c>
      <c r="Y19" s="399"/>
      <c r="Z19" s="399"/>
      <c r="AA19" s="399" t="s">
        <v>4454</v>
      </c>
      <c r="AB19" s="399" t="s">
        <v>4499</v>
      </c>
      <c r="AC19" s="399" t="s">
        <v>121</v>
      </c>
      <c r="AD19" s="398">
        <v>45850</v>
      </c>
      <c r="AE19" s="399"/>
      <c r="AF19" s="399" t="s">
        <v>4456</v>
      </c>
      <c r="AG19" s="398">
        <v>45866</v>
      </c>
      <c r="AH19" s="399" t="s">
        <v>4504</v>
      </c>
      <c r="AI19" s="399">
        <v>3450</v>
      </c>
      <c r="AJ19" s="399" t="s">
        <v>397</v>
      </c>
      <c r="AK19" s="399" t="s">
        <v>4506</v>
      </c>
      <c r="AL19" s="399" t="b">
        <v>0</v>
      </c>
      <c r="AM19" s="399" t="s">
        <v>4503</v>
      </c>
      <c r="AN19" s="399">
        <v>0</v>
      </c>
      <c r="AO19" s="399" t="s">
        <v>121</v>
      </c>
      <c r="AP19" s="399">
        <v>292650</v>
      </c>
      <c r="AQ19" s="399" t="s">
        <v>4474</v>
      </c>
      <c r="AR19" s="399" t="b">
        <v>1</v>
      </c>
      <c r="AS19" s="399">
        <v>0</v>
      </c>
      <c r="AT19" s="399">
        <v>296100</v>
      </c>
      <c r="AU19" s="399">
        <v>292650</v>
      </c>
      <c r="AV19" s="399" t="s">
        <v>4507</v>
      </c>
      <c r="AW19" s="399"/>
    </row>
    <row r="20" spans="1:49" s="403" customFormat="1" hidden="1" x14ac:dyDescent="0.25">
      <c r="A20" s="401">
        <v>45863</v>
      </c>
      <c r="B20" s="402" t="s">
        <v>4441</v>
      </c>
      <c r="C20" s="402" t="s">
        <v>4508</v>
      </c>
      <c r="D20" s="402" t="s">
        <v>4443</v>
      </c>
      <c r="E20" s="402" t="s">
        <v>118</v>
      </c>
      <c r="F20" s="402" t="s">
        <v>4509</v>
      </c>
      <c r="G20" s="402" t="s">
        <v>4509</v>
      </c>
      <c r="H20" s="402"/>
      <c r="I20" s="402"/>
      <c r="J20" s="402"/>
      <c r="K20" s="402"/>
      <c r="L20" s="402"/>
      <c r="M20" s="402">
        <v>375330</v>
      </c>
      <c r="N20" s="402">
        <v>83.59</v>
      </c>
      <c r="O20" s="402"/>
      <c r="P20" s="402">
        <v>83.59</v>
      </c>
      <c r="Q20" s="402"/>
      <c r="R20" s="402" t="s">
        <v>4510</v>
      </c>
      <c r="S20" s="402" t="s">
        <v>4509</v>
      </c>
      <c r="T20" s="402" t="s">
        <v>3851</v>
      </c>
      <c r="U20" s="402"/>
      <c r="V20" s="402" t="s">
        <v>4509</v>
      </c>
      <c r="W20" s="402" t="s">
        <v>4453</v>
      </c>
      <c r="X20" s="402">
        <v>375330</v>
      </c>
      <c r="Y20" s="402"/>
      <c r="Z20" s="402"/>
      <c r="AA20" s="402" t="s">
        <v>4454</v>
      </c>
      <c r="AB20" s="402" t="s">
        <v>4455</v>
      </c>
      <c r="AC20" s="402" t="s">
        <v>121</v>
      </c>
      <c r="AD20" s="401">
        <v>45863</v>
      </c>
      <c r="AE20" s="402"/>
      <c r="AF20" s="402" t="s">
        <v>4456</v>
      </c>
      <c r="AG20" s="401">
        <v>45863</v>
      </c>
      <c r="AH20" s="402"/>
      <c r="AI20" s="402">
        <v>375330</v>
      </c>
      <c r="AJ20" s="402" t="s">
        <v>397</v>
      </c>
      <c r="AK20" s="402" t="s">
        <v>4511</v>
      </c>
      <c r="AL20" s="402" t="b">
        <v>0</v>
      </c>
      <c r="AM20" s="402" t="s">
        <v>4509</v>
      </c>
      <c r="AN20" s="402">
        <v>0</v>
      </c>
      <c r="AO20" s="402" t="s">
        <v>121</v>
      </c>
      <c r="AP20" s="402">
        <v>375330</v>
      </c>
      <c r="AQ20" s="402" t="s">
        <v>4474</v>
      </c>
      <c r="AR20" s="402" t="b">
        <v>1</v>
      </c>
      <c r="AS20" s="402">
        <v>0</v>
      </c>
      <c r="AT20" s="402">
        <v>0</v>
      </c>
      <c r="AU20" s="402">
        <v>375330</v>
      </c>
      <c r="AV20" s="402"/>
      <c r="AW20" s="402"/>
    </row>
    <row r="21" spans="1:49" s="406" customFormat="1" x14ac:dyDescent="0.25">
      <c r="A21" s="404">
        <v>45863</v>
      </c>
      <c r="B21" s="405" t="s">
        <v>4441</v>
      </c>
      <c r="C21" s="405" t="s">
        <v>4512</v>
      </c>
      <c r="D21" s="405" t="s">
        <v>4443</v>
      </c>
      <c r="E21" s="405" t="s">
        <v>121</v>
      </c>
      <c r="F21" s="405" t="s">
        <v>4509</v>
      </c>
      <c r="G21" s="405" t="s">
        <v>4513</v>
      </c>
      <c r="H21" s="405" t="s">
        <v>4485</v>
      </c>
      <c r="I21" s="405"/>
      <c r="J21" s="405">
        <v>375330</v>
      </c>
      <c r="K21" s="405"/>
      <c r="L21" s="405"/>
      <c r="M21" s="405">
        <v>-375330</v>
      </c>
      <c r="N21" s="405"/>
      <c r="O21" s="405">
        <v>83.59</v>
      </c>
      <c r="P21" s="405">
        <v>-83.59</v>
      </c>
      <c r="Q21" s="405"/>
      <c r="R21" s="405" t="s">
        <v>4514</v>
      </c>
      <c r="S21" s="405" t="s">
        <v>4509</v>
      </c>
      <c r="T21" s="405" t="s">
        <v>3851</v>
      </c>
      <c r="U21" s="405"/>
      <c r="V21" s="405" t="s">
        <v>4509</v>
      </c>
      <c r="W21" s="405" t="s">
        <v>4453</v>
      </c>
      <c r="X21" s="405">
        <v>375330</v>
      </c>
      <c r="Y21" s="405"/>
      <c r="Z21" s="405"/>
      <c r="AA21" s="405" t="s">
        <v>4454</v>
      </c>
      <c r="AB21" s="405" t="s">
        <v>4455</v>
      </c>
      <c r="AC21" s="405" t="s">
        <v>121</v>
      </c>
      <c r="AD21" s="404">
        <v>45863</v>
      </c>
      <c r="AE21" s="405"/>
      <c r="AF21" s="405" t="s">
        <v>4456</v>
      </c>
      <c r="AG21" s="404">
        <v>45863</v>
      </c>
      <c r="AH21" s="405"/>
      <c r="AI21" s="405">
        <v>375330</v>
      </c>
      <c r="AJ21" s="405" t="s">
        <v>397</v>
      </c>
      <c r="AK21" s="405" t="s">
        <v>4511</v>
      </c>
      <c r="AL21" s="405" t="b">
        <v>0</v>
      </c>
      <c r="AM21" s="405" t="s">
        <v>4509</v>
      </c>
      <c r="AN21" s="405">
        <v>0</v>
      </c>
      <c r="AO21" s="405" t="s">
        <v>121</v>
      </c>
      <c r="AP21" s="405">
        <v>375330</v>
      </c>
      <c r="AQ21" s="405" t="s">
        <v>4474</v>
      </c>
      <c r="AR21" s="405" t="b">
        <v>1</v>
      </c>
      <c r="AS21" s="405">
        <v>0</v>
      </c>
      <c r="AT21" s="405">
        <v>0</v>
      </c>
      <c r="AU21" s="405">
        <v>375330</v>
      </c>
      <c r="AV21" s="405"/>
      <c r="AW21" s="405"/>
    </row>
    <row r="22" spans="1:49" hidden="1" x14ac:dyDescent="0.25">
      <c r="A22" s="388">
        <v>45862</v>
      </c>
      <c r="B22" s="389" t="s">
        <v>4441</v>
      </c>
      <c r="C22" s="389" t="s">
        <v>4515</v>
      </c>
      <c r="D22" s="389" t="s">
        <v>4443</v>
      </c>
      <c r="E22" s="389" t="s">
        <v>121</v>
      </c>
      <c r="F22" s="389" t="s">
        <v>4516</v>
      </c>
      <c r="G22" s="389" t="s">
        <v>4517</v>
      </c>
      <c r="H22" s="389"/>
      <c r="I22" s="389"/>
      <c r="J22" s="389"/>
      <c r="K22" s="389"/>
      <c r="L22" s="389"/>
      <c r="M22" s="389">
        <v>240500</v>
      </c>
      <c r="N22" s="389">
        <v>53.62</v>
      </c>
      <c r="O22" s="389"/>
      <c r="P22" s="389">
        <v>53.62</v>
      </c>
      <c r="Q22" s="389"/>
      <c r="R22" s="389" t="s">
        <v>4518</v>
      </c>
      <c r="S22" s="389" t="s">
        <v>4516</v>
      </c>
      <c r="T22" s="389" t="s">
        <v>3851</v>
      </c>
      <c r="U22" s="389"/>
      <c r="V22" s="389" t="s">
        <v>4516</v>
      </c>
      <c r="W22" s="389" t="s">
        <v>4498</v>
      </c>
      <c r="X22" s="389">
        <v>240500</v>
      </c>
      <c r="Y22" s="389"/>
      <c r="Z22" s="389"/>
      <c r="AA22" s="389" t="s">
        <v>4454</v>
      </c>
      <c r="AB22" s="389" t="s">
        <v>4499</v>
      </c>
      <c r="AC22" s="389" t="s">
        <v>121</v>
      </c>
      <c r="AD22" s="388">
        <v>45845</v>
      </c>
      <c r="AE22" s="389"/>
      <c r="AF22" s="389" t="s">
        <v>4456</v>
      </c>
      <c r="AG22" s="388">
        <v>45862</v>
      </c>
      <c r="AH22" s="389" t="s">
        <v>4517</v>
      </c>
      <c r="AI22" s="389">
        <v>240500</v>
      </c>
      <c r="AJ22" s="389" t="s">
        <v>397</v>
      </c>
      <c r="AK22" s="389" t="s">
        <v>4519</v>
      </c>
      <c r="AL22" s="389" t="b">
        <v>0</v>
      </c>
      <c r="AM22" s="389" t="s">
        <v>4516</v>
      </c>
      <c r="AN22" s="389">
        <v>0</v>
      </c>
      <c r="AO22" s="389" t="s">
        <v>121</v>
      </c>
      <c r="AP22" s="389">
        <v>259500</v>
      </c>
      <c r="AQ22" s="389" t="s">
        <v>4474</v>
      </c>
      <c r="AR22" s="389" t="b">
        <v>1</v>
      </c>
      <c r="AS22" s="389">
        <v>0</v>
      </c>
      <c r="AT22" s="389">
        <v>500000</v>
      </c>
      <c r="AU22" s="389">
        <v>259500</v>
      </c>
      <c r="AV22" s="389" t="s">
        <v>4520</v>
      </c>
      <c r="AW22" s="389"/>
    </row>
    <row r="23" spans="1:49" s="400" customFormat="1" hidden="1" x14ac:dyDescent="0.25">
      <c r="A23" s="398">
        <v>45862</v>
      </c>
      <c r="B23" s="399" t="s">
        <v>4441</v>
      </c>
      <c r="C23" s="399" t="s">
        <v>4515</v>
      </c>
      <c r="D23" s="399" t="s">
        <v>4443</v>
      </c>
      <c r="E23" s="399" t="s">
        <v>121</v>
      </c>
      <c r="F23" s="399" t="s">
        <v>4516</v>
      </c>
      <c r="G23" s="399" t="s">
        <v>4517</v>
      </c>
      <c r="H23" s="399"/>
      <c r="I23" s="399"/>
      <c r="J23" s="399"/>
      <c r="K23" s="399"/>
      <c r="L23" s="399">
        <v>240500</v>
      </c>
      <c r="M23" s="399">
        <v>-240500</v>
      </c>
      <c r="N23" s="399"/>
      <c r="O23" s="399">
        <v>53.62</v>
      </c>
      <c r="P23" s="399">
        <v>-53.62</v>
      </c>
      <c r="Q23" s="399"/>
      <c r="R23" s="399" t="s">
        <v>4518</v>
      </c>
      <c r="S23" s="399" t="s">
        <v>4516</v>
      </c>
      <c r="T23" s="399" t="s">
        <v>3851</v>
      </c>
      <c r="U23" s="399"/>
      <c r="V23" s="399" t="s">
        <v>4516</v>
      </c>
      <c r="W23" s="399" t="s">
        <v>4498</v>
      </c>
      <c r="X23" s="399">
        <v>240500</v>
      </c>
      <c r="Y23" s="399"/>
      <c r="Z23" s="399"/>
      <c r="AA23" s="399" t="s">
        <v>4454</v>
      </c>
      <c r="AB23" s="399" t="s">
        <v>4499</v>
      </c>
      <c r="AC23" s="399" t="s">
        <v>121</v>
      </c>
      <c r="AD23" s="398">
        <v>45845</v>
      </c>
      <c r="AE23" s="399"/>
      <c r="AF23" s="399" t="s">
        <v>4456</v>
      </c>
      <c r="AG23" s="398">
        <v>45862</v>
      </c>
      <c r="AH23" s="399" t="s">
        <v>4517</v>
      </c>
      <c r="AI23" s="399">
        <v>240500</v>
      </c>
      <c r="AJ23" s="399" t="s">
        <v>397</v>
      </c>
      <c r="AK23" s="399" t="s">
        <v>4519</v>
      </c>
      <c r="AL23" s="399" t="b">
        <v>0</v>
      </c>
      <c r="AM23" s="399" t="s">
        <v>4516</v>
      </c>
      <c r="AN23" s="399">
        <v>0</v>
      </c>
      <c r="AO23" s="399" t="s">
        <v>121</v>
      </c>
      <c r="AP23" s="399">
        <v>259500</v>
      </c>
      <c r="AQ23" s="399" t="s">
        <v>4474</v>
      </c>
      <c r="AR23" s="399" t="b">
        <v>1</v>
      </c>
      <c r="AS23" s="399">
        <v>0</v>
      </c>
      <c r="AT23" s="399">
        <v>500000</v>
      </c>
      <c r="AU23" s="399">
        <v>259500</v>
      </c>
      <c r="AV23" s="399" t="s">
        <v>4520</v>
      </c>
      <c r="AW23" s="399"/>
    </row>
    <row r="24" spans="1:49" hidden="1" x14ac:dyDescent="0.25">
      <c r="A24" s="388">
        <v>45862</v>
      </c>
      <c r="B24" s="389" t="s">
        <v>4441</v>
      </c>
      <c r="C24" s="389" t="s">
        <v>4521</v>
      </c>
      <c r="D24" s="389" t="s">
        <v>4443</v>
      </c>
      <c r="E24" s="389" t="s">
        <v>118</v>
      </c>
      <c r="F24" s="389" t="s">
        <v>4522</v>
      </c>
      <c r="G24" s="389" t="s">
        <v>4522</v>
      </c>
      <c r="H24" s="389"/>
      <c r="I24" s="389"/>
      <c r="J24" s="389"/>
      <c r="K24" s="389"/>
      <c r="L24" s="389"/>
      <c r="M24" s="389">
        <v>537800</v>
      </c>
      <c r="N24" s="389">
        <v>119.91</v>
      </c>
      <c r="O24" s="389"/>
      <c r="P24" s="389">
        <v>119.91</v>
      </c>
      <c r="Q24" s="389"/>
      <c r="R24" s="389" t="s">
        <v>4523</v>
      </c>
      <c r="S24" s="389" t="s">
        <v>4522</v>
      </c>
      <c r="T24" s="389" t="s">
        <v>3851</v>
      </c>
      <c r="U24" s="389"/>
      <c r="V24" s="389" t="s">
        <v>4522</v>
      </c>
      <c r="W24" s="389" t="s">
        <v>4453</v>
      </c>
      <c r="X24" s="389">
        <v>537800</v>
      </c>
      <c r="Y24" s="389"/>
      <c r="Z24" s="389"/>
      <c r="AA24" s="389" t="s">
        <v>4454</v>
      </c>
      <c r="AB24" s="389" t="s">
        <v>4455</v>
      </c>
      <c r="AC24" s="389" t="s">
        <v>121</v>
      </c>
      <c r="AD24" s="388">
        <v>45854</v>
      </c>
      <c r="AE24" s="389"/>
      <c r="AF24" s="389" t="s">
        <v>4456</v>
      </c>
      <c r="AG24" s="388">
        <v>45862</v>
      </c>
      <c r="AH24" s="389"/>
      <c r="AI24" s="389">
        <v>537800</v>
      </c>
      <c r="AJ24" s="389" t="s">
        <v>397</v>
      </c>
      <c r="AK24" s="389" t="s">
        <v>4524</v>
      </c>
      <c r="AL24" s="389" t="b">
        <v>0</v>
      </c>
      <c r="AM24" s="389" t="s">
        <v>4522</v>
      </c>
      <c r="AN24" s="389">
        <v>0</v>
      </c>
      <c r="AO24" s="389" t="s">
        <v>121</v>
      </c>
      <c r="AP24" s="389">
        <v>537800</v>
      </c>
      <c r="AQ24" s="389" t="s">
        <v>4474</v>
      </c>
      <c r="AR24" s="389" t="b">
        <v>1</v>
      </c>
      <c r="AS24" s="389">
        <v>0</v>
      </c>
      <c r="AT24" s="389">
        <v>0</v>
      </c>
      <c r="AU24" s="389">
        <v>537800</v>
      </c>
      <c r="AV24" s="389"/>
      <c r="AW24" s="389"/>
    </row>
    <row r="25" spans="1:49" s="397" customFormat="1" x14ac:dyDescent="0.25">
      <c r="A25" s="395">
        <v>45862</v>
      </c>
      <c r="B25" s="396" t="s">
        <v>4441</v>
      </c>
      <c r="C25" s="396" t="s">
        <v>4525</v>
      </c>
      <c r="D25" s="396" t="s">
        <v>4443</v>
      </c>
      <c r="E25" s="396" t="s">
        <v>121</v>
      </c>
      <c r="F25" s="396" t="s">
        <v>4522</v>
      </c>
      <c r="G25" s="396" t="s">
        <v>4526</v>
      </c>
      <c r="H25" s="396" t="s">
        <v>4527</v>
      </c>
      <c r="I25" s="396"/>
      <c r="J25" s="396">
        <v>537800</v>
      </c>
      <c r="K25" s="396"/>
      <c r="L25" s="396"/>
      <c r="M25" s="396">
        <v>-537800</v>
      </c>
      <c r="N25" s="396"/>
      <c r="O25" s="396">
        <v>119.91</v>
      </c>
      <c r="P25" s="396">
        <v>-119.91</v>
      </c>
      <c r="Q25" s="396"/>
      <c r="R25" s="396" t="s">
        <v>4528</v>
      </c>
      <c r="S25" s="396" t="s">
        <v>4522</v>
      </c>
      <c r="T25" s="396" t="s">
        <v>3851</v>
      </c>
      <c r="U25" s="396"/>
      <c r="V25" s="396" t="s">
        <v>4522</v>
      </c>
      <c r="W25" s="396" t="s">
        <v>4453</v>
      </c>
      <c r="X25" s="396">
        <v>537800</v>
      </c>
      <c r="Y25" s="396"/>
      <c r="Z25" s="396"/>
      <c r="AA25" s="396" t="s">
        <v>4454</v>
      </c>
      <c r="AB25" s="396" t="s">
        <v>4455</v>
      </c>
      <c r="AC25" s="396" t="s">
        <v>121</v>
      </c>
      <c r="AD25" s="395">
        <v>45854</v>
      </c>
      <c r="AE25" s="396"/>
      <c r="AF25" s="396" t="s">
        <v>4456</v>
      </c>
      <c r="AG25" s="395">
        <v>45862</v>
      </c>
      <c r="AH25" s="396"/>
      <c r="AI25" s="396">
        <v>537800</v>
      </c>
      <c r="AJ25" s="396" t="s">
        <v>397</v>
      </c>
      <c r="AK25" s="396" t="s">
        <v>4524</v>
      </c>
      <c r="AL25" s="396" t="b">
        <v>0</v>
      </c>
      <c r="AM25" s="396" t="s">
        <v>4522</v>
      </c>
      <c r="AN25" s="396">
        <v>0</v>
      </c>
      <c r="AO25" s="396" t="s">
        <v>121</v>
      </c>
      <c r="AP25" s="396">
        <v>537800</v>
      </c>
      <c r="AQ25" s="396" t="s">
        <v>4474</v>
      </c>
      <c r="AR25" s="396" t="b">
        <v>1</v>
      </c>
      <c r="AS25" s="396">
        <v>0</v>
      </c>
      <c r="AT25" s="396">
        <v>0</v>
      </c>
      <c r="AU25" s="396">
        <v>537800</v>
      </c>
      <c r="AV25" s="396"/>
      <c r="AW25" s="396"/>
    </row>
    <row r="26" spans="1:49" hidden="1" x14ac:dyDescent="0.25">
      <c r="A26" s="388">
        <v>45862</v>
      </c>
      <c r="B26" s="389" t="s">
        <v>4441</v>
      </c>
      <c r="C26" s="389" t="s">
        <v>4529</v>
      </c>
      <c r="D26" s="389" t="s">
        <v>4443</v>
      </c>
      <c r="E26" s="389" t="s">
        <v>118</v>
      </c>
      <c r="F26" s="389" t="s">
        <v>4530</v>
      </c>
      <c r="G26" s="389" t="s">
        <v>4530</v>
      </c>
      <c r="H26" s="389"/>
      <c r="I26" s="389"/>
      <c r="J26" s="389"/>
      <c r="K26" s="389"/>
      <c r="L26" s="389"/>
      <c r="M26" s="389">
        <v>70000</v>
      </c>
      <c r="N26" s="389">
        <v>15.61</v>
      </c>
      <c r="O26" s="389"/>
      <c r="P26" s="389">
        <v>15.61</v>
      </c>
      <c r="Q26" s="389"/>
      <c r="R26" s="389" t="s">
        <v>4531</v>
      </c>
      <c r="S26" s="389" t="s">
        <v>4530</v>
      </c>
      <c r="T26" s="389" t="s">
        <v>3851</v>
      </c>
      <c r="U26" s="389" t="s">
        <v>4530</v>
      </c>
      <c r="V26" s="389"/>
      <c r="W26" s="389"/>
      <c r="X26" s="389"/>
      <c r="Y26" s="389"/>
      <c r="Z26" s="389"/>
      <c r="AA26" s="389"/>
      <c r="AB26" s="389"/>
      <c r="AC26" s="389"/>
      <c r="AD26" s="389"/>
      <c r="AE26" s="389"/>
      <c r="AF26" s="389"/>
      <c r="AG26" s="389"/>
      <c r="AH26" s="389"/>
      <c r="AI26" s="389"/>
      <c r="AJ26" s="389"/>
      <c r="AK26" s="389"/>
      <c r="AL26" s="389"/>
      <c r="AM26" s="389"/>
      <c r="AN26" s="389"/>
      <c r="AO26" s="389"/>
      <c r="AP26" s="389"/>
      <c r="AQ26" s="389"/>
      <c r="AR26" s="389"/>
      <c r="AS26" s="389"/>
      <c r="AT26" s="389"/>
      <c r="AU26" s="389"/>
      <c r="AV26" s="389"/>
      <c r="AW26" s="389"/>
    </row>
    <row r="27" spans="1:49" s="397" customFormat="1" x14ac:dyDescent="0.25">
      <c r="A27" s="395">
        <v>45862</v>
      </c>
      <c r="B27" s="396" t="s">
        <v>4441</v>
      </c>
      <c r="C27" s="396" t="s">
        <v>4532</v>
      </c>
      <c r="D27" s="396" t="s">
        <v>4443</v>
      </c>
      <c r="E27" s="396" t="s">
        <v>134</v>
      </c>
      <c r="F27" s="396" t="s">
        <v>4530</v>
      </c>
      <c r="G27" s="396" t="s">
        <v>4533</v>
      </c>
      <c r="H27" s="396" t="s">
        <v>4468</v>
      </c>
      <c r="I27" s="396"/>
      <c r="J27" s="396">
        <v>70000</v>
      </c>
      <c r="K27" s="396"/>
      <c r="L27" s="396"/>
      <c r="M27" s="396">
        <v>-70000</v>
      </c>
      <c r="N27" s="396"/>
      <c r="O27" s="396">
        <v>15.61</v>
      </c>
      <c r="P27" s="396">
        <v>-15.61</v>
      </c>
      <c r="Q27" s="396"/>
      <c r="R27" s="396" t="s">
        <v>4534</v>
      </c>
      <c r="S27" s="396" t="s">
        <v>4530</v>
      </c>
      <c r="T27" s="396" t="s">
        <v>3851</v>
      </c>
      <c r="U27" s="396" t="s">
        <v>4530</v>
      </c>
      <c r="V27" s="396"/>
      <c r="W27" s="396"/>
      <c r="X27" s="396"/>
      <c r="Y27" s="396"/>
      <c r="Z27" s="396"/>
      <c r="AA27" s="396"/>
      <c r="AB27" s="396"/>
      <c r="AC27" s="396"/>
      <c r="AD27" s="396"/>
      <c r="AE27" s="396"/>
      <c r="AF27" s="396"/>
      <c r="AG27" s="396"/>
      <c r="AH27" s="396"/>
      <c r="AI27" s="396"/>
      <c r="AJ27" s="396"/>
      <c r="AK27" s="396"/>
      <c r="AL27" s="396"/>
      <c r="AM27" s="396"/>
      <c r="AN27" s="396"/>
      <c r="AO27" s="396"/>
      <c r="AP27" s="396"/>
      <c r="AQ27" s="396"/>
      <c r="AR27" s="396"/>
      <c r="AS27" s="396"/>
      <c r="AT27" s="396"/>
      <c r="AU27" s="396"/>
      <c r="AV27" s="396"/>
      <c r="AW27" s="396"/>
    </row>
    <row r="28" spans="1:49" hidden="1" x14ac:dyDescent="0.25">
      <c r="A28" s="388">
        <v>45862</v>
      </c>
      <c r="B28" s="389" t="s">
        <v>4441</v>
      </c>
      <c r="C28" s="389" t="s">
        <v>4535</v>
      </c>
      <c r="D28" s="389" t="s">
        <v>4443</v>
      </c>
      <c r="E28" s="389" t="s">
        <v>118</v>
      </c>
      <c r="F28" s="389" t="s">
        <v>4536</v>
      </c>
      <c r="G28" s="389" t="s">
        <v>4536</v>
      </c>
      <c r="H28" s="389"/>
      <c r="I28" s="389"/>
      <c r="J28" s="389"/>
      <c r="K28" s="389"/>
      <c r="L28" s="389"/>
      <c r="M28" s="389">
        <v>10000</v>
      </c>
      <c r="N28" s="389">
        <v>2.23</v>
      </c>
      <c r="O28" s="389"/>
      <c r="P28" s="389">
        <v>2.23</v>
      </c>
      <c r="Q28" s="389"/>
      <c r="R28" s="389" t="s">
        <v>4537</v>
      </c>
      <c r="S28" s="389" t="s">
        <v>4536</v>
      </c>
      <c r="T28" s="389" t="s">
        <v>3851</v>
      </c>
      <c r="U28" s="389"/>
      <c r="V28" s="389" t="s">
        <v>4536</v>
      </c>
      <c r="W28" s="389" t="s">
        <v>4453</v>
      </c>
      <c r="X28" s="389">
        <v>10000</v>
      </c>
      <c r="Y28" s="389"/>
      <c r="Z28" s="389"/>
      <c r="AA28" s="389" t="s">
        <v>4454</v>
      </c>
      <c r="AB28" s="389" t="s">
        <v>4455</v>
      </c>
      <c r="AC28" s="389" t="s">
        <v>121</v>
      </c>
      <c r="AD28" s="388">
        <v>45853</v>
      </c>
      <c r="AE28" s="389"/>
      <c r="AF28" s="389" t="s">
        <v>4456</v>
      </c>
      <c r="AG28" s="388">
        <v>45862</v>
      </c>
      <c r="AH28" s="389"/>
      <c r="AI28" s="389">
        <v>10000</v>
      </c>
      <c r="AJ28" s="389" t="s">
        <v>397</v>
      </c>
      <c r="AK28" s="389" t="s">
        <v>4538</v>
      </c>
      <c r="AL28" s="389" t="b">
        <v>0</v>
      </c>
      <c r="AM28" s="389" t="s">
        <v>4536</v>
      </c>
      <c r="AN28" s="389">
        <v>0</v>
      </c>
      <c r="AO28" s="389" t="s">
        <v>121</v>
      </c>
      <c r="AP28" s="389">
        <v>10000</v>
      </c>
      <c r="AQ28" s="389" t="s">
        <v>4474</v>
      </c>
      <c r="AR28" s="389" t="b">
        <v>1</v>
      </c>
      <c r="AS28" s="389">
        <v>0</v>
      </c>
      <c r="AT28" s="389">
        <v>0</v>
      </c>
      <c r="AU28" s="389">
        <v>10000</v>
      </c>
      <c r="AV28" s="389"/>
      <c r="AW28" s="389"/>
    </row>
    <row r="29" spans="1:49" s="397" customFormat="1" x14ac:dyDescent="0.25">
      <c r="A29" s="395">
        <v>45862</v>
      </c>
      <c r="B29" s="396" t="s">
        <v>4441</v>
      </c>
      <c r="C29" s="396" t="s">
        <v>4539</v>
      </c>
      <c r="D29" s="396" t="s">
        <v>4443</v>
      </c>
      <c r="E29" s="396" t="s">
        <v>121</v>
      </c>
      <c r="F29" s="396" t="s">
        <v>4536</v>
      </c>
      <c r="G29" s="396" t="s">
        <v>4540</v>
      </c>
      <c r="H29" s="396" t="s">
        <v>4477</v>
      </c>
      <c r="I29" s="396"/>
      <c r="J29" s="396">
        <v>10000</v>
      </c>
      <c r="K29" s="396"/>
      <c r="L29" s="396"/>
      <c r="M29" s="396">
        <v>-10000</v>
      </c>
      <c r="N29" s="396"/>
      <c r="O29" s="396">
        <v>2.23</v>
      </c>
      <c r="P29" s="396">
        <v>-2.23</v>
      </c>
      <c r="Q29" s="396"/>
      <c r="R29" s="396" t="s">
        <v>4541</v>
      </c>
      <c r="S29" s="396" t="s">
        <v>4536</v>
      </c>
      <c r="T29" s="396" t="s">
        <v>3851</v>
      </c>
      <c r="U29" s="396"/>
      <c r="V29" s="396" t="s">
        <v>4536</v>
      </c>
      <c r="W29" s="396" t="s">
        <v>4453</v>
      </c>
      <c r="X29" s="396">
        <v>10000</v>
      </c>
      <c r="Y29" s="396"/>
      <c r="Z29" s="396"/>
      <c r="AA29" s="396" t="s">
        <v>4454</v>
      </c>
      <c r="AB29" s="396" t="s">
        <v>4455</v>
      </c>
      <c r="AC29" s="396" t="s">
        <v>121</v>
      </c>
      <c r="AD29" s="395">
        <v>45853</v>
      </c>
      <c r="AE29" s="396"/>
      <c r="AF29" s="396" t="s">
        <v>4456</v>
      </c>
      <c r="AG29" s="395">
        <v>45862</v>
      </c>
      <c r="AH29" s="396"/>
      <c r="AI29" s="396">
        <v>10000</v>
      </c>
      <c r="AJ29" s="396" t="s">
        <v>397</v>
      </c>
      <c r="AK29" s="396" t="s">
        <v>4538</v>
      </c>
      <c r="AL29" s="396" t="b">
        <v>0</v>
      </c>
      <c r="AM29" s="396" t="s">
        <v>4536</v>
      </c>
      <c r="AN29" s="396">
        <v>0</v>
      </c>
      <c r="AO29" s="396" t="s">
        <v>121</v>
      </c>
      <c r="AP29" s="396">
        <v>10000</v>
      </c>
      <c r="AQ29" s="396" t="s">
        <v>4474</v>
      </c>
      <c r="AR29" s="396" t="b">
        <v>1</v>
      </c>
      <c r="AS29" s="396">
        <v>0</v>
      </c>
      <c r="AT29" s="396">
        <v>0</v>
      </c>
      <c r="AU29" s="396">
        <v>10000</v>
      </c>
      <c r="AV29" s="396"/>
      <c r="AW29" s="396"/>
    </row>
    <row r="30" spans="1:49" hidden="1" x14ac:dyDescent="0.25">
      <c r="A30" s="388">
        <v>45862</v>
      </c>
      <c r="B30" s="389" t="s">
        <v>4441</v>
      </c>
      <c r="C30" s="389" t="s">
        <v>4542</v>
      </c>
      <c r="D30" s="389" t="s">
        <v>4443</v>
      </c>
      <c r="E30" s="389" t="s">
        <v>118</v>
      </c>
      <c r="F30" s="389" t="s">
        <v>4543</v>
      </c>
      <c r="G30" s="389" t="s">
        <v>4543</v>
      </c>
      <c r="H30" s="389"/>
      <c r="I30" s="389"/>
      <c r="J30" s="389"/>
      <c r="K30" s="389"/>
      <c r="L30" s="389"/>
      <c r="M30" s="389">
        <v>1530000</v>
      </c>
      <c r="N30" s="389">
        <v>341.14</v>
      </c>
      <c r="O30" s="389"/>
      <c r="P30" s="389">
        <v>341.14</v>
      </c>
      <c r="Q30" s="389"/>
      <c r="R30" s="389" t="s">
        <v>4544</v>
      </c>
      <c r="S30" s="389" t="s">
        <v>4543</v>
      </c>
      <c r="T30" s="389" t="s">
        <v>3851</v>
      </c>
      <c r="U30" s="389" t="s">
        <v>4543</v>
      </c>
      <c r="V30" s="389"/>
      <c r="W30" s="389"/>
      <c r="X30" s="389"/>
      <c r="Y30" s="389"/>
      <c r="Z30" s="389"/>
      <c r="AA30" s="389"/>
      <c r="AB30" s="389"/>
      <c r="AC30" s="389"/>
      <c r="AD30" s="389"/>
      <c r="AE30" s="389"/>
      <c r="AF30" s="389"/>
      <c r="AG30" s="389"/>
      <c r="AH30" s="389"/>
      <c r="AI30" s="389"/>
      <c r="AJ30" s="389"/>
      <c r="AK30" s="389"/>
      <c r="AL30" s="389"/>
      <c r="AM30" s="389"/>
      <c r="AN30" s="389"/>
      <c r="AO30" s="389"/>
      <c r="AP30" s="389"/>
      <c r="AQ30" s="389"/>
      <c r="AR30" s="389"/>
      <c r="AS30" s="389"/>
      <c r="AT30" s="389"/>
      <c r="AU30" s="389"/>
      <c r="AV30" s="389"/>
      <c r="AW30" s="389"/>
    </row>
    <row r="31" spans="1:49" s="397" customFormat="1" x14ac:dyDescent="0.25">
      <c r="A31" s="395">
        <v>45862</v>
      </c>
      <c r="B31" s="396" t="s">
        <v>4441</v>
      </c>
      <c r="C31" s="396" t="s">
        <v>4545</v>
      </c>
      <c r="D31" s="396" t="s">
        <v>4443</v>
      </c>
      <c r="E31" s="396" t="s">
        <v>134</v>
      </c>
      <c r="F31" s="396" t="s">
        <v>4543</v>
      </c>
      <c r="G31" s="396" t="s">
        <v>4546</v>
      </c>
      <c r="H31" s="396" t="s">
        <v>4468</v>
      </c>
      <c r="I31" s="396"/>
      <c r="J31" s="396">
        <v>1530000</v>
      </c>
      <c r="K31" s="396"/>
      <c r="L31" s="396"/>
      <c r="M31" s="396">
        <v>-1530000</v>
      </c>
      <c r="N31" s="396"/>
      <c r="O31" s="396">
        <v>341.14</v>
      </c>
      <c r="P31" s="396">
        <v>-341.14</v>
      </c>
      <c r="Q31" s="396"/>
      <c r="R31" s="396" t="s">
        <v>4547</v>
      </c>
      <c r="S31" s="396" t="s">
        <v>4543</v>
      </c>
      <c r="T31" s="396" t="s">
        <v>3851</v>
      </c>
      <c r="U31" s="396" t="s">
        <v>4543</v>
      </c>
      <c r="V31" s="396"/>
      <c r="W31" s="396"/>
      <c r="X31" s="396"/>
      <c r="Y31" s="396"/>
      <c r="Z31" s="396"/>
      <c r="AA31" s="396"/>
      <c r="AB31" s="396"/>
      <c r="AC31" s="396"/>
      <c r="AD31" s="396"/>
      <c r="AE31" s="396"/>
      <c r="AF31" s="396"/>
      <c r="AG31" s="396"/>
      <c r="AH31" s="396"/>
      <c r="AI31" s="396"/>
      <c r="AJ31" s="396"/>
      <c r="AK31" s="396"/>
      <c r="AL31" s="396"/>
      <c r="AM31" s="396"/>
      <c r="AN31" s="396"/>
      <c r="AO31" s="396"/>
      <c r="AP31" s="396"/>
      <c r="AQ31" s="396"/>
      <c r="AR31" s="396"/>
      <c r="AS31" s="396"/>
      <c r="AT31" s="396"/>
      <c r="AU31" s="396"/>
      <c r="AV31" s="396"/>
      <c r="AW31" s="396"/>
    </row>
    <row r="32" spans="1:49" hidden="1" x14ac:dyDescent="0.25">
      <c r="A32" s="388">
        <v>45862</v>
      </c>
      <c r="B32" s="389" t="s">
        <v>4441</v>
      </c>
      <c r="C32" s="389" t="s">
        <v>4548</v>
      </c>
      <c r="D32" s="389" t="s">
        <v>4443</v>
      </c>
      <c r="E32" s="389" t="s">
        <v>118</v>
      </c>
      <c r="F32" s="389" t="s">
        <v>4549</v>
      </c>
      <c r="G32" s="389" t="s">
        <v>4549</v>
      </c>
      <c r="H32" s="389"/>
      <c r="I32" s="389"/>
      <c r="J32" s="389"/>
      <c r="K32" s="389"/>
      <c r="L32" s="389"/>
      <c r="M32" s="389">
        <v>30000</v>
      </c>
      <c r="N32" s="389">
        <v>6.69</v>
      </c>
      <c r="O32" s="389"/>
      <c r="P32" s="389">
        <v>6.69</v>
      </c>
      <c r="Q32" s="389"/>
      <c r="R32" s="389" t="s">
        <v>4550</v>
      </c>
      <c r="S32" s="389" t="s">
        <v>4549</v>
      </c>
      <c r="T32" s="389" t="s">
        <v>3851</v>
      </c>
      <c r="U32" s="389"/>
      <c r="V32" s="389" t="s">
        <v>4549</v>
      </c>
      <c r="W32" s="389" t="s">
        <v>4453</v>
      </c>
      <c r="X32" s="389">
        <v>30000</v>
      </c>
      <c r="Y32" s="389"/>
      <c r="Z32" s="389"/>
      <c r="AA32" s="389" t="s">
        <v>4454</v>
      </c>
      <c r="AB32" s="389" t="s">
        <v>4455</v>
      </c>
      <c r="AC32" s="389" t="s">
        <v>121</v>
      </c>
      <c r="AD32" s="388">
        <v>45845</v>
      </c>
      <c r="AE32" s="389"/>
      <c r="AF32" s="389" t="s">
        <v>4456</v>
      </c>
      <c r="AG32" s="388">
        <v>45862</v>
      </c>
      <c r="AH32" s="389"/>
      <c r="AI32" s="389">
        <v>30000</v>
      </c>
      <c r="AJ32" s="389" t="s">
        <v>397</v>
      </c>
      <c r="AK32" s="389" t="s">
        <v>4551</v>
      </c>
      <c r="AL32" s="389" t="b">
        <v>0</v>
      </c>
      <c r="AM32" s="389" t="s">
        <v>4549</v>
      </c>
      <c r="AN32" s="389">
        <v>0</v>
      </c>
      <c r="AO32" s="389" t="s">
        <v>121</v>
      </c>
      <c r="AP32" s="389">
        <v>30000</v>
      </c>
      <c r="AQ32" s="389" t="s">
        <v>4474</v>
      </c>
      <c r="AR32" s="389" t="b">
        <v>1</v>
      </c>
      <c r="AS32" s="389">
        <v>0</v>
      </c>
      <c r="AT32" s="389">
        <v>0</v>
      </c>
      <c r="AU32" s="389">
        <v>30000</v>
      </c>
      <c r="AV32" s="389"/>
      <c r="AW32" s="389"/>
    </row>
    <row r="33" spans="1:49" s="397" customFormat="1" x14ac:dyDescent="0.25">
      <c r="A33" s="395">
        <v>45862</v>
      </c>
      <c r="B33" s="396" t="s">
        <v>4441</v>
      </c>
      <c r="C33" s="396" t="s">
        <v>4552</v>
      </c>
      <c r="D33" s="396" t="s">
        <v>4443</v>
      </c>
      <c r="E33" s="396" t="s">
        <v>121</v>
      </c>
      <c r="F33" s="396" t="s">
        <v>4549</v>
      </c>
      <c r="G33" s="396" t="s">
        <v>4553</v>
      </c>
      <c r="H33" s="396" t="s">
        <v>4554</v>
      </c>
      <c r="I33" s="396"/>
      <c r="J33" s="396">
        <v>30000</v>
      </c>
      <c r="K33" s="396"/>
      <c r="L33" s="396"/>
      <c r="M33" s="396">
        <v>-30000</v>
      </c>
      <c r="N33" s="396"/>
      <c r="O33" s="396">
        <v>6.69</v>
      </c>
      <c r="P33" s="396">
        <v>-6.69</v>
      </c>
      <c r="Q33" s="396"/>
      <c r="R33" s="396" t="s">
        <v>4555</v>
      </c>
      <c r="S33" s="396" t="s">
        <v>4549</v>
      </c>
      <c r="T33" s="396" t="s">
        <v>3851</v>
      </c>
      <c r="U33" s="396"/>
      <c r="V33" s="396" t="s">
        <v>4549</v>
      </c>
      <c r="W33" s="396" t="s">
        <v>4453</v>
      </c>
      <c r="X33" s="396">
        <v>30000</v>
      </c>
      <c r="Y33" s="396"/>
      <c r="Z33" s="396"/>
      <c r="AA33" s="396" t="s">
        <v>4454</v>
      </c>
      <c r="AB33" s="396" t="s">
        <v>4455</v>
      </c>
      <c r="AC33" s="396" t="s">
        <v>121</v>
      </c>
      <c r="AD33" s="395">
        <v>45845</v>
      </c>
      <c r="AE33" s="396"/>
      <c r="AF33" s="396" t="s">
        <v>4456</v>
      </c>
      <c r="AG33" s="395">
        <v>45862</v>
      </c>
      <c r="AH33" s="396"/>
      <c r="AI33" s="396">
        <v>30000</v>
      </c>
      <c r="AJ33" s="396" t="s">
        <v>397</v>
      </c>
      <c r="AK33" s="396" t="s">
        <v>4551</v>
      </c>
      <c r="AL33" s="396" t="b">
        <v>0</v>
      </c>
      <c r="AM33" s="396" t="s">
        <v>4549</v>
      </c>
      <c r="AN33" s="396">
        <v>0</v>
      </c>
      <c r="AO33" s="396" t="s">
        <v>121</v>
      </c>
      <c r="AP33" s="396">
        <v>30000</v>
      </c>
      <c r="AQ33" s="396" t="s">
        <v>4474</v>
      </c>
      <c r="AR33" s="396" t="b">
        <v>1</v>
      </c>
      <c r="AS33" s="396">
        <v>0</v>
      </c>
      <c r="AT33" s="396">
        <v>0</v>
      </c>
      <c r="AU33" s="396">
        <v>30000</v>
      </c>
      <c r="AV33" s="396"/>
      <c r="AW33" s="396"/>
    </row>
    <row r="34" spans="1:49" hidden="1" x14ac:dyDescent="0.25">
      <c r="A34" s="388">
        <v>45862</v>
      </c>
      <c r="B34" s="389" t="s">
        <v>4441</v>
      </c>
      <c r="C34" s="389" t="s">
        <v>4556</v>
      </c>
      <c r="D34" s="389" t="s">
        <v>4443</v>
      </c>
      <c r="E34" s="389" t="s">
        <v>118</v>
      </c>
      <c r="F34" s="389" t="s">
        <v>4557</v>
      </c>
      <c r="G34" s="389" t="s">
        <v>4557</v>
      </c>
      <c r="H34" s="389"/>
      <c r="I34" s="389"/>
      <c r="J34" s="389"/>
      <c r="K34" s="389"/>
      <c r="L34" s="389"/>
      <c r="M34" s="389">
        <v>210000</v>
      </c>
      <c r="N34" s="389">
        <v>46.82</v>
      </c>
      <c r="O34" s="389"/>
      <c r="P34" s="389">
        <v>46.82</v>
      </c>
      <c r="Q34" s="389"/>
      <c r="R34" s="389" t="s">
        <v>4558</v>
      </c>
      <c r="S34" s="389" t="s">
        <v>4557</v>
      </c>
      <c r="T34" s="389" t="s">
        <v>3851</v>
      </c>
      <c r="U34" s="389" t="s">
        <v>4557</v>
      </c>
      <c r="V34" s="389"/>
      <c r="W34" s="389"/>
      <c r="X34" s="389"/>
      <c r="Y34" s="389"/>
      <c r="Z34" s="389"/>
      <c r="AA34" s="389"/>
      <c r="AB34" s="389"/>
      <c r="AC34" s="389"/>
      <c r="AD34" s="389"/>
      <c r="AE34" s="389"/>
      <c r="AF34" s="389"/>
      <c r="AG34" s="389"/>
      <c r="AH34" s="389"/>
      <c r="AI34" s="389"/>
      <c r="AJ34" s="389"/>
      <c r="AK34" s="389"/>
      <c r="AL34" s="389"/>
      <c r="AM34" s="389"/>
      <c r="AN34" s="389"/>
      <c r="AO34" s="389"/>
      <c r="AP34" s="389"/>
      <c r="AQ34" s="389"/>
      <c r="AR34" s="389"/>
      <c r="AS34" s="389"/>
      <c r="AT34" s="389"/>
      <c r="AU34" s="389"/>
      <c r="AV34" s="389"/>
      <c r="AW34" s="389"/>
    </row>
    <row r="35" spans="1:49" s="397" customFormat="1" x14ac:dyDescent="0.25">
      <c r="A35" s="395">
        <v>45862</v>
      </c>
      <c r="B35" s="396" t="s">
        <v>4441</v>
      </c>
      <c r="C35" s="396" t="s">
        <v>4559</v>
      </c>
      <c r="D35" s="396" t="s">
        <v>4443</v>
      </c>
      <c r="E35" s="396" t="s">
        <v>134</v>
      </c>
      <c r="F35" s="396" t="s">
        <v>4557</v>
      </c>
      <c r="G35" s="396" t="s">
        <v>4560</v>
      </c>
      <c r="H35" s="396" t="s">
        <v>4468</v>
      </c>
      <c r="I35" s="396"/>
      <c r="J35" s="396">
        <v>210000</v>
      </c>
      <c r="K35" s="396"/>
      <c r="L35" s="396"/>
      <c r="M35" s="396">
        <v>-210000</v>
      </c>
      <c r="N35" s="396"/>
      <c r="O35" s="396">
        <v>46.82</v>
      </c>
      <c r="P35" s="396">
        <v>-46.82</v>
      </c>
      <c r="Q35" s="396"/>
      <c r="R35" s="396" t="s">
        <v>4561</v>
      </c>
      <c r="S35" s="396" t="s">
        <v>4557</v>
      </c>
      <c r="T35" s="396" t="s">
        <v>3851</v>
      </c>
      <c r="U35" s="396" t="s">
        <v>4557</v>
      </c>
      <c r="V35" s="396"/>
      <c r="W35" s="396"/>
      <c r="X35" s="396"/>
      <c r="Y35" s="396"/>
      <c r="Z35" s="396"/>
      <c r="AA35" s="396"/>
      <c r="AB35" s="396"/>
      <c r="AC35" s="396"/>
      <c r="AD35" s="396"/>
      <c r="AE35" s="396"/>
      <c r="AF35" s="396"/>
      <c r="AG35" s="396"/>
      <c r="AH35" s="396"/>
      <c r="AI35" s="396"/>
      <c r="AJ35" s="396"/>
      <c r="AK35" s="396"/>
      <c r="AL35" s="396"/>
      <c r="AM35" s="396"/>
      <c r="AN35" s="396"/>
      <c r="AO35" s="396"/>
      <c r="AP35" s="396"/>
      <c r="AQ35" s="396"/>
      <c r="AR35" s="396"/>
      <c r="AS35" s="396"/>
      <c r="AT35" s="396"/>
      <c r="AU35" s="396"/>
      <c r="AV35" s="396"/>
      <c r="AW35" s="396"/>
    </row>
    <row r="36" spans="1:49" hidden="1" x14ac:dyDescent="0.25">
      <c r="A36" s="388">
        <v>45862</v>
      </c>
      <c r="B36" s="389" t="s">
        <v>4441</v>
      </c>
      <c r="C36" s="389" t="s">
        <v>4562</v>
      </c>
      <c r="D36" s="389" t="s">
        <v>4443</v>
      </c>
      <c r="E36" s="389" t="s">
        <v>118</v>
      </c>
      <c r="F36" s="389" t="s">
        <v>4563</v>
      </c>
      <c r="G36" s="389" t="s">
        <v>4563</v>
      </c>
      <c r="H36" s="389"/>
      <c r="I36" s="389"/>
      <c r="J36" s="389"/>
      <c r="K36" s="389"/>
      <c r="L36" s="389"/>
      <c r="M36" s="389">
        <v>1106000</v>
      </c>
      <c r="N36" s="389">
        <v>246.6</v>
      </c>
      <c r="O36" s="389"/>
      <c r="P36" s="389">
        <v>246.6</v>
      </c>
      <c r="Q36" s="389"/>
      <c r="R36" s="389" t="s">
        <v>4564</v>
      </c>
      <c r="S36" s="389" t="s">
        <v>4563</v>
      </c>
      <c r="T36" s="389" t="s">
        <v>3851</v>
      </c>
      <c r="U36" s="389" t="s">
        <v>4563</v>
      </c>
      <c r="V36" s="389"/>
      <c r="W36" s="389"/>
      <c r="X36" s="389"/>
      <c r="Y36" s="389"/>
      <c r="Z36" s="389"/>
      <c r="AA36" s="389"/>
      <c r="AB36" s="389"/>
      <c r="AC36" s="389"/>
      <c r="AD36" s="389"/>
      <c r="AE36" s="389"/>
      <c r="AF36" s="389"/>
      <c r="AG36" s="389"/>
      <c r="AH36" s="389"/>
      <c r="AI36" s="389"/>
      <c r="AJ36" s="389"/>
      <c r="AK36" s="389"/>
      <c r="AL36" s="389"/>
      <c r="AM36" s="389"/>
      <c r="AN36" s="389"/>
      <c r="AO36" s="389"/>
      <c r="AP36" s="389"/>
      <c r="AQ36" s="389"/>
      <c r="AR36" s="389"/>
      <c r="AS36" s="389"/>
      <c r="AT36" s="389"/>
      <c r="AU36" s="389"/>
      <c r="AV36" s="389"/>
      <c r="AW36" s="389"/>
    </row>
    <row r="37" spans="1:49" s="397" customFormat="1" x14ac:dyDescent="0.25">
      <c r="A37" s="395">
        <v>45862</v>
      </c>
      <c r="B37" s="396" t="s">
        <v>4441</v>
      </c>
      <c r="C37" s="396" t="s">
        <v>4565</v>
      </c>
      <c r="D37" s="396" t="s">
        <v>4443</v>
      </c>
      <c r="E37" s="396" t="s">
        <v>134</v>
      </c>
      <c r="F37" s="396" t="s">
        <v>4563</v>
      </c>
      <c r="G37" s="396" t="s">
        <v>4566</v>
      </c>
      <c r="H37" s="396" t="s">
        <v>4468</v>
      </c>
      <c r="I37" s="396"/>
      <c r="J37" s="396">
        <v>1106000</v>
      </c>
      <c r="K37" s="396"/>
      <c r="L37" s="396"/>
      <c r="M37" s="396">
        <v>-1106000</v>
      </c>
      <c r="N37" s="396"/>
      <c r="O37" s="396">
        <v>246.6</v>
      </c>
      <c r="P37" s="396">
        <v>-246.6</v>
      </c>
      <c r="Q37" s="396"/>
      <c r="R37" s="396" t="s">
        <v>4567</v>
      </c>
      <c r="S37" s="396" t="s">
        <v>4563</v>
      </c>
      <c r="T37" s="396" t="s">
        <v>3851</v>
      </c>
      <c r="U37" s="396" t="s">
        <v>4563</v>
      </c>
      <c r="V37" s="396"/>
      <c r="W37" s="396"/>
      <c r="X37" s="396"/>
      <c r="Y37" s="396"/>
      <c r="Z37" s="396"/>
      <c r="AA37" s="396"/>
      <c r="AB37" s="396"/>
      <c r="AC37" s="396"/>
      <c r="AD37" s="396"/>
      <c r="AE37" s="396"/>
      <c r="AF37" s="396"/>
      <c r="AG37" s="396"/>
      <c r="AH37" s="396"/>
      <c r="AI37" s="396"/>
      <c r="AJ37" s="396"/>
      <c r="AK37" s="396"/>
      <c r="AL37" s="396"/>
      <c r="AM37" s="396"/>
      <c r="AN37" s="396"/>
      <c r="AO37" s="396"/>
      <c r="AP37" s="396"/>
      <c r="AQ37" s="396"/>
      <c r="AR37" s="396"/>
      <c r="AS37" s="396"/>
      <c r="AT37" s="396"/>
      <c r="AU37" s="396"/>
      <c r="AV37" s="396"/>
      <c r="AW37" s="396"/>
    </row>
    <row r="38" spans="1:49" hidden="1" x14ac:dyDescent="0.25">
      <c r="A38" s="388">
        <v>45862</v>
      </c>
      <c r="B38" s="389" t="s">
        <v>4441</v>
      </c>
      <c r="C38" s="389" t="s">
        <v>4568</v>
      </c>
      <c r="D38" s="389" t="s">
        <v>4443</v>
      </c>
      <c r="E38" s="389" t="s">
        <v>118</v>
      </c>
      <c r="F38" s="389" t="s">
        <v>4569</v>
      </c>
      <c r="G38" s="389" t="s">
        <v>4569</v>
      </c>
      <c r="H38" s="389"/>
      <c r="I38" s="389"/>
      <c r="J38" s="389"/>
      <c r="K38" s="389"/>
      <c r="L38" s="389"/>
      <c r="M38" s="389">
        <v>460000</v>
      </c>
      <c r="N38" s="389">
        <v>102.56</v>
      </c>
      <c r="O38" s="389"/>
      <c r="P38" s="389">
        <v>102.56</v>
      </c>
      <c r="Q38" s="389"/>
      <c r="R38" s="389" t="s">
        <v>4570</v>
      </c>
      <c r="S38" s="389" t="s">
        <v>4569</v>
      </c>
      <c r="T38" s="389" t="s">
        <v>3851</v>
      </c>
      <c r="U38" s="389" t="s">
        <v>4569</v>
      </c>
      <c r="V38" s="389"/>
      <c r="W38" s="389"/>
      <c r="X38" s="389"/>
      <c r="Y38" s="389"/>
      <c r="Z38" s="389"/>
      <c r="AA38" s="389"/>
      <c r="AB38" s="389"/>
      <c r="AC38" s="389"/>
      <c r="AD38" s="389"/>
      <c r="AE38" s="389"/>
      <c r="AF38" s="389"/>
      <c r="AG38" s="389"/>
      <c r="AH38" s="389"/>
      <c r="AI38" s="389"/>
      <c r="AJ38" s="389"/>
      <c r="AK38" s="389"/>
      <c r="AL38" s="389"/>
      <c r="AM38" s="389"/>
      <c r="AN38" s="389"/>
      <c r="AO38" s="389"/>
      <c r="AP38" s="389"/>
      <c r="AQ38" s="389"/>
      <c r="AR38" s="389"/>
      <c r="AS38" s="389"/>
      <c r="AT38" s="389"/>
      <c r="AU38" s="389"/>
      <c r="AV38" s="389"/>
      <c r="AW38" s="389"/>
    </row>
    <row r="39" spans="1:49" s="397" customFormat="1" x14ac:dyDescent="0.25">
      <c r="A39" s="395">
        <v>45862</v>
      </c>
      <c r="B39" s="396" t="s">
        <v>4441</v>
      </c>
      <c r="C39" s="396" t="s">
        <v>4571</v>
      </c>
      <c r="D39" s="396" t="s">
        <v>4443</v>
      </c>
      <c r="E39" s="396" t="s">
        <v>134</v>
      </c>
      <c r="F39" s="396" t="s">
        <v>4569</v>
      </c>
      <c r="G39" s="396" t="s">
        <v>4572</v>
      </c>
      <c r="H39" s="396" t="s">
        <v>4468</v>
      </c>
      <c r="I39" s="396"/>
      <c r="J39" s="396">
        <v>460000</v>
      </c>
      <c r="K39" s="396"/>
      <c r="L39" s="396"/>
      <c r="M39" s="396">
        <v>-460000</v>
      </c>
      <c r="N39" s="396"/>
      <c r="O39" s="396">
        <v>102.56</v>
      </c>
      <c r="P39" s="396">
        <v>-102.56</v>
      </c>
      <c r="Q39" s="396"/>
      <c r="R39" s="396" t="s">
        <v>4573</v>
      </c>
      <c r="S39" s="396" t="s">
        <v>4569</v>
      </c>
      <c r="T39" s="396" t="s">
        <v>3851</v>
      </c>
      <c r="U39" s="396" t="s">
        <v>4569</v>
      </c>
      <c r="V39" s="396"/>
      <c r="W39" s="396"/>
      <c r="X39" s="396"/>
      <c r="Y39" s="396"/>
      <c r="Z39" s="396"/>
      <c r="AA39" s="396"/>
      <c r="AB39" s="396"/>
      <c r="AC39" s="396"/>
      <c r="AD39" s="396"/>
      <c r="AE39" s="396"/>
      <c r="AF39" s="396"/>
      <c r="AG39" s="396"/>
      <c r="AH39" s="396"/>
      <c r="AI39" s="396"/>
      <c r="AJ39" s="396"/>
      <c r="AK39" s="396"/>
      <c r="AL39" s="396"/>
      <c r="AM39" s="396"/>
      <c r="AN39" s="396"/>
      <c r="AO39" s="396"/>
      <c r="AP39" s="396"/>
      <c r="AQ39" s="396"/>
      <c r="AR39" s="396"/>
      <c r="AS39" s="396"/>
      <c r="AT39" s="396"/>
      <c r="AU39" s="396"/>
      <c r="AV39" s="396"/>
      <c r="AW39" s="396"/>
    </row>
    <row r="40" spans="1:49" hidden="1" x14ac:dyDescent="0.25">
      <c r="A40" s="388">
        <v>45862</v>
      </c>
      <c r="B40" s="389" t="s">
        <v>4441</v>
      </c>
      <c r="C40" s="389" t="s">
        <v>4574</v>
      </c>
      <c r="D40" s="389" t="s">
        <v>4443</v>
      </c>
      <c r="E40" s="389" t="s">
        <v>118</v>
      </c>
      <c r="F40" s="389" t="s">
        <v>4575</v>
      </c>
      <c r="G40" s="389" t="s">
        <v>4575</v>
      </c>
      <c r="H40" s="389"/>
      <c r="I40" s="389"/>
      <c r="J40" s="389"/>
      <c r="K40" s="389"/>
      <c r="L40" s="389"/>
      <c r="M40" s="389">
        <v>180000</v>
      </c>
      <c r="N40" s="389">
        <v>40.130000000000003</v>
      </c>
      <c r="O40" s="389"/>
      <c r="P40" s="389">
        <v>40.130000000000003</v>
      </c>
      <c r="Q40" s="389"/>
      <c r="R40" s="389" t="s">
        <v>4576</v>
      </c>
      <c r="S40" s="389" t="s">
        <v>4575</v>
      </c>
      <c r="T40" s="389" t="s">
        <v>3851</v>
      </c>
      <c r="U40" s="389" t="s">
        <v>4575</v>
      </c>
      <c r="V40" s="389"/>
      <c r="W40" s="389"/>
      <c r="X40" s="389"/>
      <c r="Y40" s="389"/>
      <c r="Z40" s="389"/>
      <c r="AA40" s="389"/>
      <c r="AB40" s="389"/>
      <c r="AC40" s="389"/>
      <c r="AD40" s="389"/>
      <c r="AE40" s="389"/>
      <c r="AF40" s="389"/>
      <c r="AG40" s="389"/>
      <c r="AH40" s="389"/>
      <c r="AI40" s="389"/>
      <c r="AJ40" s="389"/>
      <c r="AK40" s="389"/>
      <c r="AL40" s="389"/>
      <c r="AM40" s="389"/>
      <c r="AN40" s="389"/>
      <c r="AO40" s="389"/>
      <c r="AP40" s="389"/>
      <c r="AQ40" s="389"/>
      <c r="AR40" s="389"/>
      <c r="AS40" s="389"/>
      <c r="AT40" s="389"/>
      <c r="AU40" s="389"/>
      <c r="AV40" s="389"/>
      <c r="AW40" s="389"/>
    </row>
    <row r="41" spans="1:49" s="397" customFormat="1" x14ac:dyDescent="0.25">
      <c r="A41" s="395">
        <v>45862</v>
      </c>
      <c r="B41" s="396" t="s">
        <v>4441</v>
      </c>
      <c r="C41" s="396" t="s">
        <v>4577</v>
      </c>
      <c r="D41" s="396" t="s">
        <v>4443</v>
      </c>
      <c r="E41" s="396" t="s">
        <v>134</v>
      </c>
      <c r="F41" s="396" t="s">
        <v>4575</v>
      </c>
      <c r="G41" s="396" t="s">
        <v>4578</v>
      </c>
      <c r="H41" s="396" t="s">
        <v>4468</v>
      </c>
      <c r="I41" s="396"/>
      <c r="J41" s="396">
        <v>180000</v>
      </c>
      <c r="K41" s="396"/>
      <c r="L41" s="396"/>
      <c r="M41" s="396">
        <v>-180000</v>
      </c>
      <c r="N41" s="396"/>
      <c r="O41" s="396">
        <v>40.130000000000003</v>
      </c>
      <c r="P41" s="396">
        <v>-40.130000000000003</v>
      </c>
      <c r="Q41" s="396"/>
      <c r="R41" s="396" t="s">
        <v>4579</v>
      </c>
      <c r="S41" s="396" t="s">
        <v>4575</v>
      </c>
      <c r="T41" s="396" t="s">
        <v>3851</v>
      </c>
      <c r="U41" s="396" t="s">
        <v>4575</v>
      </c>
      <c r="V41" s="396"/>
      <c r="W41" s="396"/>
      <c r="X41" s="396"/>
      <c r="Y41" s="396"/>
      <c r="Z41" s="396"/>
      <c r="AA41" s="396"/>
      <c r="AB41" s="396"/>
      <c r="AC41" s="396"/>
      <c r="AD41" s="396"/>
      <c r="AE41" s="396"/>
      <c r="AF41" s="396"/>
      <c r="AG41" s="396"/>
      <c r="AH41" s="396"/>
      <c r="AI41" s="396"/>
      <c r="AJ41" s="396"/>
      <c r="AK41" s="396"/>
      <c r="AL41" s="396"/>
      <c r="AM41" s="396"/>
      <c r="AN41" s="396"/>
      <c r="AO41" s="396"/>
      <c r="AP41" s="396"/>
      <c r="AQ41" s="396"/>
      <c r="AR41" s="396"/>
      <c r="AS41" s="396"/>
      <c r="AT41" s="396"/>
      <c r="AU41" s="396"/>
      <c r="AV41" s="396"/>
      <c r="AW41" s="396"/>
    </row>
    <row r="42" spans="1:49" hidden="1" x14ac:dyDescent="0.25">
      <c r="A42" s="388">
        <v>45862</v>
      </c>
      <c r="B42" s="389" t="s">
        <v>4441</v>
      </c>
      <c r="C42" s="389" t="s">
        <v>4580</v>
      </c>
      <c r="D42" s="389" t="s">
        <v>4443</v>
      </c>
      <c r="E42" s="389" t="s">
        <v>118</v>
      </c>
      <c r="F42" s="389" t="s">
        <v>4581</v>
      </c>
      <c r="G42" s="389" t="s">
        <v>4581</v>
      </c>
      <c r="H42" s="389"/>
      <c r="I42" s="389"/>
      <c r="J42" s="389"/>
      <c r="K42" s="389"/>
      <c r="L42" s="389"/>
      <c r="M42" s="389">
        <v>500000</v>
      </c>
      <c r="N42" s="389">
        <v>111.48</v>
      </c>
      <c r="O42" s="389"/>
      <c r="P42" s="389">
        <v>111.48</v>
      </c>
      <c r="Q42" s="389"/>
      <c r="R42" s="389" t="s">
        <v>4582</v>
      </c>
      <c r="S42" s="389" t="s">
        <v>4581</v>
      </c>
      <c r="T42" s="389" t="s">
        <v>3851</v>
      </c>
      <c r="U42" s="389" t="s">
        <v>4581</v>
      </c>
      <c r="V42" s="389"/>
      <c r="W42" s="389"/>
      <c r="X42" s="389"/>
      <c r="Y42" s="389"/>
      <c r="Z42" s="389"/>
      <c r="AA42" s="389"/>
      <c r="AB42" s="389"/>
      <c r="AC42" s="389"/>
      <c r="AD42" s="389"/>
      <c r="AE42" s="389"/>
      <c r="AF42" s="389"/>
      <c r="AG42" s="389"/>
      <c r="AH42" s="389"/>
      <c r="AI42" s="389"/>
      <c r="AJ42" s="389"/>
      <c r="AK42" s="389"/>
      <c r="AL42" s="389"/>
      <c r="AM42" s="389"/>
      <c r="AN42" s="389"/>
      <c r="AO42" s="389"/>
      <c r="AP42" s="389"/>
      <c r="AQ42" s="389"/>
      <c r="AR42" s="389"/>
      <c r="AS42" s="389"/>
      <c r="AT42" s="389"/>
      <c r="AU42" s="389"/>
      <c r="AV42" s="389"/>
      <c r="AW42" s="389"/>
    </row>
    <row r="43" spans="1:49" s="397" customFormat="1" x14ac:dyDescent="0.25">
      <c r="A43" s="395">
        <v>45862</v>
      </c>
      <c r="B43" s="396" t="s">
        <v>4441</v>
      </c>
      <c r="C43" s="396" t="s">
        <v>4583</v>
      </c>
      <c r="D43" s="396" t="s">
        <v>4443</v>
      </c>
      <c r="E43" s="396" t="s">
        <v>134</v>
      </c>
      <c r="F43" s="396" t="s">
        <v>4581</v>
      </c>
      <c r="G43" s="396" t="s">
        <v>4584</v>
      </c>
      <c r="H43" s="396" t="s">
        <v>4585</v>
      </c>
      <c r="I43" s="396"/>
      <c r="J43" s="396">
        <v>500000</v>
      </c>
      <c r="K43" s="396"/>
      <c r="L43" s="396"/>
      <c r="M43" s="396">
        <v>-500000</v>
      </c>
      <c r="N43" s="396"/>
      <c r="O43" s="396">
        <v>111.48</v>
      </c>
      <c r="P43" s="396">
        <v>-111.48</v>
      </c>
      <c r="Q43" s="396"/>
      <c r="R43" s="396" t="s">
        <v>4586</v>
      </c>
      <c r="S43" s="396" t="s">
        <v>4581</v>
      </c>
      <c r="T43" s="396" t="s">
        <v>3851</v>
      </c>
      <c r="U43" s="396" t="s">
        <v>4581</v>
      </c>
      <c r="V43" s="396"/>
      <c r="W43" s="396"/>
      <c r="X43" s="396"/>
      <c r="Y43" s="396"/>
      <c r="Z43" s="396"/>
      <c r="AA43" s="396"/>
      <c r="AB43" s="396"/>
      <c r="AC43" s="396"/>
      <c r="AD43" s="396"/>
      <c r="AE43" s="396"/>
      <c r="AF43" s="396"/>
      <c r="AG43" s="396"/>
      <c r="AH43" s="396"/>
      <c r="AI43" s="396"/>
      <c r="AJ43" s="396"/>
      <c r="AK43" s="396"/>
      <c r="AL43" s="396"/>
      <c r="AM43" s="396"/>
      <c r="AN43" s="396"/>
      <c r="AO43" s="396"/>
      <c r="AP43" s="396"/>
      <c r="AQ43" s="396"/>
      <c r="AR43" s="396"/>
      <c r="AS43" s="396"/>
      <c r="AT43" s="396"/>
      <c r="AU43" s="396"/>
      <c r="AV43" s="396"/>
      <c r="AW43" s="396"/>
    </row>
    <row r="44" spans="1:49" hidden="1" x14ac:dyDescent="0.25">
      <c r="A44" s="388">
        <v>45856</v>
      </c>
      <c r="B44" s="389" t="s">
        <v>4441</v>
      </c>
      <c r="C44" s="389" t="s">
        <v>4587</v>
      </c>
      <c r="D44" s="389" t="s">
        <v>4443</v>
      </c>
      <c r="E44" s="389" t="s">
        <v>118</v>
      </c>
      <c r="F44" s="389" t="s">
        <v>4588</v>
      </c>
      <c r="G44" s="389" t="s">
        <v>4588</v>
      </c>
      <c r="H44" s="389"/>
      <c r="I44" s="389"/>
      <c r="J44" s="389"/>
      <c r="K44" s="389"/>
      <c r="L44" s="389"/>
      <c r="M44" s="389">
        <v>200000</v>
      </c>
      <c r="N44" s="389">
        <v>44.64</v>
      </c>
      <c r="O44" s="389"/>
      <c r="P44" s="389">
        <v>44.64</v>
      </c>
      <c r="Q44" s="389"/>
      <c r="R44" s="389" t="s">
        <v>4589</v>
      </c>
      <c r="S44" s="389" t="s">
        <v>4588</v>
      </c>
      <c r="T44" s="389" t="s">
        <v>3851</v>
      </c>
      <c r="U44" s="389" t="s">
        <v>4588</v>
      </c>
      <c r="V44" s="389"/>
      <c r="W44" s="389"/>
      <c r="X44" s="389"/>
      <c r="Y44" s="389"/>
      <c r="Z44" s="389"/>
      <c r="AA44" s="389"/>
      <c r="AB44" s="389"/>
      <c r="AC44" s="389"/>
      <c r="AD44" s="389"/>
      <c r="AE44" s="389"/>
      <c r="AF44" s="389"/>
      <c r="AG44" s="389"/>
      <c r="AH44" s="389"/>
      <c r="AI44" s="389"/>
      <c r="AJ44" s="389"/>
      <c r="AK44" s="389"/>
      <c r="AL44" s="389"/>
      <c r="AM44" s="389"/>
      <c r="AN44" s="389"/>
      <c r="AO44" s="389"/>
      <c r="AP44" s="389"/>
      <c r="AQ44" s="389"/>
      <c r="AR44" s="389"/>
      <c r="AS44" s="389"/>
      <c r="AT44" s="389"/>
      <c r="AU44" s="389"/>
      <c r="AV44" s="389"/>
      <c r="AW44" s="389"/>
    </row>
    <row r="45" spans="1:49" s="397" customFormat="1" x14ac:dyDescent="0.25">
      <c r="A45" s="395">
        <v>45856</v>
      </c>
      <c r="B45" s="396" t="s">
        <v>4441</v>
      </c>
      <c r="C45" s="396" t="s">
        <v>4590</v>
      </c>
      <c r="D45" s="396" t="s">
        <v>4443</v>
      </c>
      <c r="E45" s="396" t="s">
        <v>134</v>
      </c>
      <c r="F45" s="396" t="s">
        <v>4588</v>
      </c>
      <c r="G45" s="396" t="s">
        <v>4591</v>
      </c>
      <c r="H45" s="396" t="s">
        <v>4592</v>
      </c>
      <c r="I45" s="396"/>
      <c r="J45" s="396">
        <v>200000</v>
      </c>
      <c r="K45" s="396"/>
      <c r="L45" s="396"/>
      <c r="M45" s="396">
        <v>-200000</v>
      </c>
      <c r="N45" s="396"/>
      <c r="O45" s="396">
        <v>44.64</v>
      </c>
      <c r="P45" s="396">
        <v>-44.64</v>
      </c>
      <c r="Q45" s="396"/>
      <c r="R45" s="396" t="s">
        <v>4593</v>
      </c>
      <c r="S45" s="396" t="s">
        <v>4588</v>
      </c>
      <c r="T45" s="396" t="s">
        <v>3851</v>
      </c>
      <c r="U45" s="396" t="s">
        <v>4588</v>
      </c>
      <c r="V45" s="396"/>
      <c r="W45" s="396"/>
      <c r="X45" s="396"/>
      <c r="Y45" s="396"/>
      <c r="Z45" s="396"/>
      <c r="AA45" s="396"/>
      <c r="AB45" s="396"/>
      <c r="AC45" s="396"/>
      <c r="AD45" s="396"/>
      <c r="AE45" s="396"/>
      <c r="AF45" s="396"/>
      <c r="AG45" s="396"/>
      <c r="AH45" s="396"/>
      <c r="AI45" s="396"/>
      <c r="AJ45" s="396"/>
      <c r="AK45" s="396"/>
      <c r="AL45" s="396"/>
      <c r="AM45" s="396"/>
      <c r="AN45" s="396"/>
      <c r="AO45" s="396"/>
      <c r="AP45" s="396"/>
      <c r="AQ45" s="396"/>
      <c r="AR45" s="396"/>
      <c r="AS45" s="396"/>
      <c r="AT45" s="396"/>
      <c r="AU45" s="396"/>
      <c r="AV45" s="396"/>
      <c r="AW45" s="396"/>
    </row>
    <row r="46" spans="1:49" hidden="1" x14ac:dyDescent="0.25">
      <c r="A46" s="388">
        <v>45856</v>
      </c>
      <c r="B46" s="389" t="s">
        <v>4441</v>
      </c>
      <c r="C46" s="389" t="s">
        <v>4594</v>
      </c>
      <c r="D46" s="389" t="s">
        <v>4443</v>
      </c>
      <c r="E46" s="389" t="s">
        <v>118</v>
      </c>
      <c r="F46" s="389" t="s">
        <v>4595</v>
      </c>
      <c r="G46" s="389" t="s">
        <v>4595</v>
      </c>
      <c r="H46" s="389"/>
      <c r="I46" s="389"/>
      <c r="J46" s="389"/>
      <c r="K46" s="389"/>
      <c r="L46" s="389"/>
      <c r="M46" s="389">
        <v>15000000</v>
      </c>
      <c r="N46" s="389">
        <v>3348.21</v>
      </c>
      <c r="O46" s="389"/>
      <c r="P46" s="389">
        <v>3348.21</v>
      </c>
      <c r="Q46" s="389"/>
      <c r="R46" s="389" t="s">
        <v>4596</v>
      </c>
      <c r="S46" s="389" t="s">
        <v>4595</v>
      </c>
      <c r="T46" s="389" t="s">
        <v>3851</v>
      </c>
      <c r="U46" s="389" t="s">
        <v>4595</v>
      </c>
      <c r="V46" s="389"/>
      <c r="W46" s="389"/>
      <c r="X46" s="389"/>
      <c r="Y46" s="389"/>
      <c r="Z46" s="389"/>
      <c r="AA46" s="389"/>
      <c r="AB46" s="389"/>
      <c r="AC46" s="389"/>
      <c r="AD46" s="389"/>
      <c r="AE46" s="389"/>
      <c r="AF46" s="389"/>
      <c r="AG46" s="389"/>
      <c r="AH46" s="389"/>
      <c r="AI46" s="389"/>
      <c r="AJ46" s="389"/>
      <c r="AK46" s="389"/>
      <c r="AL46" s="389"/>
      <c r="AM46" s="389"/>
      <c r="AN46" s="389"/>
      <c r="AO46" s="389"/>
      <c r="AP46" s="389"/>
      <c r="AQ46" s="389"/>
      <c r="AR46" s="389"/>
      <c r="AS46" s="389"/>
      <c r="AT46" s="389"/>
      <c r="AU46" s="389"/>
      <c r="AV46" s="389"/>
      <c r="AW46" s="389"/>
    </row>
    <row r="47" spans="1:49" s="397" customFormat="1" x14ac:dyDescent="0.25">
      <c r="A47" s="395">
        <v>45856</v>
      </c>
      <c r="B47" s="396" t="s">
        <v>4441</v>
      </c>
      <c r="C47" s="396" t="s">
        <v>4597</v>
      </c>
      <c r="D47" s="396" t="s">
        <v>4443</v>
      </c>
      <c r="E47" s="396" t="s">
        <v>134</v>
      </c>
      <c r="F47" s="396" t="s">
        <v>4595</v>
      </c>
      <c r="G47" s="396" t="s">
        <v>4598</v>
      </c>
      <c r="H47" s="396" t="s">
        <v>4599</v>
      </c>
      <c r="I47" s="396"/>
      <c r="J47" s="396">
        <v>15000000</v>
      </c>
      <c r="K47" s="396"/>
      <c r="L47" s="396"/>
      <c r="M47" s="396">
        <v>-15000000</v>
      </c>
      <c r="N47" s="396"/>
      <c r="O47" s="396">
        <v>3348.21</v>
      </c>
      <c r="P47" s="396">
        <v>-3348.21</v>
      </c>
      <c r="Q47" s="396"/>
      <c r="R47" s="396" t="s">
        <v>4600</v>
      </c>
      <c r="S47" s="396" t="s">
        <v>4595</v>
      </c>
      <c r="T47" s="396" t="s">
        <v>3851</v>
      </c>
      <c r="U47" s="396" t="s">
        <v>4595</v>
      </c>
      <c r="V47" s="396"/>
      <c r="W47" s="396"/>
      <c r="X47" s="396"/>
      <c r="Y47" s="396"/>
      <c r="Z47" s="396"/>
      <c r="AA47" s="396"/>
      <c r="AB47" s="396"/>
      <c r="AC47" s="396"/>
      <c r="AD47" s="396"/>
      <c r="AE47" s="396"/>
      <c r="AF47" s="396"/>
      <c r="AG47" s="396"/>
      <c r="AH47" s="396"/>
      <c r="AI47" s="396"/>
      <c r="AJ47" s="396"/>
      <c r="AK47" s="396"/>
      <c r="AL47" s="396"/>
      <c r="AM47" s="396"/>
      <c r="AN47" s="396"/>
      <c r="AO47" s="396"/>
      <c r="AP47" s="396"/>
      <c r="AQ47" s="396"/>
      <c r="AR47" s="396"/>
      <c r="AS47" s="396"/>
      <c r="AT47" s="396"/>
      <c r="AU47" s="396"/>
      <c r="AV47" s="396"/>
      <c r="AW47" s="396"/>
    </row>
    <row r="48" spans="1:49" s="397" customFormat="1" x14ac:dyDescent="0.25">
      <c r="A48" s="395">
        <v>45856</v>
      </c>
      <c r="B48" s="396" t="s">
        <v>4441</v>
      </c>
      <c r="C48" s="396" t="s">
        <v>4601</v>
      </c>
      <c r="D48" s="396" t="s">
        <v>4443</v>
      </c>
      <c r="E48" s="396" t="s">
        <v>121</v>
      </c>
      <c r="F48" s="396" t="s">
        <v>4602</v>
      </c>
      <c r="G48" s="396" t="s">
        <v>4603</v>
      </c>
      <c r="H48" s="396" t="s">
        <v>4554</v>
      </c>
      <c r="I48" s="396"/>
      <c r="J48" s="396"/>
      <c r="K48" s="396">
        <v>1000</v>
      </c>
      <c r="L48" s="396"/>
      <c r="M48" s="396">
        <v>-1000</v>
      </c>
      <c r="N48" s="396"/>
      <c r="O48" s="396">
        <v>0.22</v>
      </c>
      <c r="P48" s="396">
        <v>-0.22</v>
      </c>
      <c r="Q48" s="396"/>
      <c r="R48" s="396" t="s">
        <v>4604</v>
      </c>
      <c r="S48" s="396" t="s">
        <v>4602</v>
      </c>
      <c r="T48" s="396" t="s">
        <v>3851</v>
      </c>
      <c r="U48" s="396"/>
      <c r="V48" s="396" t="s">
        <v>4602</v>
      </c>
      <c r="W48" s="396" t="s">
        <v>4605</v>
      </c>
      <c r="X48" s="396">
        <v>1000</v>
      </c>
      <c r="Y48" s="396"/>
      <c r="Z48" s="396"/>
      <c r="AA48" s="396" t="s">
        <v>4454</v>
      </c>
      <c r="AB48" s="396" t="s">
        <v>4499</v>
      </c>
      <c r="AC48" s="396" t="s">
        <v>121</v>
      </c>
      <c r="AD48" s="395">
        <v>45834</v>
      </c>
      <c r="AE48" s="396"/>
      <c r="AF48" s="396" t="s">
        <v>4456</v>
      </c>
      <c r="AG48" s="395">
        <v>45856</v>
      </c>
      <c r="AH48" s="396" t="s">
        <v>4603</v>
      </c>
      <c r="AI48" s="396">
        <v>1000</v>
      </c>
      <c r="AJ48" s="396" t="s">
        <v>397</v>
      </c>
      <c r="AK48" s="396" t="s">
        <v>4606</v>
      </c>
      <c r="AL48" s="396" t="b">
        <v>0</v>
      </c>
      <c r="AM48" s="396" t="s">
        <v>4602</v>
      </c>
      <c r="AN48" s="396">
        <v>0</v>
      </c>
      <c r="AO48" s="396" t="s">
        <v>121</v>
      </c>
      <c r="AP48" s="396">
        <v>251000</v>
      </c>
      <c r="AQ48" s="396" t="s">
        <v>4474</v>
      </c>
      <c r="AR48" s="396" t="b">
        <v>1</v>
      </c>
      <c r="AS48" s="396">
        <v>0</v>
      </c>
      <c r="AT48" s="396">
        <v>250000</v>
      </c>
      <c r="AU48" s="396">
        <v>251000</v>
      </c>
      <c r="AV48" s="396" t="s">
        <v>4607</v>
      </c>
      <c r="AW48" s="396"/>
    </row>
    <row r="49" spans="1:49" hidden="1" x14ac:dyDescent="0.25">
      <c r="A49" s="388">
        <v>45856</v>
      </c>
      <c r="B49" s="389" t="s">
        <v>4441</v>
      </c>
      <c r="C49" s="389" t="s">
        <v>4601</v>
      </c>
      <c r="D49" s="389" t="s">
        <v>4443</v>
      </c>
      <c r="E49" s="389" t="s">
        <v>121</v>
      </c>
      <c r="F49" s="389" t="s">
        <v>4602</v>
      </c>
      <c r="G49" s="389" t="s">
        <v>4603</v>
      </c>
      <c r="H49" s="389"/>
      <c r="I49" s="389"/>
      <c r="J49" s="389"/>
      <c r="K49" s="389"/>
      <c r="L49" s="389"/>
      <c r="M49" s="389">
        <v>1000</v>
      </c>
      <c r="N49" s="389">
        <v>0.22</v>
      </c>
      <c r="O49" s="389"/>
      <c r="P49" s="389">
        <v>0.22</v>
      </c>
      <c r="Q49" s="389"/>
      <c r="R49" s="389" t="s">
        <v>4604</v>
      </c>
      <c r="S49" s="389" t="s">
        <v>4602</v>
      </c>
      <c r="T49" s="389" t="s">
        <v>3851</v>
      </c>
      <c r="U49" s="389"/>
      <c r="V49" s="389" t="s">
        <v>4602</v>
      </c>
      <c r="W49" s="389" t="s">
        <v>4605</v>
      </c>
      <c r="X49" s="389">
        <v>1000</v>
      </c>
      <c r="Y49" s="389"/>
      <c r="Z49" s="389"/>
      <c r="AA49" s="389" t="s">
        <v>4454</v>
      </c>
      <c r="AB49" s="389" t="s">
        <v>4499</v>
      </c>
      <c r="AC49" s="389" t="s">
        <v>121</v>
      </c>
      <c r="AD49" s="388">
        <v>45834</v>
      </c>
      <c r="AE49" s="389"/>
      <c r="AF49" s="389" t="s">
        <v>4456</v>
      </c>
      <c r="AG49" s="388">
        <v>45856</v>
      </c>
      <c r="AH49" s="389" t="s">
        <v>4603</v>
      </c>
      <c r="AI49" s="389">
        <v>1000</v>
      </c>
      <c r="AJ49" s="389" t="s">
        <v>397</v>
      </c>
      <c r="AK49" s="389" t="s">
        <v>4606</v>
      </c>
      <c r="AL49" s="389" t="b">
        <v>0</v>
      </c>
      <c r="AM49" s="389" t="s">
        <v>4602</v>
      </c>
      <c r="AN49" s="389">
        <v>0</v>
      </c>
      <c r="AO49" s="389" t="s">
        <v>121</v>
      </c>
      <c r="AP49" s="389">
        <v>251000</v>
      </c>
      <c r="AQ49" s="389" t="s">
        <v>4474</v>
      </c>
      <c r="AR49" s="389" t="b">
        <v>1</v>
      </c>
      <c r="AS49" s="389">
        <v>0</v>
      </c>
      <c r="AT49" s="389">
        <v>250000</v>
      </c>
      <c r="AU49" s="389">
        <v>251000</v>
      </c>
      <c r="AV49" s="389" t="s">
        <v>4607</v>
      </c>
      <c r="AW49" s="389"/>
    </row>
    <row r="50" spans="1:49" hidden="1" x14ac:dyDescent="0.25">
      <c r="A50" s="388">
        <v>45856</v>
      </c>
      <c r="B50" s="389" t="s">
        <v>4441</v>
      </c>
      <c r="C50" s="389" t="s">
        <v>4608</v>
      </c>
      <c r="D50" s="389" t="s">
        <v>4443</v>
      </c>
      <c r="E50" s="389" t="s">
        <v>118</v>
      </c>
      <c r="F50" s="389" t="s">
        <v>4609</v>
      </c>
      <c r="G50" s="389" t="s">
        <v>4609</v>
      </c>
      <c r="H50" s="389"/>
      <c r="I50" s="389"/>
      <c r="J50" s="389"/>
      <c r="K50" s="389"/>
      <c r="L50" s="389"/>
      <c r="M50" s="389">
        <v>80000</v>
      </c>
      <c r="N50" s="389">
        <v>17.86</v>
      </c>
      <c r="O50" s="389"/>
      <c r="P50" s="389">
        <v>17.86</v>
      </c>
      <c r="Q50" s="389"/>
      <c r="R50" s="389" t="s">
        <v>4610</v>
      </c>
      <c r="S50" s="389" t="s">
        <v>4609</v>
      </c>
      <c r="T50" s="389" t="s">
        <v>3851</v>
      </c>
      <c r="U50" s="389" t="s">
        <v>4609</v>
      </c>
      <c r="V50" s="389"/>
      <c r="W50" s="389"/>
      <c r="X50" s="389"/>
      <c r="Y50" s="389"/>
      <c r="Z50" s="389"/>
      <c r="AA50" s="389"/>
      <c r="AB50" s="389"/>
      <c r="AC50" s="389"/>
      <c r="AD50" s="389"/>
      <c r="AE50" s="389"/>
      <c r="AF50" s="389"/>
      <c r="AG50" s="389"/>
      <c r="AH50" s="389"/>
      <c r="AI50" s="389"/>
      <c r="AJ50" s="389"/>
      <c r="AK50" s="389"/>
      <c r="AL50" s="389"/>
      <c r="AM50" s="389"/>
      <c r="AN50" s="389"/>
      <c r="AO50" s="389"/>
      <c r="AP50" s="389"/>
      <c r="AQ50" s="389"/>
      <c r="AR50" s="389"/>
      <c r="AS50" s="389"/>
      <c r="AT50" s="389"/>
      <c r="AU50" s="389"/>
      <c r="AV50" s="389"/>
      <c r="AW50" s="389"/>
    </row>
    <row r="51" spans="1:49" s="397" customFormat="1" x14ac:dyDescent="0.25">
      <c r="A51" s="395">
        <v>45856</v>
      </c>
      <c r="B51" s="396" t="s">
        <v>4441</v>
      </c>
      <c r="C51" s="396" t="s">
        <v>4611</v>
      </c>
      <c r="D51" s="396" t="s">
        <v>4443</v>
      </c>
      <c r="E51" s="396" t="s">
        <v>134</v>
      </c>
      <c r="F51" s="396" t="s">
        <v>4609</v>
      </c>
      <c r="G51" s="396" t="s">
        <v>4612</v>
      </c>
      <c r="H51" s="396" t="s">
        <v>4554</v>
      </c>
      <c r="I51" s="396"/>
      <c r="J51" s="396">
        <v>80000</v>
      </c>
      <c r="K51" s="396"/>
      <c r="L51" s="396"/>
      <c r="M51" s="396">
        <v>-80000</v>
      </c>
      <c r="N51" s="396"/>
      <c r="O51" s="396">
        <v>17.86</v>
      </c>
      <c r="P51" s="396">
        <v>-17.86</v>
      </c>
      <c r="Q51" s="396"/>
      <c r="R51" s="396" t="s">
        <v>4613</v>
      </c>
      <c r="S51" s="396" t="s">
        <v>4609</v>
      </c>
      <c r="T51" s="396" t="s">
        <v>3851</v>
      </c>
      <c r="U51" s="396" t="s">
        <v>4609</v>
      </c>
      <c r="V51" s="396"/>
      <c r="W51" s="396"/>
      <c r="X51" s="396"/>
      <c r="Y51" s="396"/>
      <c r="Z51" s="396"/>
      <c r="AA51" s="396"/>
      <c r="AB51" s="396"/>
      <c r="AC51" s="396"/>
      <c r="AD51" s="396"/>
      <c r="AE51" s="396"/>
      <c r="AF51" s="396"/>
      <c r="AG51" s="396"/>
      <c r="AH51" s="396"/>
      <c r="AI51" s="396"/>
      <c r="AJ51" s="396"/>
      <c r="AK51" s="396"/>
      <c r="AL51" s="396"/>
      <c r="AM51" s="396"/>
      <c r="AN51" s="396"/>
      <c r="AO51" s="396"/>
      <c r="AP51" s="396"/>
      <c r="AQ51" s="396"/>
      <c r="AR51" s="396"/>
      <c r="AS51" s="396"/>
      <c r="AT51" s="396"/>
      <c r="AU51" s="396"/>
      <c r="AV51" s="396"/>
      <c r="AW51" s="396"/>
    </row>
    <row r="52" spans="1:49" hidden="1" x14ac:dyDescent="0.25">
      <c r="A52" s="388">
        <v>45854</v>
      </c>
      <c r="B52" s="389" t="s">
        <v>4441</v>
      </c>
      <c r="C52" s="389" t="s">
        <v>4614</v>
      </c>
      <c r="D52" s="389" t="s">
        <v>4443</v>
      </c>
      <c r="E52" s="389" t="s">
        <v>121</v>
      </c>
      <c r="F52" s="389" t="s">
        <v>4615</v>
      </c>
      <c r="G52" s="389" t="s">
        <v>4616</v>
      </c>
      <c r="H52" s="389"/>
      <c r="I52" s="389"/>
      <c r="J52" s="389"/>
      <c r="K52" s="389"/>
      <c r="L52" s="389"/>
      <c r="M52" s="389">
        <v>160000</v>
      </c>
      <c r="N52" s="389">
        <v>35.71</v>
      </c>
      <c r="O52" s="389"/>
      <c r="P52" s="389">
        <v>35.71</v>
      </c>
      <c r="Q52" s="389"/>
      <c r="R52" s="389" t="s">
        <v>4617</v>
      </c>
      <c r="S52" s="389" t="s">
        <v>4615</v>
      </c>
      <c r="T52" s="389" t="s">
        <v>3851</v>
      </c>
      <c r="U52" s="389"/>
      <c r="V52" s="389" t="s">
        <v>4615</v>
      </c>
      <c r="W52" s="389" t="s">
        <v>4498</v>
      </c>
      <c r="X52" s="389">
        <v>160000</v>
      </c>
      <c r="Y52" s="389"/>
      <c r="Z52" s="389"/>
      <c r="AA52" s="389" t="s">
        <v>4454</v>
      </c>
      <c r="AB52" s="389" t="s">
        <v>4499</v>
      </c>
      <c r="AC52" s="389" t="s">
        <v>121</v>
      </c>
      <c r="AD52" s="388">
        <v>45850</v>
      </c>
      <c r="AE52" s="389"/>
      <c r="AF52" s="389" t="s">
        <v>4456</v>
      </c>
      <c r="AG52" s="388">
        <v>45854</v>
      </c>
      <c r="AH52" s="389" t="s">
        <v>4616</v>
      </c>
      <c r="AI52" s="389">
        <v>160000</v>
      </c>
      <c r="AJ52" s="389" t="s">
        <v>397</v>
      </c>
      <c r="AK52" s="389" t="s">
        <v>4618</v>
      </c>
      <c r="AL52" s="389" t="b">
        <v>0</v>
      </c>
      <c r="AM52" s="389" t="s">
        <v>4615</v>
      </c>
      <c r="AN52" s="389">
        <v>0</v>
      </c>
      <c r="AO52" s="389" t="s">
        <v>121</v>
      </c>
      <c r="AP52" s="389">
        <v>1186000</v>
      </c>
      <c r="AQ52" s="389" t="s">
        <v>4474</v>
      </c>
      <c r="AR52" s="389" t="b">
        <v>1</v>
      </c>
      <c r="AS52" s="389">
        <v>0</v>
      </c>
      <c r="AT52" s="389">
        <v>1346000</v>
      </c>
      <c r="AU52" s="389">
        <v>1186000</v>
      </c>
      <c r="AV52" s="389" t="s">
        <v>4619</v>
      </c>
      <c r="AW52" s="389"/>
    </row>
    <row r="53" spans="1:49" s="400" customFormat="1" hidden="1" x14ac:dyDescent="0.25">
      <c r="A53" s="398">
        <v>45854</v>
      </c>
      <c r="B53" s="399" t="s">
        <v>4441</v>
      </c>
      <c r="C53" s="399" t="s">
        <v>4614</v>
      </c>
      <c r="D53" s="399" t="s">
        <v>4443</v>
      </c>
      <c r="E53" s="399" t="s">
        <v>121</v>
      </c>
      <c r="F53" s="399" t="s">
        <v>4615</v>
      </c>
      <c r="G53" s="399" t="s">
        <v>4616</v>
      </c>
      <c r="H53" s="399"/>
      <c r="I53" s="399"/>
      <c r="J53" s="399"/>
      <c r="K53" s="399"/>
      <c r="L53" s="399">
        <v>160000</v>
      </c>
      <c r="M53" s="399">
        <v>-160000</v>
      </c>
      <c r="N53" s="399"/>
      <c r="O53" s="399">
        <v>35.71</v>
      </c>
      <c r="P53" s="399">
        <v>-35.71</v>
      </c>
      <c r="Q53" s="399"/>
      <c r="R53" s="399" t="s">
        <v>4617</v>
      </c>
      <c r="S53" s="399" t="s">
        <v>4615</v>
      </c>
      <c r="T53" s="399" t="s">
        <v>3851</v>
      </c>
      <c r="U53" s="399"/>
      <c r="V53" s="399" t="s">
        <v>4615</v>
      </c>
      <c r="W53" s="399" t="s">
        <v>4498</v>
      </c>
      <c r="X53" s="399">
        <v>160000</v>
      </c>
      <c r="Y53" s="399"/>
      <c r="Z53" s="399"/>
      <c r="AA53" s="399" t="s">
        <v>4454</v>
      </c>
      <c r="AB53" s="399" t="s">
        <v>4499</v>
      </c>
      <c r="AC53" s="399" t="s">
        <v>121</v>
      </c>
      <c r="AD53" s="398">
        <v>45850</v>
      </c>
      <c r="AE53" s="399"/>
      <c r="AF53" s="399" t="s">
        <v>4456</v>
      </c>
      <c r="AG53" s="398">
        <v>45854</v>
      </c>
      <c r="AH53" s="399" t="s">
        <v>4616</v>
      </c>
      <c r="AI53" s="399">
        <v>160000</v>
      </c>
      <c r="AJ53" s="399" t="s">
        <v>397</v>
      </c>
      <c r="AK53" s="399" t="s">
        <v>4618</v>
      </c>
      <c r="AL53" s="399" t="b">
        <v>0</v>
      </c>
      <c r="AM53" s="399" t="s">
        <v>4615</v>
      </c>
      <c r="AN53" s="399">
        <v>0</v>
      </c>
      <c r="AO53" s="399" t="s">
        <v>121</v>
      </c>
      <c r="AP53" s="399">
        <v>1186000</v>
      </c>
      <c r="AQ53" s="399" t="s">
        <v>4474</v>
      </c>
      <c r="AR53" s="399" t="b">
        <v>1</v>
      </c>
      <c r="AS53" s="399">
        <v>0</v>
      </c>
      <c r="AT53" s="399">
        <v>1346000</v>
      </c>
      <c r="AU53" s="399">
        <v>1186000</v>
      </c>
      <c r="AV53" s="399" t="s">
        <v>4619</v>
      </c>
      <c r="AW53" s="399"/>
    </row>
    <row r="54" spans="1:49" hidden="1" x14ac:dyDescent="0.25">
      <c r="A54" s="388">
        <v>45854</v>
      </c>
      <c r="B54" s="389" t="s">
        <v>4441</v>
      </c>
      <c r="C54" s="389" t="s">
        <v>4620</v>
      </c>
      <c r="D54" s="389" t="s">
        <v>4443</v>
      </c>
      <c r="E54" s="389" t="s">
        <v>121</v>
      </c>
      <c r="F54" s="389" t="s">
        <v>4621</v>
      </c>
      <c r="G54" s="389" t="s">
        <v>4622</v>
      </c>
      <c r="H54" s="389"/>
      <c r="I54" s="389"/>
      <c r="J54" s="389"/>
      <c r="K54" s="389"/>
      <c r="L54" s="389"/>
      <c r="M54" s="389">
        <v>192000</v>
      </c>
      <c r="N54" s="389">
        <v>42.86</v>
      </c>
      <c r="O54" s="389"/>
      <c r="P54" s="389">
        <v>42.86</v>
      </c>
      <c r="Q54" s="389"/>
      <c r="R54" s="389" t="s">
        <v>4623</v>
      </c>
      <c r="S54" s="389" t="s">
        <v>4621</v>
      </c>
      <c r="T54" s="389" t="s">
        <v>3851</v>
      </c>
      <c r="U54" s="389"/>
      <c r="V54" s="389" t="s">
        <v>4621</v>
      </c>
      <c r="W54" s="389" t="s">
        <v>4498</v>
      </c>
      <c r="X54" s="389">
        <v>192000</v>
      </c>
      <c r="Y54" s="389"/>
      <c r="Z54" s="389"/>
      <c r="AA54" s="389" t="s">
        <v>4454</v>
      </c>
      <c r="AB54" s="389" t="s">
        <v>4499</v>
      </c>
      <c r="AC54" s="389" t="s">
        <v>121</v>
      </c>
      <c r="AD54" s="388">
        <v>45848</v>
      </c>
      <c r="AE54" s="389"/>
      <c r="AF54" s="389" t="s">
        <v>4456</v>
      </c>
      <c r="AG54" s="388">
        <v>45854</v>
      </c>
      <c r="AH54" s="389" t="s">
        <v>4622</v>
      </c>
      <c r="AI54" s="389">
        <v>192000</v>
      </c>
      <c r="AJ54" s="389" t="s">
        <v>397</v>
      </c>
      <c r="AK54" s="389" t="s">
        <v>4624</v>
      </c>
      <c r="AL54" s="389" t="b">
        <v>0</v>
      </c>
      <c r="AM54" s="389" t="s">
        <v>4621</v>
      </c>
      <c r="AN54" s="389">
        <v>0</v>
      </c>
      <c r="AO54" s="389" t="s">
        <v>121</v>
      </c>
      <c r="AP54" s="389">
        <v>1493000</v>
      </c>
      <c r="AQ54" s="389" t="s">
        <v>4474</v>
      </c>
      <c r="AR54" s="389" t="b">
        <v>1</v>
      </c>
      <c r="AS54" s="389">
        <v>0</v>
      </c>
      <c r="AT54" s="389">
        <v>1685000</v>
      </c>
      <c r="AU54" s="389">
        <v>1493000</v>
      </c>
      <c r="AV54" s="389" t="s">
        <v>4625</v>
      </c>
      <c r="AW54" s="389"/>
    </row>
    <row r="55" spans="1:49" s="400" customFormat="1" hidden="1" x14ac:dyDescent="0.25">
      <c r="A55" s="398">
        <v>45854</v>
      </c>
      <c r="B55" s="399" t="s">
        <v>4441</v>
      </c>
      <c r="C55" s="399" t="s">
        <v>4620</v>
      </c>
      <c r="D55" s="399" t="s">
        <v>4443</v>
      </c>
      <c r="E55" s="399" t="s">
        <v>121</v>
      </c>
      <c r="F55" s="399" t="s">
        <v>4621</v>
      </c>
      <c r="G55" s="399" t="s">
        <v>4622</v>
      </c>
      <c r="H55" s="399"/>
      <c r="I55" s="399"/>
      <c r="J55" s="399"/>
      <c r="K55" s="399"/>
      <c r="L55" s="399">
        <v>192000</v>
      </c>
      <c r="M55" s="399">
        <v>-192000</v>
      </c>
      <c r="N55" s="399"/>
      <c r="O55" s="399">
        <v>42.86</v>
      </c>
      <c r="P55" s="399">
        <v>-42.86</v>
      </c>
      <c r="Q55" s="399"/>
      <c r="R55" s="399" t="s">
        <v>4623</v>
      </c>
      <c r="S55" s="399" t="s">
        <v>4621</v>
      </c>
      <c r="T55" s="399" t="s">
        <v>3851</v>
      </c>
      <c r="U55" s="399"/>
      <c r="V55" s="399" t="s">
        <v>4621</v>
      </c>
      <c r="W55" s="399" t="s">
        <v>4498</v>
      </c>
      <c r="X55" s="399">
        <v>192000</v>
      </c>
      <c r="Y55" s="399"/>
      <c r="Z55" s="399"/>
      <c r="AA55" s="399" t="s">
        <v>4454</v>
      </c>
      <c r="AB55" s="399" t="s">
        <v>4499</v>
      </c>
      <c r="AC55" s="399" t="s">
        <v>121</v>
      </c>
      <c r="AD55" s="398">
        <v>45848</v>
      </c>
      <c r="AE55" s="399"/>
      <c r="AF55" s="399" t="s">
        <v>4456</v>
      </c>
      <c r="AG55" s="398">
        <v>45854</v>
      </c>
      <c r="AH55" s="399" t="s">
        <v>4622</v>
      </c>
      <c r="AI55" s="399">
        <v>192000</v>
      </c>
      <c r="AJ55" s="399" t="s">
        <v>397</v>
      </c>
      <c r="AK55" s="399" t="s">
        <v>4624</v>
      </c>
      <c r="AL55" s="399" t="b">
        <v>0</v>
      </c>
      <c r="AM55" s="399" t="s">
        <v>4621</v>
      </c>
      <c r="AN55" s="399">
        <v>0</v>
      </c>
      <c r="AO55" s="399" t="s">
        <v>121</v>
      </c>
      <c r="AP55" s="399">
        <v>1493000</v>
      </c>
      <c r="AQ55" s="399" t="s">
        <v>4474</v>
      </c>
      <c r="AR55" s="399" t="b">
        <v>1</v>
      </c>
      <c r="AS55" s="399">
        <v>0</v>
      </c>
      <c r="AT55" s="399">
        <v>1685000</v>
      </c>
      <c r="AU55" s="399">
        <v>1493000</v>
      </c>
      <c r="AV55" s="399" t="s">
        <v>4625</v>
      </c>
      <c r="AW55" s="399"/>
    </row>
    <row r="56" spans="1:49" s="397" customFormat="1" x14ac:dyDescent="0.25">
      <c r="A56" s="395">
        <v>45854</v>
      </c>
      <c r="B56" s="396" t="s">
        <v>4441</v>
      </c>
      <c r="C56" s="396" t="s">
        <v>4626</v>
      </c>
      <c r="D56" s="396" t="s">
        <v>4443</v>
      </c>
      <c r="E56" s="396" t="s">
        <v>121</v>
      </c>
      <c r="F56" s="396" t="s">
        <v>4627</v>
      </c>
      <c r="G56" s="396" t="s">
        <v>4628</v>
      </c>
      <c r="H56" s="396" t="s">
        <v>4468</v>
      </c>
      <c r="I56" s="396"/>
      <c r="J56" s="396"/>
      <c r="K56" s="396">
        <v>47000</v>
      </c>
      <c r="L56" s="396"/>
      <c r="M56" s="396">
        <v>-47000</v>
      </c>
      <c r="N56" s="396"/>
      <c r="O56" s="396">
        <v>10.49</v>
      </c>
      <c r="P56" s="396">
        <v>-10.49</v>
      </c>
      <c r="Q56" s="396"/>
      <c r="R56" s="396" t="s">
        <v>4629</v>
      </c>
      <c r="S56" s="396" t="s">
        <v>4627</v>
      </c>
      <c r="T56" s="396" t="s">
        <v>3851</v>
      </c>
      <c r="U56" s="396"/>
      <c r="V56" s="396" t="s">
        <v>4627</v>
      </c>
      <c r="W56" s="396" t="s">
        <v>4605</v>
      </c>
      <c r="X56" s="396">
        <v>47000</v>
      </c>
      <c r="Y56" s="396"/>
      <c r="Z56" s="396"/>
      <c r="AA56" s="396" t="s">
        <v>4454</v>
      </c>
      <c r="AB56" s="396" t="s">
        <v>4499</v>
      </c>
      <c r="AC56" s="396" t="s">
        <v>121</v>
      </c>
      <c r="AD56" s="395">
        <v>45846</v>
      </c>
      <c r="AE56" s="396"/>
      <c r="AF56" s="396" t="s">
        <v>4456</v>
      </c>
      <c r="AG56" s="395">
        <v>45854</v>
      </c>
      <c r="AH56" s="396" t="s">
        <v>4628</v>
      </c>
      <c r="AI56" s="396">
        <v>47000</v>
      </c>
      <c r="AJ56" s="396" t="s">
        <v>397</v>
      </c>
      <c r="AK56" s="396" t="s">
        <v>4630</v>
      </c>
      <c r="AL56" s="396" t="b">
        <v>0</v>
      </c>
      <c r="AM56" s="396" t="s">
        <v>4627</v>
      </c>
      <c r="AN56" s="396">
        <v>0</v>
      </c>
      <c r="AO56" s="396" t="s">
        <v>121</v>
      </c>
      <c r="AP56" s="396">
        <v>257000</v>
      </c>
      <c r="AQ56" s="396" t="s">
        <v>4474</v>
      </c>
      <c r="AR56" s="396" t="b">
        <v>1</v>
      </c>
      <c r="AS56" s="396">
        <v>0</v>
      </c>
      <c r="AT56" s="396">
        <v>210000</v>
      </c>
      <c r="AU56" s="396">
        <v>257000</v>
      </c>
      <c r="AV56" s="396" t="s">
        <v>4631</v>
      </c>
      <c r="AW56" s="396"/>
    </row>
    <row r="57" spans="1:49" hidden="1" x14ac:dyDescent="0.25">
      <c r="A57" s="388">
        <v>45854</v>
      </c>
      <c r="B57" s="389" t="s">
        <v>4441</v>
      </c>
      <c r="C57" s="389" t="s">
        <v>4626</v>
      </c>
      <c r="D57" s="389" t="s">
        <v>4443</v>
      </c>
      <c r="E57" s="389" t="s">
        <v>121</v>
      </c>
      <c r="F57" s="389" t="s">
        <v>4627</v>
      </c>
      <c r="G57" s="389" t="s">
        <v>4628</v>
      </c>
      <c r="H57" s="389"/>
      <c r="I57" s="389"/>
      <c r="J57" s="389"/>
      <c r="K57" s="389"/>
      <c r="L57" s="389"/>
      <c r="M57" s="389">
        <v>47000</v>
      </c>
      <c r="N57" s="389">
        <v>10.49</v>
      </c>
      <c r="O57" s="389"/>
      <c r="P57" s="389">
        <v>10.49</v>
      </c>
      <c r="Q57" s="389"/>
      <c r="R57" s="389" t="s">
        <v>4629</v>
      </c>
      <c r="S57" s="389" t="s">
        <v>4627</v>
      </c>
      <c r="T57" s="389" t="s">
        <v>3851</v>
      </c>
      <c r="U57" s="389"/>
      <c r="V57" s="389" t="s">
        <v>4627</v>
      </c>
      <c r="W57" s="389" t="s">
        <v>4605</v>
      </c>
      <c r="X57" s="389">
        <v>47000</v>
      </c>
      <c r="Y57" s="389"/>
      <c r="Z57" s="389"/>
      <c r="AA57" s="389" t="s">
        <v>4454</v>
      </c>
      <c r="AB57" s="389" t="s">
        <v>4499</v>
      </c>
      <c r="AC57" s="389" t="s">
        <v>121</v>
      </c>
      <c r="AD57" s="388">
        <v>45846</v>
      </c>
      <c r="AE57" s="389"/>
      <c r="AF57" s="389" t="s">
        <v>4456</v>
      </c>
      <c r="AG57" s="388">
        <v>45854</v>
      </c>
      <c r="AH57" s="389" t="s">
        <v>4628</v>
      </c>
      <c r="AI57" s="389">
        <v>47000</v>
      </c>
      <c r="AJ57" s="389" t="s">
        <v>397</v>
      </c>
      <c r="AK57" s="389" t="s">
        <v>4630</v>
      </c>
      <c r="AL57" s="389" t="b">
        <v>0</v>
      </c>
      <c r="AM57" s="389" t="s">
        <v>4627</v>
      </c>
      <c r="AN57" s="389">
        <v>0</v>
      </c>
      <c r="AO57" s="389" t="s">
        <v>121</v>
      </c>
      <c r="AP57" s="389">
        <v>257000</v>
      </c>
      <c r="AQ57" s="389" t="s">
        <v>4474</v>
      </c>
      <c r="AR57" s="389" t="b">
        <v>1</v>
      </c>
      <c r="AS57" s="389">
        <v>0</v>
      </c>
      <c r="AT57" s="389">
        <v>210000</v>
      </c>
      <c r="AU57" s="389">
        <v>257000</v>
      </c>
      <c r="AV57" s="389" t="s">
        <v>4631</v>
      </c>
      <c r="AW57" s="389"/>
    </row>
    <row r="58" spans="1:49" hidden="1" x14ac:dyDescent="0.25">
      <c r="A58" s="388">
        <v>45854</v>
      </c>
      <c r="B58" s="389" t="s">
        <v>4441</v>
      </c>
      <c r="C58" s="389" t="s">
        <v>4632</v>
      </c>
      <c r="D58" s="389" t="s">
        <v>4443</v>
      </c>
      <c r="E58" s="389" t="s">
        <v>121</v>
      </c>
      <c r="F58" s="389" t="s">
        <v>4633</v>
      </c>
      <c r="G58" s="389" t="s">
        <v>4634</v>
      </c>
      <c r="H58" s="389"/>
      <c r="I58" s="389"/>
      <c r="J58" s="389"/>
      <c r="K58" s="389"/>
      <c r="L58" s="389"/>
      <c r="M58" s="389">
        <v>101800</v>
      </c>
      <c r="N58" s="389">
        <v>22.72</v>
      </c>
      <c r="O58" s="389"/>
      <c r="P58" s="389">
        <v>22.72</v>
      </c>
      <c r="Q58" s="389"/>
      <c r="R58" s="389" t="s">
        <v>4635</v>
      </c>
      <c r="S58" s="389" t="s">
        <v>4633</v>
      </c>
      <c r="T58" s="389" t="s">
        <v>3851</v>
      </c>
      <c r="U58" s="389"/>
      <c r="V58" s="389" t="s">
        <v>4633</v>
      </c>
      <c r="W58" s="389" t="s">
        <v>4498</v>
      </c>
      <c r="X58" s="389">
        <v>101800</v>
      </c>
      <c r="Y58" s="389"/>
      <c r="Z58" s="389"/>
      <c r="AA58" s="389" t="s">
        <v>4454</v>
      </c>
      <c r="AB58" s="389" t="s">
        <v>4499</v>
      </c>
      <c r="AC58" s="389" t="s">
        <v>121</v>
      </c>
      <c r="AD58" s="388">
        <v>45845</v>
      </c>
      <c r="AE58" s="389"/>
      <c r="AF58" s="389" t="s">
        <v>4456</v>
      </c>
      <c r="AG58" s="388">
        <v>45854</v>
      </c>
      <c r="AH58" s="389" t="s">
        <v>4634</v>
      </c>
      <c r="AI58" s="389">
        <v>101800</v>
      </c>
      <c r="AJ58" s="389" t="s">
        <v>397</v>
      </c>
      <c r="AK58" s="389" t="s">
        <v>4636</v>
      </c>
      <c r="AL58" s="389" t="b">
        <v>0</v>
      </c>
      <c r="AM58" s="389" t="s">
        <v>4633</v>
      </c>
      <c r="AN58" s="389">
        <v>0</v>
      </c>
      <c r="AO58" s="389" t="s">
        <v>121</v>
      </c>
      <c r="AP58" s="389">
        <v>98200</v>
      </c>
      <c r="AQ58" s="389" t="s">
        <v>4474</v>
      </c>
      <c r="AR58" s="389" t="b">
        <v>1</v>
      </c>
      <c r="AS58" s="389">
        <v>0</v>
      </c>
      <c r="AT58" s="389">
        <v>200000</v>
      </c>
      <c r="AU58" s="389">
        <v>98200</v>
      </c>
      <c r="AV58" s="389" t="s">
        <v>4637</v>
      </c>
      <c r="AW58" s="389"/>
    </row>
    <row r="59" spans="1:49" s="400" customFormat="1" hidden="1" x14ac:dyDescent="0.25">
      <c r="A59" s="398">
        <v>45854</v>
      </c>
      <c r="B59" s="399" t="s">
        <v>4441</v>
      </c>
      <c r="C59" s="399" t="s">
        <v>4632</v>
      </c>
      <c r="D59" s="399" t="s">
        <v>4443</v>
      </c>
      <c r="E59" s="399" t="s">
        <v>121</v>
      </c>
      <c r="F59" s="399" t="s">
        <v>4633</v>
      </c>
      <c r="G59" s="399" t="s">
        <v>4634</v>
      </c>
      <c r="H59" s="399"/>
      <c r="I59" s="399"/>
      <c r="J59" s="399"/>
      <c r="K59" s="399"/>
      <c r="L59" s="399">
        <v>101800</v>
      </c>
      <c r="M59" s="399">
        <v>-101800</v>
      </c>
      <c r="N59" s="399"/>
      <c r="O59" s="399">
        <v>22.72</v>
      </c>
      <c r="P59" s="399">
        <v>-22.72</v>
      </c>
      <c r="Q59" s="399"/>
      <c r="R59" s="399" t="s">
        <v>4635</v>
      </c>
      <c r="S59" s="399" t="s">
        <v>4633</v>
      </c>
      <c r="T59" s="399" t="s">
        <v>3851</v>
      </c>
      <c r="U59" s="399"/>
      <c r="V59" s="399" t="s">
        <v>4633</v>
      </c>
      <c r="W59" s="399" t="s">
        <v>4498</v>
      </c>
      <c r="X59" s="399">
        <v>101800</v>
      </c>
      <c r="Y59" s="399"/>
      <c r="Z59" s="399"/>
      <c r="AA59" s="399" t="s">
        <v>4454</v>
      </c>
      <c r="AB59" s="399" t="s">
        <v>4499</v>
      </c>
      <c r="AC59" s="399" t="s">
        <v>121</v>
      </c>
      <c r="AD59" s="398">
        <v>45845</v>
      </c>
      <c r="AE59" s="399"/>
      <c r="AF59" s="399" t="s">
        <v>4456</v>
      </c>
      <c r="AG59" s="398">
        <v>45854</v>
      </c>
      <c r="AH59" s="399" t="s">
        <v>4634</v>
      </c>
      <c r="AI59" s="399">
        <v>101800</v>
      </c>
      <c r="AJ59" s="399" t="s">
        <v>397</v>
      </c>
      <c r="AK59" s="399" t="s">
        <v>4636</v>
      </c>
      <c r="AL59" s="399" t="b">
        <v>0</v>
      </c>
      <c r="AM59" s="399" t="s">
        <v>4633</v>
      </c>
      <c r="AN59" s="399">
        <v>0</v>
      </c>
      <c r="AO59" s="399" t="s">
        <v>121</v>
      </c>
      <c r="AP59" s="399">
        <v>98200</v>
      </c>
      <c r="AQ59" s="399" t="s">
        <v>4474</v>
      </c>
      <c r="AR59" s="399" t="b">
        <v>1</v>
      </c>
      <c r="AS59" s="399">
        <v>0</v>
      </c>
      <c r="AT59" s="399">
        <v>200000</v>
      </c>
      <c r="AU59" s="399">
        <v>98200</v>
      </c>
      <c r="AV59" s="399" t="s">
        <v>4637</v>
      </c>
      <c r="AW59" s="399"/>
    </row>
    <row r="60" spans="1:49" hidden="1" x14ac:dyDescent="0.25">
      <c r="A60" s="388">
        <v>45854</v>
      </c>
      <c r="B60" s="389" t="s">
        <v>4441</v>
      </c>
      <c r="C60" s="389" t="s">
        <v>4638</v>
      </c>
      <c r="D60" s="389" t="s">
        <v>4443</v>
      </c>
      <c r="E60" s="389" t="s">
        <v>121</v>
      </c>
      <c r="F60" s="389" t="s">
        <v>4639</v>
      </c>
      <c r="G60" s="389" t="s">
        <v>4640</v>
      </c>
      <c r="H60" s="389"/>
      <c r="I60" s="389"/>
      <c r="J60" s="389"/>
      <c r="K60" s="389"/>
      <c r="L60" s="389"/>
      <c r="M60" s="389">
        <v>58400</v>
      </c>
      <c r="N60" s="389">
        <v>13.04</v>
      </c>
      <c r="O60" s="389"/>
      <c r="P60" s="389">
        <v>13.04</v>
      </c>
      <c r="Q60" s="389"/>
      <c r="R60" s="389" t="s">
        <v>4641</v>
      </c>
      <c r="S60" s="389" t="s">
        <v>4639</v>
      </c>
      <c r="T60" s="389" t="s">
        <v>3851</v>
      </c>
      <c r="U60" s="389"/>
      <c r="V60" s="389" t="s">
        <v>4639</v>
      </c>
      <c r="W60" s="389" t="s">
        <v>4498</v>
      </c>
      <c r="X60" s="389">
        <v>58400</v>
      </c>
      <c r="Y60" s="389"/>
      <c r="Z60" s="389"/>
      <c r="AA60" s="389" t="s">
        <v>4454</v>
      </c>
      <c r="AB60" s="389" t="s">
        <v>4499</v>
      </c>
      <c r="AC60" s="389" t="s">
        <v>121</v>
      </c>
      <c r="AD60" s="388">
        <v>45841</v>
      </c>
      <c r="AE60" s="389"/>
      <c r="AF60" s="389" t="s">
        <v>4456</v>
      </c>
      <c r="AG60" s="388">
        <v>45854</v>
      </c>
      <c r="AH60" s="389" t="s">
        <v>4640</v>
      </c>
      <c r="AI60" s="389">
        <v>58400</v>
      </c>
      <c r="AJ60" s="389" t="s">
        <v>397</v>
      </c>
      <c r="AK60" s="389" t="s">
        <v>4642</v>
      </c>
      <c r="AL60" s="389" t="b">
        <v>0</v>
      </c>
      <c r="AM60" s="389" t="s">
        <v>4639</v>
      </c>
      <c r="AN60" s="389">
        <v>0</v>
      </c>
      <c r="AO60" s="389" t="s">
        <v>121</v>
      </c>
      <c r="AP60" s="389">
        <v>868800</v>
      </c>
      <c r="AQ60" s="389" t="s">
        <v>4474</v>
      </c>
      <c r="AR60" s="389" t="b">
        <v>1</v>
      </c>
      <c r="AS60" s="389">
        <v>0</v>
      </c>
      <c r="AT60" s="389">
        <v>927200</v>
      </c>
      <c r="AU60" s="389">
        <v>868800</v>
      </c>
      <c r="AV60" s="389" t="s">
        <v>4643</v>
      </c>
      <c r="AW60" s="389"/>
    </row>
    <row r="61" spans="1:49" s="400" customFormat="1" hidden="1" x14ac:dyDescent="0.25">
      <c r="A61" s="398">
        <v>45854</v>
      </c>
      <c r="B61" s="399" t="s">
        <v>4441</v>
      </c>
      <c r="C61" s="399" t="s">
        <v>4638</v>
      </c>
      <c r="D61" s="399" t="s">
        <v>4443</v>
      </c>
      <c r="E61" s="399" t="s">
        <v>121</v>
      </c>
      <c r="F61" s="399" t="s">
        <v>4639</v>
      </c>
      <c r="G61" s="399" t="s">
        <v>4640</v>
      </c>
      <c r="H61" s="399"/>
      <c r="I61" s="399"/>
      <c r="J61" s="399"/>
      <c r="K61" s="399"/>
      <c r="L61" s="399">
        <v>58400</v>
      </c>
      <c r="M61" s="399">
        <v>-58400</v>
      </c>
      <c r="N61" s="399"/>
      <c r="O61" s="399">
        <v>13.04</v>
      </c>
      <c r="P61" s="399">
        <v>-13.04</v>
      </c>
      <c r="Q61" s="399"/>
      <c r="R61" s="399" t="s">
        <v>4641</v>
      </c>
      <c r="S61" s="399" t="s">
        <v>4639</v>
      </c>
      <c r="T61" s="399" t="s">
        <v>3851</v>
      </c>
      <c r="U61" s="399"/>
      <c r="V61" s="399" t="s">
        <v>4639</v>
      </c>
      <c r="W61" s="399" t="s">
        <v>4498</v>
      </c>
      <c r="X61" s="399">
        <v>58400</v>
      </c>
      <c r="Y61" s="399"/>
      <c r="Z61" s="399"/>
      <c r="AA61" s="399" t="s">
        <v>4454</v>
      </c>
      <c r="AB61" s="399" t="s">
        <v>4499</v>
      </c>
      <c r="AC61" s="399" t="s">
        <v>121</v>
      </c>
      <c r="AD61" s="398">
        <v>45841</v>
      </c>
      <c r="AE61" s="399"/>
      <c r="AF61" s="399" t="s">
        <v>4456</v>
      </c>
      <c r="AG61" s="398">
        <v>45854</v>
      </c>
      <c r="AH61" s="399" t="s">
        <v>4640</v>
      </c>
      <c r="AI61" s="399">
        <v>58400</v>
      </c>
      <c r="AJ61" s="399" t="s">
        <v>397</v>
      </c>
      <c r="AK61" s="399" t="s">
        <v>4642</v>
      </c>
      <c r="AL61" s="399" t="b">
        <v>0</v>
      </c>
      <c r="AM61" s="399" t="s">
        <v>4639</v>
      </c>
      <c r="AN61" s="399">
        <v>0</v>
      </c>
      <c r="AO61" s="399" t="s">
        <v>121</v>
      </c>
      <c r="AP61" s="399">
        <v>868800</v>
      </c>
      <c r="AQ61" s="399" t="s">
        <v>4474</v>
      </c>
      <c r="AR61" s="399" t="b">
        <v>1</v>
      </c>
      <c r="AS61" s="399">
        <v>0</v>
      </c>
      <c r="AT61" s="399">
        <v>927200</v>
      </c>
      <c r="AU61" s="399">
        <v>868800</v>
      </c>
      <c r="AV61" s="399" t="s">
        <v>4643</v>
      </c>
      <c r="AW61" s="399"/>
    </row>
    <row r="62" spans="1:49" hidden="1" x14ac:dyDescent="0.25">
      <c r="A62" s="388">
        <v>45854</v>
      </c>
      <c r="B62" s="389" t="s">
        <v>4441</v>
      </c>
      <c r="C62" s="389" t="s">
        <v>4644</v>
      </c>
      <c r="D62" s="389" t="s">
        <v>4443</v>
      </c>
      <c r="E62" s="389" t="s">
        <v>118</v>
      </c>
      <c r="F62" s="389" t="s">
        <v>4645</v>
      </c>
      <c r="G62" s="389" t="s">
        <v>4645</v>
      </c>
      <c r="H62" s="389"/>
      <c r="I62" s="389"/>
      <c r="J62" s="389"/>
      <c r="K62" s="389"/>
      <c r="L62" s="389"/>
      <c r="M62" s="389">
        <v>72000</v>
      </c>
      <c r="N62" s="389">
        <v>16.07</v>
      </c>
      <c r="O62" s="389"/>
      <c r="P62" s="389">
        <v>16.07</v>
      </c>
      <c r="Q62" s="389"/>
      <c r="R62" s="389" t="s">
        <v>4646</v>
      </c>
      <c r="S62" s="389" t="s">
        <v>4645</v>
      </c>
      <c r="T62" s="389" t="s">
        <v>3851</v>
      </c>
      <c r="U62" s="389"/>
      <c r="V62" s="389" t="s">
        <v>4645</v>
      </c>
      <c r="W62" s="389" t="s">
        <v>4453</v>
      </c>
      <c r="X62" s="389">
        <v>72000</v>
      </c>
      <c r="Y62" s="389"/>
      <c r="Z62" s="389"/>
      <c r="AA62" s="389" t="s">
        <v>4454</v>
      </c>
      <c r="AB62" s="389" t="s">
        <v>4455</v>
      </c>
      <c r="AC62" s="389" t="s">
        <v>121</v>
      </c>
      <c r="AD62" s="388">
        <v>45852</v>
      </c>
      <c r="AE62" s="389"/>
      <c r="AF62" s="389" t="s">
        <v>4456</v>
      </c>
      <c r="AG62" s="388">
        <v>45854</v>
      </c>
      <c r="AH62" s="389"/>
      <c r="AI62" s="389">
        <v>72000</v>
      </c>
      <c r="AJ62" s="389" t="s">
        <v>397</v>
      </c>
      <c r="AK62" s="389" t="s">
        <v>4647</v>
      </c>
      <c r="AL62" s="389" t="b">
        <v>0</v>
      </c>
      <c r="AM62" s="389" t="s">
        <v>4645</v>
      </c>
      <c r="AN62" s="389">
        <v>0</v>
      </c>
      <c r="AO62" s="389" t="s">
        <v>121</v>
      </c>
      <c r="AP62" s="389">
        <v>72000</v>
      </c>
      <c r="AQ62" s="389" t="s">
        <v>4474</v>
      </c>
      <c r="AR62" s="389" t="b">
        <v>1</v>
      </c>
      <c r="AS62" s="389">
        <v>0</v>
      </c>
      <c r="AT62" s="389">
        <v>0</v>
      </c>
      <c r="AU62" s="389">
        <v>72000</v>
      </c>
      <c r="AV62" s="389"/>
      <c r="AW62" s="389"/>
    </row>
    <row r="63" spans="1:49" s="397" customFormat="1" x14ac:dyDescent="0.25">
      <c r="A63" s="395">
        <v>45854</v>
      </c>
      <c r="B63" s="396" t="s">
        <v>4441</v>
      </c>
      <c r="C63" s="396" t="s">
        <v>4648</v>
      </c>
      <c r="D63" s="396" t="s">
        <v>4443</v>
      </c>
      <c r="E63" s="396" t="s">
        <v>121</v>
      </c>
      <c r="F63" s="396" t="s">
        <v>4645</v>
      </c>
      <c r="G63" s="396" t="s">
        <v>4649</v>
      </c>
      <c r="H63" s="396" t="s">
        <v>4468</v>
      </c>
      <c r="I63" s="396"/>
      <c r="J63" s="396">
        <v>72000</v>
      </c>
      <c r="K63" s="396"/>
      <c r="L63" s="396"/>
      <c r="M63" s="396">
        <v>-72000</v>
      </c>
      <c r="N63" s="396"/>
      <c r="O63" s="396">
        <v>16.07</v>
      </c>
      <c r="P63" s="396">
        <v>-16.07</v>
      </c>
      <c r="Q63" s="396"/>
      <c r="R63" s="396" t="s">
        <v>4650</v>
      </c>
      <c r="S63" s="396" t="s">
        <v>4645</v>
      </c>
      <c r="T63" s="396" t="s">
        <v>3851</v>
      </c>
      <c r="U63" s="396"/>
      <c r="V63" s="396" t="s">
        <v>4645</v>
      </c>
      <c r="W63" s="396" t="s">
        <v>4453</v>
      </c>
      <c r="X63" s="396">
        <v>72000</v>
      </c>
      <c r="Y63" s="396"/>
      <c r="Z63" s="396"/>
      <c r="AA63" s="396" t="s">
        <v>4454</v>
      </c>
      <c r="AB63" s="396" t="s">
        <v>4455</v>
      </c>
      <c r="AC63" s="396" t="s">
        <v>121</v>
      </c>
      <c r="AD63" s="395">
        <v>45852</v>
      </c>
      <c r="AE63" s="396"/>
      <c r="AF63" s="396" t="s">
        <v>4456</v>
      </c>
      <c r="AG63" s="395">
        <v>45854</v>
      </c>
      <c r="AH63" s="396"/>
      <c r="AI63" s="396">
        <v>72000</v>
      </c>
      <c r="AJ63" s="396" t="s">
        <v>397</v>
      </c>
      <c r="AK63" s="396" t="s">
        <v>4647</v>
      </c>
      <c r="AL63" s="396" t="b">
        <v>0</v>
      </c>
      <c r="AM63" s="396" t="s">
        <v>4645</v>
      </c>
      <c r="AN63" s="396">
        <v>0</v>
      </c>
      <c r="AO63" s="396" t="s">
        <v>121</v>
      </c>
      <c r="AP63" s="396">
        <v>72000</v>
      </c>
      <c r="AQ63" s="396" t="s">
        <v>4474</v>
      </c>
      <c r="AR63" s="396" t="b">
        <v>1</v>
      </c>
      <c r="AS63" s="396">
        <v>0</v>
      </c>
      <c r="AT63" s="396">
        <v>0</v>
      </c>
      <c r="AU63" s="396">
        <v>72000</v>
      </c>
      <c r="AV63" s="396"/>
      <c r="AW63" s="396"/>
    </row>
    <row r="64" spans="1:49" hidden="1" x14ac:dyDescent="0.25">
      <c r="A64" s="388">
        <v>45854</v>
      </c>
      <c r="B64" s="389" t="s">
        <v>4441</v>
      </c>
      <c r="C64" s="389" t="s">
        <v>4651</v>
      </c>
      <c r="D64" s="389" t="s">
        <v>4443</v>
      </c>
      <c r="E64" s="389" t="s">
        <v>118</v>
      </c>
      <c r="F64" s="389" t="s">
        <v>4652</v>
      </c>
      <c r="G64" s="389" t="s">
        <v>4652</v>
      </c>
      <c r="H64" s="389"/>
      <c r="I64" s="389"/>
      <c r="J64" s="389"/>
      <c r="K64" s="389"/>
      <c r="L64" s="389"/>
      <c r="M64" s="389">
        <v>200000</v>
      </c>
      <c r="N64" s="389">
        <v>44.64</v>
      </c>
      <c r="O64" s="389"/>
      <c r="P64" s="389">
        <v>44.64</v>
      </c>
      <c r="Q64" s="389"/>
      <c r="R64" s="389" t="s">
        <v>4653</v>
      </c>
      <c r="S64" s="389" t="s">
        <v>4652</v>
      </c>
      <c r="T64" s="389" t="s">
        <v>3851</v>
      </c>
      <c r="U64" s="389" t="s">
        <v>4652</v>
      </c>
      <c r="V64" s="389"/>
      <c r="W64" s="389"/>
      <c r="X64" s="389"/>
      <c r="Y64" s="389"/>
      <c r="Z64" s="389"/>
      <c r="AA64" s="389"/>
      <c r="AB64" s="389"/>
      <c r="AC64" s="389"/>
      <c r="AD64" s="389"/>
      <c r="AE64" s="389"/>
      <c r="AF64" s="389"/>
      <c r="AG64" s="389"/>
      <c r="AH64" s="389"/>
      <c r="AI64" s="389"/>
      <c r="AJ64" s="389"/>
      <c r="AK64" s="389"/>
      <c r="AL64" s="389"/>
      <c r="AM64" s="389"/>
      <c r="AN64" s="389"/>
      <c r="AO64" s="389"/>
      <c r="AP64" s="389"/>
      <c r="AQ64" s="389"/>
      <c r="AR64" s="389"/>
      <c r="AS64" s="389"/>
      <c r="AT64" s="389"/>
      <c r="AU64" s="389"/>
      <c r="AV64" s="389"/>
      <c r="AW64" s="389"/>
    </row>
    <row r="65" spans="1:49" s="397" customFormat="1" x14ac:dyDescent="0.25">
      <c r="A65" s="395">
        <v>45854</v>
      </c>
      <c r="B65" s="396" t="s">
        <v>4441</v>
      </c>
      <c r="C65" s="396" t="s">
        <v>4654</v>
      </c>
      <c r="D65" s="396" t="s">
        <v>4443</v>
      </c>
      <c r="E65" s="396" t="s">
        <v>134</v>
      </c>
      <c r="F65" s="396" t="s">
        <v>4652</v>
      </c>
      <c r="G65" s="396" t="s">
        <v>4655</v>
      </c>
      <c r="H65" s="396" t="s">
        <v>4656</v>
      </c>
      <c r="I65" s="396"/>
      <c r="J65" s="396">
        <v>200000</v>
      </c>
      <c r="K65" s="396"/>
      <c r="L65" s="396"/>
      <c r="M65" s="396">
        <v>-200000</v>
      </c>
      <c r="N65" s="396"/>
      <c r="O65" s="396">
        <v>44.64</v>
      </c>
      <c r="P65" s="396">
        <v>-44.64</v>
      </c>
      <c r="Q65" s="396"/>
      <c r="R65" s="396" t="s">
        <v>4657</v>
      </c>
      <c r="S65" s="396" t="s">
        <v>4652</v>
      </c>
      <c r="T65" s="396" t="s">
        <v>3851</v>
      </c>
      <c r="U65" s="396" t="s">
        <v>4652</v>
      </c>
      <c r="V65" s="396"/>
      <c r="W65" s="396"/>
      <c r="X65" s="396"/>
      <c r="Y65" s="396"/>
      <c r="Z65" s="396"/>
      <c r="AA65" s="396"/>
      <c r="AB65" s="396"/>
      <c r="AC65" s="396"/>
      <c r="AD65" s="396"/>
      <c r="AE65" s="396"/>
      <c r="AF65" s="396"/>
      <c r="AG65" s="396"/>
      <c r="AH65" s="396"/>
      <c r="AI65" s="396"/>
      <c r="AJ65" s="396"/>
      <c r="AK65" s="396"/>
      <c r="AL65" s="396"/>
      <c r="AM65" s="396"/>
      <c r="AN65" s="396"/>
      <c r="AO65" s="396"/>
      <c r="AP65" s="396"/>
      <c r="AQ65" s="396"/>
      <c r="AR65" s="396"/>
      <c r="AS65" s="396"/>
      <c r="AT65" s="396"/>
      <c r="AU65" s="396"/>
      <c r="AV65" s="396"/>
      <c r="AW65" s="396"/>
    </row>
    <row r="66" spans="1:49" hidden="1" x14ac:dyDescent="0.25">
      <c r="A66" s="388">
        <v>45854</v>
      </c>
      <c r="B66" s="389" t="s">
        <v>4441</v>
      </c>
      <c r="C66" s="389" t="s">
        <v>4658</v>
      </c>
      <c r="D66" s="389" t="s">
        <v>4443</v>
      </c>
      <c r="E66" s="389" t="s">
        <v>118</v>
      </c>
      <c r="F66" s="389" t="s">
        <v>4659</v>
      </c>
      <c r="G66" s="389" t="s">
        <v>4659</v>
      </c>
      <c r="H66" s="389"/>
      <c r="I66" s="389"/>
      <c r="J66" s="389"/>
      <c r="K66" s="389"/>
      <c r="L66" s="389"/>
      <c r="M66" s="389">
        <v>1492000</v>
      </c>
      <c r="N66" s="389">
        <v>333.04</v>
      </c>
      <c r="O66" s="389"/>
      <c r="P66" s="389">
        <v>333.04</v>
      </c>
      <c r="Q66" s="389"/>
      <c r="R66" s="389" t="s">
        <v>4660</v>
      </c>
      <c r="S66" s="389" t="s">
        <v>4659</v>
      </c>
      <c r="T66" s="389" t="s">
        <v>3851</v>
      </c>
      <c r="U66" s="389" t="s">
        <v>4659</v>
      </c>
      <c r="V66" s="389"/>
      <c r="W66" s="389"/>
      <c r="X66" s="389"/>
      <c r="Y66" s="389"/>
      <c r="Z66" s="389"/>
      <c r="AA66" s="389"/>
      <c r="AB66" s="389"/>
      <c r="AC66" s="389"/>
      <c r="AD66" s="389"/>
      <c r="AE66" s="389"/>
      <c r="AF66" s="389"/>
      <c r="AG66" s="389"/>
      <c r="AH66" s="389"/>
      <c r="AI66" s="389"/>
      <c r="AJ66" s="389"/>
      <c r="AK66" s="389"/>
      <c r="AL66" s="389"/>
      <c r="AM66" s="389"/>
      <c r="AN66" s="389"/>
      <c r="AO66" s="389"/>
      <c r="AP66" s="389"/>
      <c r="AQ66" s="389"/>
      <c r="AR66" s="389"/>
      <c r="AS66" s="389"/>
      <c r="AT66" s="389"/>
      <c r="AU66" s="389"/>
      <c r="AV66" s="389"/>
      <c r="AW66" s="389"/>
    </row>
    <row r="67" spans="1:49" s="397" customFormat="1" x14ac:dyDescent="0.25">
      <c r="A67" s="395">
        <v>45854</v>
      </c>
      <c r="B67" s="396" t="s">
        <v>4441</v>
      </c>
      <c r="C67" s="396" t="s">
        <v>4661</v>
      </c>
      <c r="D67" s="396" t="s">
        <v>4443</v>
      </c>
      <c r="E67" s="396" t="s">
        <v>134</v>
      </c>
      <c r="F67" s="396" t="s">
        <v>4659</v>
      </c>
      <c r="G67" s="396" t="s">
        <v>4662</v>
      </c>
      <c r="H67" s="396" t="s">
        <v>4468</v>
      </c>
      <c r="I67" s="396"/>
      <c r="J67" s="396">
        <v>1492000</v>
      </c>
      <c r="K67" s="396"/>
      <c r="L67" s="396"/>
      <c r="M67" s="396">
        <v>-1492000</v>
      </c>
      <c r="N67" s="396"/>
      <c r="O67" s="396">
        <v>333.04</v>
      </c>
      <c r="P67" s="396">
        <v>-333.04</v>
      </c>
      <c r="Q67" s="396"/>
      <c r="R67" s="396" t="s">
        <v>4663</v>
      </c>
      <c r="S67" s="396" t="s">
        <v>4659</v>
      </c>
      <c r="T67" s="396" t="s">
        <v>3851</v>
      </c>
      <c r="U67" s="396" t="s">
        <v>4659</v>
      </c>
      <c r="V67" s="396"/>
      <c r="W67" s="396"/>
      <c r="X67" s="396"/>
      <c r="Y67" s="396"/>
      <c r="Z67" s="396"/>
      <c r="AA67" s="396"/>
      <c r="AB67" s="396"/>
      <c r="AC67" s="396"/>
      <c r="AD67" s="396"/>
      <c r="AE67" s="396"/>
      <c r="AF67" s="396"/>
      <c r="AG67" s="396"/>
      <c r="AH67" s="396"/>
      <c r="AI67" s="396"/>
      <c r="AJ67" s="396"/>
      <c r="AK67" s="396"/>
      <c r="AL67" s="396"/>
      <c r="AM67" s="396"/>
      <c r="AN67" s="396"/>
      <c r="AO67" s="396"/>
      <c r="AP67" s="396"/>
      <c r="AQ67" s="396"/>
      <c r="AR67" s="396"/>
      <c r="AS67" s="396"/>
      <c r="AT67" s="396"/>
      <c r="AU67" s="396"/>
      <c r="AV67" s="396"/>
      <c r="AW67" s="396"/>
    </row>
    <row r="68" spans="1:49" hidden="1" x14ac:dyDescent="0.25">
      <c r="A68" s="388">
        <v>45854</v>
      </c>
      <c r="B68" s="389" t="s">
        <v>4441</v>
      </c>
      <c r="C68" s="389" t="s">
        <v>4664</v>
      </c>
      <c r="D68" s="389" t="s">
        <v>4443</v>
      </c>
      <c r="E68" s="389" t="s">
        <v>118</v>
      </c>
      <c r="F68" s="389" t="s">
        <v>4665</v>
      </c>
      <c r="G68" s="389" t="s">
        <v>4665</v>
      </c>
      <c r="H68" s="389"/>
      <c r="I68" s="389"/>
      <c r="J68" s="389"/>
      <c r="K68" s="389"/>
      <c r="L68" s="389"/>
      <c r="M68" s="389">
        <v>1492000</v>
      </c>
      <c r="N68" s="389">
        <v>333.04</v>
      </c>
      <c r="O68" s="389"/>
      <c r="P68" s="389">
        <v>333.04</v>
      </c>
      <c r="Q68" s="389"/>
      <c r="R68" s="389" t="s">
        <v>4666</v>
      </c>
      <c r="S68" s="389" t="s">
        <v>4665</v>
      </c>
      <c r="T68" s="389" t="s">
        <v>3851</v>
      </c>
      <c r="U68" s="389" t="s">
        <v>4665</v>
      </c>
      <c r="V68" s="389"/>
      <c r="W68" s="389"/>
      <c r="X68" s="389"/>
      <c r="Y68" s="389"/>
      <c r="Z68" s="389"/>
      <c r="AA68" s="389"/>
      <c r="AB68" s="389"/>
      <c r="AC68" s="389"/>
      <c r="AD68" s="389"/>
      <c r="AE68" s="389"/>
      <c r="AF68" s="389"/>
      <c r="AG68" s="389"/>
      <c r="AH68" s="389"/>
      <c r="AI68" s="389"/>
      <c r="AJ68" s="389"/>
      <c r="AK68" s="389"/>
      <c r="AL68" s="389"/>
      <c r="AM68" s="389"/>
      <c r="AN68" s="389"/>
      <c r="AO68" s="389"/>
      <c r="AP68" s="389"/>
      <c r="AQ68" s="389"/>
      <c r="AR68" s="389"/>
      <c r="AS68" s="389"/>
      <c r="AT68" s="389"/>
      <c r="AU68" s="389"/>
      <c r="AV68" s="389"/>
      <c r="AW68" s="389"/>
    </row>
    <row r="69" spans="1:49" s="397" customFormat="1" x14ac:dyDescent="0.25">
      <c r="A69" s="395">
        <v>45854</v>
      </c>
      <c r="B69" s="396" t="s">
        <v>4441</v>
      </c>
      <c r="C69" s="396" t="s">
        <v>4667</v>
      </c>
      <c r="D69" s="396" t="s">
        <v>4443</v>
      </c>
      <c r="E69" s="396" t="s">
        <v>134</v>
      </c>
      <c r="F69" s="396" t="s">
        <v>4665</v>
      </c>
      <c r="G69" s="396" t="s">
        <v>4668</v>
      </c>
      <c r="H69" s="396" t="s">
        <v>4468</v>
      </c>
      <c r="I69" s="396"/>
      <c r="J69" s="396">
        <v>1492000</v>
      </c>
      <c r="K69" s="396"/>
      <c r="L69" s="396"/>
      <c r="M69" s="396">
        <v>-1492000</v>
      </c>
      <c r="N69" s="396"/>
      <c r="O69" s="396">
        <v>333.04</v>
      </c>
      <c r="P69" s="396">
        <v>-333.04</v>
      </c>
      <c r="Q69" s="396"/>
      <c r="R69" s="396" t="s">
        <v>4669</v>
      </c>
      <c r="S69" s="396" t="s">
        <v>4665</v>
      </c>
      <c r="T69" s="396" t="s">
        <v>3851</v>
      </c>
      <c r="U69" s="396" t="s">
        <v>4665</v>
      </c>
      <c r="V69" s="396"/>
      <c r="W69" s="396"/>
      <c r="X69" s="396"/>
      <c r="Y69" s="396"/>
      <c r="Z69" s="396"/>
      <c r="AA69" s="396"/>
      <c r="AB69" s="396"/>
      <c r="AC69" s="396"/>
      <c r="AD69" s="396"/>
      <c r="AE69" s="396"/>
      <c r="AF69" s="396"/>
      <c r="AG69" s="396"/>
      <c r="AH69" s="396"/>
      <c r="AI69" s="396"/>
      <c r="AJ69" s="396"/>
      <c r="AK69" s="396"/>
      <c r="AL69" s="396"/>
      <c r="AM69" s="396"/>
      <c r="AN69" s="396"/>
      <c r="AO69" s="396"/>
      <c r="AP69" s="396"/>
      <c r="AQ69" s="396"/>
      <c r="AR69" s="396"/>
      <c r="AS69" s="396"/>
      <c r="AT69" s="396"/>
      <c r="AU69" s="396"/>
      <c r="AV69" s="396"/>
      <c r="AW69" s="396"/>
    </row>
    <row r="70" spans="1:49" hidden="1" x14ac:dyDescent="0.25">
      <c r="A70" s="388">
        <v>45854</v>
      </c>
      <c r="B70" s="389" t="s">
        <v>4441</v>
      </c>
      <c r="C70" s="389" t="s">
        <v>4670</v>
      </c>
      <c r="D70" s="389" t="s">
        <v>4443</v>
      </c>
      <c r="E70" s="389" t="s">
        <v>118</v>
      </c>
      <c r="F70" s="389" t="s">
        <v>4671</v>
      </c>
      <c r="G70" s="389" t="s">
        <v>4671</v>
      </c>
      <c r="H70" s="389"/>
      <c r="I70" s="389"/>
      <c r="J70" s="389"/>
      <c r="K70" s="389"/>
      <c r="L70" s="389"/>
      <c r="M70" s="389">
        <v>663300</v>
      </c>
      <c r="N70" s="389">
        <v>148.06</v>
      </c>
      <c r="O70" s="389"/>
      <c r="P70" s="389">
        <v>148.06</v>
      </c>
      <c r="Q70" s="389"/>
      <c r="R70" s="389" t="s">
        <v>4672</v>
      </c>
      <c r="S70" s="389" t="s">
        <v>4671</v>
      </c>
      <c r="T70" s="389" t="s">
        <v>3851</v>
      </c>
      <c r="U70" s="389" t="s">
        <v>4671</v>
      </c>
      <c r="V70" s="389"/>
      <c r="W70" s="389"/>
      <c r="X70" s="389"/>
      <c r="Y70" s="389"/>
      <c r="Z70" s="389"/>
      <c r="AA70" s="389"/>
      <c r="AB70" s="389"/>
      <c r="AC70" s="389"/>
      <c r="AD70" s="389"/>
      <c r="AE70" s="389"/>
      <c r="AF70" s="389"/>
      <c r="AG70" s="389"/>
      <c r="AH70" s="389"/>
      <c r="AI70" s="389"/>
      <c r="AJ70" s="389"/>
      <c r="AK70" s="389"/>
      <c r="AL70" s="389"/>
      <c r="AM70" s="389"/>
      <c r="AN70" s="389"/>
      <c r="AO70" s="389"/>
      <c r="AP70" s="389"/>
      <c r="AQ70" s="389"/>
      <c r="AR70" s="389"/>
      <c r="AS70" s="389"/>
      <c r="AT70" s="389"/>
      <c r="AU70" s="389"/>
      <c r="AV70" s="389"/>
      <c r="AW70" s="389"/>
    </row>
    <row r="71" spans="1:49" s="397" customFormat="1" x14ac:dyDescent="0.25">
      <c r="A71" s="395">
        <v>45854</v>
      </c>
      <c r="B71" s="396" t="s">
        <v>4441</v>
      </c>
      <c r="C71" s="396" t="s">
        <v>4673</v>
      </c>
      <c r="D71" s="396" t="s">
        <v>4443</v>
      </c>
      <c r="E71" s="396" t="s">
        <v>134</v>
      </c>
      <c r="F71" s="396" t="s">
        <v>4671</v>
      </c>
      <c r="G71" s="396" t="s">
        <v>4674</v>
      </c>
      <c r="H71" s="396" t="s">
        <v>4468</v>
      </c>
      <c r="I71" s="396"/>
      <c r="J71" s="396">
        <v>663300</v>
      </c>
      <c r="K71" s="396"/>
      <c r="L71" s="396"/>
      <c r="M71" s="396">
        <v>-663300</v>
      </c>
      <c r="N71" s="396"/>
      <c r="O71" s="396">
        <v>148.06</v>
      </c>
      <c r="P71" s="396">
        <v>-148.06</v>
      </c>
      <c r="Q71" s="396"/>
      <c r="R71" s="396" t="s">
        <v>4675</v>
      </c>
      <c r="S71" s="396" t="s">
        <v>4671</v>
      </c>
      <c r="T71" s="396" t="s">
        <v>3851</v>
      </c>
      <c r="U71" s="396" t="s">
        <v>4671</v>
      </c>
      <c r="V71" s="396"/>
      <c r="W71" s="396"/>
      <c r="X71" s="396"/>
      <c r="Y71" s="396"/>
      <c r="Z71" s="396"/>
      <c r="AA71" s="396"/>
      <c r="AB71" s="396"/>
      <c r="AC71" s="396"/>
      <c r="AD71" s="396"/>
      <c r="AE71" s="396"/>
      <c r="AF71" s="396"/>
      <c r="AG71" s="396"/>
      <c r="AH71" s="396"/>
      <c r="AI71" s="396"/>
      <c r="AJ71" s="396"/>
      <c r="AK71" s="396"/>
      <c r="AL71" s="396"/>
      <c r="AM71" s="396"/>
      <c r="AN71" s="396"/>
      <c r="AO71" s="396"/>
      <c r="AP71" s="396"/>
      <c r="AQ71" s="396"/>
      <c r="AR71" s="396"/>
      <c r="AS71" s="396"/>
      <c r="AT71" s="396"/>
      <c r="AU71" s="396"/>
      <c r="AV71" s="396"/>
      <c r="AW71" s="396"/>
    </row>
    <row r="72" spans="1:49" hidden="1" x14ac:dyDescent="0.25">
      <c r="A72" s="388">
        <v>45854</v>
      </c>
      <c r="B72" s="389" t="s">
        <v>4441</v>
      </c>
      <c r="C72" s="389" t="s">
        <v>4676</v>
      </c>
      <c r="D72" s="389" t="s">
        <v>4443</v>
      </c>
      <c r="E72" s="389" t="s">
        <v>118</v>
      </c>
      <c r="F72" s="389" t="s">
        <v>4677</v>
      </c>
      <c r="G72" s="389" t="s">
        <v>4677</v>
      </c>
      <c r="H72" s="389"/>
      <c r="I72" s="389"/>
      <c r="J72" s="389"/>
      <c r="K72" s="389"/>
      <c r="L72" s="389"/>
      <c r="M72" s="389">
        <v>414500</v>
      </c>
      <c r="N72" s="389">
        <v>92.52</v>
      </c>
      <c r="O72" s="389"/>
      <c r="P72" s="389">
        <v>92.52</v>
      </c>
      <c r="Q72" s="389"/>
      <c r="R72" s="389" t="s">
        <v>4678</v>
      </c>
      <c r="S72" s="389" t="s">
        <v>4677</v>
      </c>
      <c r="T72" s="389" t="s">
        <v>3851</v>
      </c>
      <c r="U72" s="389" t="s">
        <v>4677</v>
      </c>
      <c r="V72" s="389"/>
      <c r="W72" s="389"/>
      <c r="X72" s="389"/>
      <c r="Y72" s="389"/>
      <c r="Z72" s="389"/>
      <c r="AA72" s="389"/>
      <c r="AB72" s="389"/>
      <c r="AC72" s="389"/>
      <c r="AD72" s="389"/>
      <c r="AE72" s="389"/>
      <c r="AF72" s="389"/>
      <c r="AG72" s="389"/>
      <c r="AH72" s="389"/>
      <c r="AI72" s="389"/>
      <c r="AJ72" s="389"/>
      <c r="AK72" s="389"/>
      <c r="AL72" s="389"/>
      <c r="AM72" s="389"/>
      <c r="AN72" s="389"/>
      <c r="AO72" s="389"/>
      <c r="AP72" s="389"/>
      <c r="AQ72" s="389"/>
      <c r="AR72" s="389"/>
      <c r="AS72" s="389"/>
      <c r="AT72" s="389"/>
      <c r="AU72" s="389"/>
      <c r="AV72" s="389"/>
      <c r="AW72" s="389"/>
    </row>
    <row r="73" spans="1:49" s="397" customFormat="1" x14ac:dyDescent="0.25">
      <c r="A73" s="395">
        <v>45854</v>
      </c>
      <c r="B73" s="396" t="s">
        <v>4441</v>
      </c>
      <c r="C73" s="396" t="s">
        <v>4679</v>
      </c>
      <c r="D73" s="396" t="s">
        <v>4443</v>
      </c>
      <c r="E73" s="396" t="s">
        <v>134</v>
      </c>
      <c r="F73" s="396" t="s">
        <v>4677</v>
      </c>
      <c r="G73" s="396" t="s">
        <v>4680</v>
      </c>
      <c r="H73" s="396" t="s">
        <v>4468</v>
      </c>
      <c r="I73" s="396"/>
      <c r="J73" s="396">
        <v>424500</v>
      </c>
      <c r="K73" s="396"/>
      <c r="L73" s="396"/>
      <c r="M73" s="396">
        <v>-414500</v>
      </c>
      <c r="N73" s="396"/>
      <c r="O73" s="396">
        <v>92.52</v>
      </c>
      <c r="P73" s="396">
        <v>-92.52</v>
      </c>
      <c r="Q73" s="396"/>
      <c r="R73" s="396" t="s">
        <v>4681</v>
      </c>
      <c r="S73" s="396" t="s">
        <v>4677</v>
      </c>
      <c r="T73" s="396" t="s">
        <v>3851</v>
      </c>
      <c r="U73" s="396" t="s">
        <v>4677</v>
      </c>
      <c r="V73" s="396"/>
      <c r="W73" s="396"/>
      <c r="X73" s="396"/>
      <c r="Y73" s="396"/>
      <c r="Z73" s="396"/>
      <c r="AA73" s="396"/>
      <c r="AB73" s="396"/>
      <c r="AC73" s="396"/>
      <c r="AD73" s="396"/>
      <c r="AE73" s="396"/>
      <c r="AF73" s="396"/>
      <c r="AG73" s="396"/>
      <c r="AH73" s="396"/>
      <c r="AI73" s="396"/>
      <c r="AJ73" s="396"/>
      <c r="AK73" s="396"/>
      <c r="AL73" s="396"/>
      <c r="AM73" s="396"/>
      <c r="AN73" s="396"/>
      <c r="AO73" s="396"/>
      <c r="AP73" s="396"/>
      <c r="AQ73" s="396"/>
      <c r="AR73" s="396"/>
      <c r="AS73" s="396"/>
      <c r="AT73" s="396"/>
      <c r="AU73" s="396"/>
      <c r="AV73" s="396"/>
      <c r="AW73" s="396"/>
    </row>
    <row r="74" spans="1:49" hidden="1" x14ac:dyDescent="0.25">
      <c r="A74" s="388">
        <v>45854</v>
      </c>
      <c r="B74" s="389" t="s">
        <v>4441</v>
      </c>
      <c r="C74" s="389" t="s">
        <v>4682</v>
      </c>
      <c r="D74" s="389" t="s">
        <v>4443</v>
      </c>
      <c r="E74" s="389" t="s">
        <v>118</v>
      </c>
      <c r="F74" s="389" t="s">
        <v>4683</v>
      </c>
      <c r="G74" s="389" t="s">
        <v>4683</v>
      </c>
      <c r="H74" s="389"/>
      <c r="I74" s="389"/>
      <c r="J74" s="389"/>
      <c r="K74" s="389"/>
      <c r="L74" s="389"/>
      <c r="M74" s="389">
        <v>250000</v>
      </c>
      <c r="N74" s="389">
        <v>55.8</v>
      </c>
      <c r="O74" s="389"/>
      <c r="P74" s="389">
        <v>55.8</v>
      </c>
      <c r="Q74" s="389"/>
      <c r="R74" s="389" t="s">
        <v>4684</v>
      </c>
      <c r="S74" s="389" t="s">
        <v>4683</v>
      </c>
      <c r="T74" s="389" t="s">
        <v>3851</v>
      </c>
      <c r="U74" s="389" t="s">
        <v>4683</v>
      </c>
      <c r="V74" s="389"/>
      <c r="W74" s="389"/>
      <c r="X74" s="389"/>
      <c r="Y74" s="389"/>
      <c r="Z74" s="389"/>
      <c r="AA74" s="389"/>
      <c r="AB74" s="389"/>
      <c r="AC74" s="389"/>
      <c r="AD74" s="389"/>
      <c r="AE74" s="389"/>
      <c r="AF74" s="389"/>
      <c r="AG74" s="389"/>
      <c r="AH74" s="389"/>
      <c r="AI74" s="389"/>
      <c r="AJ74" s="389"/>
      <c r="AK74" s="389"/>
      <c r="AL74" s="389"/>
      <c r="AM74" s="389"/>
      <c r="AN74" s="389"/>
      <c r="AO74" s="389"/>
      <c r="AP74" s="389"/>
      <c r="AQ74" s="389"/>
      <c r="AR74" s="389"/>
      <c r="AS74" s="389"/>
      <c r="AT74" s="389"/>
      <c r="AU74" s="389"/>
      <c r="AV74" s="389"/>
      <c r="AW74" s="389"/>
    </row>
    <row r="75" spans="1:49" s="397" customFormat="1" x14ac:dyDescent="0.25">
      <c r="A75" s="395">
        <v>45854</v>
      </c>
      <c r="B75" s="396" t="s">
        <v>4441</v>
      </c>
      <c r="C75" s="396" t="s">
        <v>4685</v>
      </c>
      <c r="D75" s="396" t="s">
        <v>4443</v>
      </c>
      <c r="E75" s="396" t="s">
        <v>134</v>
      </c>
      <c r="F75" s="396" t="s">
        <v>4683</v>
      </c>
      <c r="G75" s="396" t="s">
        <v>4686</v>
      </c>
      <c r="H75" s="396" t="s">
        <v>4687</v>
      </c>
      <c r="I75" s="396"/>
      <c r="J75" s="396">
        <v>250000</v>
      </c>
      <c r="K75" s="396"/>
      <c r="L75" s="396"/>
      <c r="M75" s="396">
        <v>-250000</v>
      </c>
      <c r="N75" s="396"/>
      <c r="O75" s="396">
        <v>55.8</v>
      </c>
      <c r="P75" s="396">
        <v>-55.8</v>
      </c>
      <c r="Q75" s="396"/>
      <c r="R75" s="396" t="s">
        <v>4688</v>
      </c>
      <c r="S75" s="396" t="s">
        <v>4683</v>
      </c>
      <c r="T75" s="396" t="s">
        <v>3851</v>
      </c>
      <c r="U75" s="396" t="s">
        <v>4683</v>
      </c>
      <c r="V75" s="396"/>
      <c r="W75" s="396"/>
      <c r="X75" s="396"/>
      <c r="Y75" s="396"/>
      <c r="Z75" s="396"/>
      <c r="AA75" s="396"/>
      <c r="AB75" s="396"/>
      <c r="AC75" s="396"/>
      <c r="AD75" s="396"/>
      <c r="AE75" s="396"/>
      <c r="AF75" s="396"/>
      <c r="AG75" s="396"/>
      <c r="AH75" s="396"/>
      <c r="AI75" s="396"/>
      <c r="AJ75" s="396"/>
      <c r="AK75" s="396"/>
      <c r="AL75" s="396"/>
      <c r="AM75" s="396"/>
      <c r="AN75" s="396"/>
      <c r="AO75" s="396"/>
      <c r="AP75" s="396"/>
      <c r="AQ75" s="396"/>
      <c r="AR75" s="396"/>
      <c r="AS75" s="396"/>
      <c r="AT75" s="396"/>
      <c r="AU75" s="396"/>
      <c r="AV75" s="396"/>
      <c r="AW75" s="396"/>
    </row>
    <row r="76" spans="1:49" hidden="1" x14ac:dyDescent="0.25">
      <c r="A76" s="388">
        <v>45854</v>
      </c>
      <c r="B76" s="389" t="s">
        <v>4441</v>
      </c>
      <c r="C76" s="389" t="s">
        <v>4689</v>
      </c>
      <c r="D76" s="389" t="s">
        <v>4443</v>
      </c>
      <c r="E76" s="389" t="s">
        <v>118</v>
      </c>
      <c r="F76" s="389" t="s">
        <v>4690</v>
      </c>
      <c r="G76" s="389" t="s">
        <v>4690</v>
      </c>
      <c r="H76" s="389"/>
      <c r="I76" s="389"/>
      <c r="J76" s="389"/>
      <c r="K76" s="389"/>
      <c r="L76" s="389"/>
      <c r="M76" s="389">
        <v>9500000</v>
      </c>
      <c r="N76" s="389">
        <v>2120.54</v>
      </c>
      <c r="O76" s="389"/>
      <c r="P76" s="389">
        <v>2120.54</v>
      </c>
      <c r="Q76" s="389"/>
      <c r="R76" s="389" t="s">
        <v>4691</v>
      </c>
      <c r="S76" s="389" t="s">
        <v>4690</v>
      </c>
      <c r="T76" s="389" t="s">
        <v>3851</v>
      </c>
      <c r="U76" s="389" t="s">
        <v>4690</v>
      </c>
      <c r="V76" s="389"/>
      <c r="W76" s="389"/>
      <c r="X76" s="389"/>
      <c r="Y76" s="389"/>
      <c r="Z76" s="389"/>
      <c r="AA76" s="389"/>
      <c r="AB76" s="389"/>
      <c r="AC76" s="389"/>
      <c r="AD76" s="389"/>
      <c r="AE76" s="389"/>
      <c r="AF76" s="389"/>
      <c r="AG76" s="389"/>
      <c r="AH76" s="389"/>
      <c r="AI76" s="389"/>
      <c r="AJ76" s="389"/>
      <c r="AK76" s="389"/>
      <c r="AL76" s="389"/>
      <c r="AM76" s="389"/>
      <c r="AN76" s="389"/>
      <c r="AO76" s="389"/>
      <c r="AP76" s="389"/>
      <c r="AQ76" s="389"/>
      <c r="AR76" s="389"/>
      <c r="AS76" s="389"/>
      <c r="AT76" s="389"/>
      <c r="AU76" s="389"/>
      <c r="AV76" s="389"/>
      <c r="AW76" s="389"/>
    </row>
    <row r="77" spans="1:49" s="397" customFormat="1" x14ac:dyDescent="0.25">
      <c r="A77" s="395">
        <v>45854</v>
      </c>
      <c r="B77" s="396" t="s">
        <v>4441</v>
      </c>
      <c r="C77" s="396" t="s">
        <v>4692</v>
      </c>
      <c r="D77" s="396" t="s">
        <v>4443</v>
      </c>
      <c r="E77" s="396" t="s">
        <v>134</v>
      </c>
      <c r="F77" s="396" t="s">
        <v>4690</v>
      </c>
      <c r="G77" s="396" t="s">
        <v>4693</v>
      </c>
      <c r="H77" s="396" t="s">
        <v>4468</v>
      </c>
      <c r="I77" s="396"/>
      <c r="J77" s="396">
        <v>9500000</v>
      </c>
      <c r="K77" s="396"/>
      <c r="L77" s="396"/>
      <c r="M77" s="396">
        <v>-9500000</v>
      </c>
      <c r="N77" s="396"/>
      <c r="O77" s="396">
        <v>2120.54</v>
      </c>
      <c r="P77" s="396">
        <v>-2120.54</v>
      </c>
      <c r="Q77" s="396"/>
      <c r="R77" s="396" t="s">
        <v>4694</v>
      </c>
      <c r="S77" s="396" t="s">
        <v>4690</v>
      </c>
      <c r="T77" s="396" t="s">
        <v>3851</v>
      </c>
      <c r="U77" s="396" t="s">
        <v>4690</v>
      </c>
      <c r="V77" s="396"/>
      <c r="W77" s="396"/>
      <c r="X77" s="396"/>
      <c r="Y77" s="396"/>
      <c r="Z77" s="396"/>
      <c r="AA77" s="396"/>
      <c r="AB77" s="396"/>
      <c r="AC77" s="396"/>
      <c r="AD77" s="396"/>
      <c r="AE77" s="396"/>
      <c r="AF77" s="396"/>
      <c r="AG77" s="396"/>
      <c r="AH77" s="396"/>
      <c r="AI77" s="396"/>
      <c r="AJ77" s="396"/>
      <c r="AK77" s="396"/>
      <c r="AL77" s="396"/>
      <c r="AM77" s="396"/>
      <c r="AN77" s="396"/>
      <c r="AO77" s="396"/>
      <c r="AP77" s="396"/>
      <c r="AQ77" s="396"/>
      <c r="AR77" s="396"/>
      <c r="AS77" s="396"/>
      <c r="AT77" s="396"/>
      <c r="AU77" s="396"/>
      <c r="AV77" s="396"/>
      <c r="AW77" s="396"/>
    </row>
    <row r="78" spans="1:49" hidden="1" x14ac:dyDescent="0.25">
      <c r="A78" s="388">
        <v>45852</v>
      </c>
      <c r="B78" s="389" t="s">
        <v>4441</v>
      </c>
      <c r="C78" s="389" t="s">
        <v>4695</v>
      </c>
      <c r="D78" s="389" t="s">
        <v>4443</v>
      </c>
      <c r="E78" s="389" t="s">
        <v>118</v>
      </c>
      <c r="F78" s="389" t="s">
        <v>4501</v>
      </c>
      <c r="G78" s="389" t="s">
        <v>4501</v>
      </c>
      <c r="H78" s="389"/>
      <c r="I78" s="389"/>
      <c r="J78" s="389"/>
      <c r="K78" s="389"/>
      <c r="L78" s="389"/>
      <c r="M78" s="389">
        <v>500000</v>
      </c>
      <c r="N78" s="389">
        <v>111.36</v>
      </c>
      <c r="O78" s="389"/>
      <c r="P78" s="389">
        <v>111.36</v>
      </c>
      <c r="Q78" s="389"/>
      <c r="R78" s="389" t="s">
        <v>4696</v>
      </c>
      <c r="S78" s="389" t="s">
        <v>4501</v>
      </c>
      <c r="T78" s="389" t="s">
        <v>3851</v>
      </c>
      <c r="U78" s="389" t="s">
        <v>4501</v>
      </c>
      <c r="V78" s="389"/>
      <c r="W78" s="389"/>
      <c r="X78" s="389"/>
      <c r="Y78" s="389"/>
      <c r="Z78" s="389"/>
      <c r="AA78" s="389"/>
      <c r="AB78" s="389"/>
      <c r="AC78" s="389"/>
      <c r="AD78" s="389"/>
      <c r="AE78" s="389"/>
      <c r="AF78" s="389"/>
      <c r="AG78" s="389"/>
      <c r="AH78" s="389"/>
      <c r="AI78" s="389"/>
      <c r="AJ78" s="389"/>
      <c r="AK78" s="389"/>
      <c r="AL78" s="389"/>
      <c r="AM78" s="389"/>
      <c r="AN78" s="389"/>
      <c r="AO78" s="389"/>
      <c r="AP78" s="389"/>
      <c r="AQ78" s="389"/>
      <c r="AR78" s="389"/>
      <c r="AS78" s="389"/>
      <c r="AT78" s="389"/>
      <c r="AU78" s="389"/>
      <c r="AV78" s="389"/>
      <c r="AW78" s="389"/>
    </row>
    <row r="79" spans="1:49" s="397" customFormat="1" x14ac:dyDescent="0.25">
      <c r="A79" s="395">
        <v>45852</v>
      </c>
      <c r="B79" s="396" t="s">
        <v>4441</v>
      </c>
      <c r="C79" s="396" t="s">
        <v>4697</v>
      </c>
      <c r="D79" s="396" t="s">
        <v>4443</v>
      </c>
      <c r="E79" s="396" t="s">
        <v>134</v>
      </c>
      <c r="F79" s="396" t="s">
        <v>4501</v>
      </c>
      <c r="G79" s="396" t="s">
        <v>4698</v>
      </c>
      <c r="H79" s="396" t="s">
        <v>4448</v>
      </c>
      <c r="I79" s="396"/>
      <c r="J79" s="396">
        <v>500000</v>
      </c>
      <c r="K79" s="396"/>
      <c r="L79" s="396"/>
      <c r="M79" s="396">
        <v>-500000</v>
      </c>
      <c r="N79" s="396"/>
      <c r="O79" s="396">
        <v>111.36</v>
      </c>
      <c r="P79" s="396">
        <v>-111.36</v>
      </c>
      <c r="Q79" s="396"/>
      <c r="R79" s="396" t="s">
        <v>4699</v>
      </c>
      <c r="S79" s="396" t="s">
        <v>4501</v>
      </c>
      <c r="T79" s="396" t="s">
        <v>3851</v>
      </c>
      <c r="U79" s="396" t="s">
        <v>4501</v>
      </c>
      <c r="V79" s="396"/>
      <c r="W79" s="396"/>
      <c r="X79" s="396"/>
      <c r="Y79" s="396"/>
      <c r="Z79" s="396"/>
      <c r="AA79" s="396"/>
      <c r="AB79" s="396"/>
      <c r="AC79" s="396"/>
      <c r="AD79" s="396"/>
      <c r="AE79" s="396"/>
      <c r="AF79" s="396"/>
      <c r="AG79" s="396"/>
      <c r="AH79" s="396"/>
      <c r="AI79" s="396"/>
      <c r="AJ79" s="396"/>
      <c r="AK79" s="396"/>
      <c r="AL79" s="396"/>
      <c r="AM79" s="396"/>
      <c r="AN79" s="396"/>
      <c r="AO79" s="396"/>
      <c r="AP79" s="396"/>
      <c r="AQ79" s="396"/>
      <c r="AR79" s="396"/>
      <c r="AS79" s="396"/>
      <c r="AT79" s="396"/>
      <c r="AU79" s="396"/>
      <c r="AV79" s="396"/>
      <c r="AW79" s="396"/>
    </row>
    <row r="80" spans="1:49" hidden="1" x14ac:dyDescent="0.25">
      <c r="A80" s="388">
        <v>45852</v>
      </c>
      <c r="B80" s="389" t="s">
        <v>4441</v>
      </c>
      <c r="C80" s="389" t="s">
        <v>4700</v>
      </c>
      <c r="D80" s="389" t="s">
        <v>4443</v>
      </c>
      <c r="E80" s="389" t="s">
        <v>121</v>
      </c>
      <c r="F80" s="389" t="s">
        <v>4701</v>
      </c>
      <c r="G80" s="389" t="s">
        <v>4702</v>
      </c>
      <c r="H80" s="389"/>
      <c r="I80" s="389"/>
      <c r="J80" s="389"/>
      <c r="K80" s="389"/>
      <c r="L80" s="389"/>
      <c r="M80" s="389">
        <v>258500</v>
      </c>
      <c r="N80" s="389">
        <v>57.57</v>
      </c>
      <c r="O80" s="389"/>
      <c r="P80" s="389">
        <v>57.57</v>
      </c>
      <c r="Q80" s="389"/>
      <c r="R80" s="389" t="s">
        <v>4703</v>
      </c>
      <c r="S80" s="389" t="s">
        <v>4701</v>
      </c>
      <c r="T80" s="389" t="s">
        <v>3851</v>
      </c>
      <c r="U80" s="389"/>
      <c r="V80" s="389" t="s">
        <v>4701</v>
      </c>
      <c r="W80" s="389" t="s">
        <v>4498</v>
      </c>
      <c r="X80" s="389">
        <v>258500</v>
      </c>
      <c r="Y80" s="389"/>
      <c r="Z80" s="389"/>
      <c r="AA80" s="389" t="s">
        <v>4454</v>
      </c>
      <c r="AB80" s="389" t="s">
        <v>4499</v>
      </c>
      <c r="AC80" s="389" t="s">
        <v>121</v>
      </c>
      <c r="AD80" s="388">
        <v>45845</v>
      </c>
      <c r="AE80" s="389"/>
      <c r="AF80" s="389" t="s">
        <v>4456</v>
      </c>
      <c r="AG80" s="388">
        <v>45852</v>
      </c>
      <c r="AH80" s="389" t="s">
        <v>4702</v>
      </c>
      <c r="AI80" s="389">
        <v>258500</v>
      </c>
      <c r="AJ80" s="389" t="s">
        <v>397</v>
      </c>
      <c r="AK80" s="389" t="s">
        <v>4704</v>
      </c>
      <c r="AL80" s="389" t="b">
        <v>0</v>
      </c>
      <c r="AM80" s="389" t="s">
        <v>4701</v>
      </c>
      <c r="AN80" s="389">
        <v>0</v>
      </c>
      <c r="AO80" s="389" t="s">
        <v>121</v>
      </c>
      <c r="AP80" s="389">
        <v>391500</v>
      </c>
      <c r="AQ80" s="389" t="s">
        <v>4474</v>
      </c>
      <c r="AR80" s="389" t="b">
        <v>1</v>
      </c>
      <c r="AS80" s="389">
        <v>0</v>
      </c>
      <c r="AT80" s="389">
        <v>650000</v>
      </c>
      <c r="AU80" s="389">
        <v>391500</v>
      </c>
      <c r="AV80" s="389" t="s">
        <v>4705</v>
      </c>
      <c r="AW80" s="389"/>
    </row>
    <row r="81" spans="1:49" s="400" customFormat="1" hidden="1" x14ac:dyDescent="0.25">
      <c r="A81" s="398">
        <v>45852</v>
      </c>
      <c r="B81" s="399" t="s">
        <v>4441</v>
      </c>
      <c r="C81" s="399" t="s">
        <v>4700</v>
      </c>
      <c r="D81" s="399" t="s">
        <v>4443</v>
      </c>
      <c r="E81" s="399" t="s">
        <v>121</v>
      </c>
      <c r="F81" s="399" t="s">
        <v>4701</v>
      </c>
      <c r="G81" s="399" t="s">
        <v>4702</v>
      </c>
      <c r="H81" s="399"/>
      <c r="I81" s="399"/>
      <c r="J81" s="399"/>
      <c r="K81" s="399"/>
      <c r="L81" s="399">
        <v>258500</v>
      </c>
      <c r="M81" s="399">
        <v>-258500</v>
      </c>
      <c r="N81" s="399"/>
      <c r="O81" s="399">
        <v>57.57</v>
      </c>
      <c r="P81" s="399">
        <v>-57.57</v>
      </c>
      <c r="Q81" s="399"/>
      <c r="R81" s="399" t="s">
        <v>4703</v>
      </c>
      <c r="S81" s="399" t="s">
        <v>4701</v>
      </c>
      <c r="T81" s="399" t="s">
        <v>3851</v>
      </c>
      <c r="U81" s="399"/>
      <c r="V81" s="399" t="s">
        <v>4701</v>
      </c>
      <c r="W81" s="399" t="s">
        <v>4498</v>
      </c>
      <c r="X81" s="399">
        <v>258500</v>
      </c>
      <c r="Y81" s="399"/>
      <c r="Z81" s="399"/>
      <c r="AA81" s="399" t="s">
        <v>4454</v>
      </c>
      <c r="AB81" s="399" t="s">
        <v>4499</v>
      </c>
      <c r="AC81" s="399" t="s">
        <v>121</v>
      </c>
      <c r="AD81" s="398">
        <v>45845</v>
      </c>
      <c r="AE81" s="399"/>
      <c r="AF81" s="399" t="s">
        <v>4456</v>
      </c>
      <c r="AG81" s="398">
        <v>45852</v>
      </c>
      <c r="AH81" s="399" t="s">
        <v>4702</v>
      </c>
      <c r="AI81" s="399">
        <v>258500</v>
      </c>
      <c r="AJ81" s="399" t="s">
        <v>397</v>
      </c>
      <c r="AK81" s="399" t="s">
        <v>4704</v>
      </c>
      <c r="AL81" s="399" t="b">
        <v>0</v>
      </c>
      <c r="AM81" s="399" t="s">
        <v>4701</v>
      </c>
      <c r="AN81" s="399">
        <v>0</v>
      </c>
      <c r="AO81" s="399" t="s">
        <v>121</v>
      </c>
      <c r="AP81" s="399">
        <v>391500</v>
      </c>
      <c r="AQ81" s="399" t="s">
        <v>4474</v>
      </c>
      <c r="AR81" s="399" t="b">
        <v>1</v>
      </c>
      <c r="AS81" s="399">
        <v>0</v>
      </c>
      <c r="AT81" s="399">
        <v>650000</v>
      </c>
      <c r="AU81" s="399">
        <v>391500</v>
      </c>
      <c r="AV81" s="399" t="s">
        <v>4705</v>
      </c>
      <c r="AW81" s="399"/>
    </row>
    <row r="82" spans="1:49" hidden="1" x14ac:dyDescent="0.25">
      <c r="A82" s="388">
        <v>45852</v>
      </c>
      <c r="B82" s="389" t="s">
        <v>4441</v>
      </c>
      <c r="C82" s="389" t="s">
        <v>4706</v>
      </c>
      <c r="D82" s="389" t="s">
        <v>4443</v>
      </c>
      <c r="E82" s="389" t="s">
        <v>121</v>
      </c>
      <c r="F82" s="389" t="s">
        <v>4707</v>
      </c>
      <c r="G82" s="389" t="s">
        <v>4708</v>
      </c>
      <c r="H82" s="389"/>
      <c r="I82" s="389"/>
      <c r="J82" s="389"/>
      <c r="K82" s="389"/>
      <c r="L82" s="389"/>
      <c r="M82" s="389">
        <v>35000</v>
      </c>
      <c r="N82" s="389">
        <v>7.8</v>
      </c>
      <c r="O82" s="389"/>
      <c r="P82" s="389">
        <v>7.8</v>
      </c>
      <c r="Q82" s="389"/>
      <c r="R82" s="389" t="s">
        <v>4709</v>
      </c>
      <c r="S82" s="389" t="s">
        <v>4707</v>
      </c>
      <c r="T82" s="389" t="s">
        <v>3851</v>
      </c>
      <c r="U82" s="389"/>
      <c r="V82" s="389" t="s">
        <v>4707</v>
      </c>
      <c r="W82" s="389" t="s">
        <v>4498</v>
      </c>
      <c r="X82" s="389">
        <v>35000</v>
      </c>
      <c r="Y82" s="389"/>
      <c r="Z82" s="389"/>
      <c r="AA82" s="389" t="s">
        <v>4454</v>
      </c>
      <c r="AB82" s="389" t="s">
        <v>4499</v>
      </c>
      <c r="AC82" s="389" t="s">
        <v>121</v>
      </c>
      <c r="AD82" s="388">
        <v>45845</v>
      </c>
      <c r="AE82" s="389"/>
      <c r="AF82" s="389" t="s">
        <v>4456</v>
      </c>
      <c r="AG82" s="388">
        <v>45852</v>
      </c>
      <c r="AH82" s="389" t="s">
        <v>4708</v>
      </c>
      <c r="AI82" s="389">
        <v>35000</v>
      </c>
      <c r="AJ82" s="389" t="s">
        <v>397</v>
      </c>
      <c r="AK82" s="389" t="s">
        <v>4710</v>
      </c>
      <c r="AL82" s="389" t="b">
        <v>0</v>
      </c>
      <c r="AM82" s="389" t="s">
        <v>4707</v>
      </c>
      <c r="AN82" s="389">
        <v>0</v>
      </c>
      <c r="AO82" s="389" t="s">
        <v>121</v>
      </c>
      <c r="AP82" s="389">
        <v>375000</v>
      </c>
      <c r="AQ82" s="389" t="s">
        <v>4474</v>
      </c>
      <c r="AR82" s="389" t="b">
        <v>1</v>
      </c>
      <c r="AS82" s="389">
        <v>0</v>
      </c>
      <c r="AT82" s="389">
        <v>410000</v>
      </c>
      <c r="AU82" s="389">
        <v>375000</v>
      </c>
      <c r="AV82" s="389" t="s">
        <v>4711</v>
      </c>
      <c r="AW82" s="389"/>
    </row>
    <row r="83" spans="1:49" s="400" customFormat="1" hidden="1" x14ac:dyDescent="0.25">
      <c r="A83" s="398">
        <v>45852</v>
      </c>
      <c r="B83" s="399" t="s">
        <v>4441</v>
      </c>
      <c r="C83" s="399" t="s">
        <v>4706</v>
      </c>
      <c r="D83" s="399" t="s">
        <v>4443</v>
      </c>
      <c r="E83" s="399" t="s">
        <v>121</v>
      </c>
      <c r="F83" s="399" t="s">
        <v>4707</v>
      </c>
      <c r="G83" s="399" t="s">
        <v>4708</v>
      </c>
      <c r="H83" s="399"/>
      <c r="I83" s="399"/>
      <c r="J83" s="399"/>
      <c r="K83" s="399"/>
      <c r="L83" s="399">
        <v>35000</v>
      </c>
      <c r="M83" s="399">
        <v>-35000</v>
      </c>
      <c r="N83" s="399"/>
      <c r="O83" s="399">
        <v>7.8</v>
      </c>
      <c r="P83" s="399">
        <v>-7.8</v>
      </c>
      <c r="Q83" s="399"/>
      <c r="R83" s="399" t="s">
        <v>4709</v>
      </c>
      <c r="S83" s="399" t="s">
        <v>4707</v>
      </c>
      <c r="T83" s="399" t="s">
        <v>3851</v>
      </c>
      <c r="U83" s="399"/>
      <c r="V83" s="399" t="s">
        <v>4707</v>
      </c>
      <c r="W83" s="399" t="s">
        <v>4498</v>
      </c>
      <c r="X83" s="399">
        <v>35000</v>
      </c>
      <c r="Y83" s="399"/>
      <c r="Z83" s="399"/>
      <c r="AA83" s="399" t="s">
        <v>4454</v>
      </c>
      <c r="AB83" s="399" t="s">
        <v>4499</v>
      </c>
      <c r="AC83" s="399" t="s">
        <v>121</v>
      </c>
      <c r="AD83" s="398">
        <v>45845</v>
      </c>
      <c r="AE83" s="399"/>
      <c r="AF83" s="399" t="s">
        <v>4456</v>
      </c>
      <c r="AG83" s="398">
        <v>45852</v>
      </c>
      <c r="AH83" s="399" t="s">
        <v>4708</v>
      </c>
      <c r="AI83" s="399">
        <v>35000</v>
      </c>
      <c r="AJ83" s="399" t="s">
        <v>397</v>
      </c>
      <c r="AK83" s="399" t="s">
        <v>4710</v>
      </c>
      <c r="AL83" s="399" t="b">
        <v>0</v>
      </c>
      <c r="AM83" s="399" t="s">
        <v>4707</v>
      </c>
      <c r="AN83" s="399">
        <v>0</v>
      </c>
      <c r="AO83" s="399" t="s">
        <v>121</v>
      </c>
      <c r="AP83" s="399">
        <v>375000</v>
      </c>
      <c r="AQ83" s="399" t="s">
        <v>4474</v>
      </c>
      <c r="AR83" s="399" t="b">
        <v>1</v>
      </c>
      <c r="AS83" s="399">
        <v>0</v>
      </c>
      <c r="AT83" s="399">
        <v>410000</v>
      </c>
      <c r="AU83" s="399">
        <v>375000</v>
      </c>
      <c r="AV83" s="399" t="s">
        <v>4711</v>
      </c>
      <c r="AW83" s="399"/>
    </row>
    <row r="84" spans="1:49" hidden="1" x14ac:dyDescent="0.25">
      <c r="A84" s="388">
        <v>45852</v>
      </c>
      <c r="B84" s="389" t="s">
        <v>4441</v>
      </c>
      <c r="C84" s="389" t="s">
        <v>4712</v>
      </c>
      <c r="D84" s="389" t="s">
        <v>4443</v>
      </c>
      <c r="E84" s="389" t="s">
        <v>4713</v>
      </c>
      <c r="F84" s="389" t="s">
        <v>4714</v>
      </c>
      <c r="G84" s="389" t="s">
        <v>4715</v>
      </c>
      <c r="H84" s="389"/>
      <c r="I84" s="389"/>
      <c r="J84" s="389"/>
      <c r="K84" s="389"/>
      <c r="L84" s="389"/>
      <c r="M84" s="389">
        <v>220000</v>
      </c>
      <c r="N84" s="389">
        <v>49</v>
      </c>
      <c r="O84" s="389"/>
      <c r="P84" s="389">
        <v>49</v>
      </c>
      <c r="Q84" s="389"/>
      <c r="R84" s="389" t="s">
        <v>4716</v>
      </c>
      <c r="S84" s="389" t="s">
        <v>4714</v>
      </c>
      <c r="T84" s="389" t="s">
        <v>3851</v>
      </c>
      <c r="U84" s="389"/>
      <c r="V84" s="389" t="s">
        <v>4714</v>
      </c>
      <c r="W84" s="389" t="s">
        <v>4498</v>
      </c>
      <c r="X84" s="389">
        <v>220000</v>
      </c>
      <c r="Y84" s="389"/>
      <c r="Z84" s="389"/>
      <c r="AA84" s="389" t="s">
        <v>4454</v>
      </c>
      <c r="AB84" s="389" t="s">
        <v>4499</v>
      </c>
      <c r="AC84" s="389" t="s">
        <v>4713</v>
      </c>
      <c r="AD84" s="388">
        <v>45842</v>
      </c>
      <c r="AE84" s="389"/>
      <c r="AF84" s="389" t="s">
        <v>4717</v>
      </c>
      <c r="AG84" s="388">
        <v>45852</v>
      </c>
      <c r="AH84" s="389" t="s">
        <v>4715</v>
      </c>
      <c r="AI84" s="389">
        <v>220000</v>
      </c>
      <c r="AJ84" s="389" t="s">
        <v>397</v>
      </c>
      <c r="AK84" s="389" t="s">
        <v>4718</v>
      </c>
      <c r="AL84" s="389" t="b">
        <v>0</v>
      </c>
      <c r="AM84" s="389" t="s">
        <v>4714</v>
      </c>
      <c r="AN84" s="389">
        <v>0</v>
      </c>
      <c r="AO84" s="389" t="s">
        <v>4713</v>
      </c>
      <c r="AP84" s="389">
        <v>30000</v>
      </c>
      <c r="AQ84" s="389" t="s">
        <v>4474</v>
      </c>
      <c r="AR84" s="389" t="b">
        <v>1</v>
      </c>
      <c r="AS84" s="389">
        <v>0</v>
      </c>
      <c r="AT84" s="389">
        <v>250000</v>
      </c>
      <c r="AU84" s="389">
        <v>30000</v>
      </c>
      <c r="AV84" s="389" t="s">
        <v>4719</v>
      </c>
      <c r="AW84" s="389"/>
    </row>
    <row r="85" spans="1:49" s="400" customFormat="1" hidden="1" x14ac:dyDescent="0.25">
      <c r="A85" s="398">
        <v>45852</v>
      </c>
      <c r="B85" s="399" t="s">
        <v>4441</v>
      </c>
      <c r="C85" s="399" t="s">
        <v>4712</v>
      </c>
      <c r="D85" s="399" t="s">
        <v>4443</v>
      </c>
      <c r="E85" s="399" t="s">
        <v>4713</v>
      </c>
      <c r="F85" s="399" t="s">
        <v>4714</v>
      </c>
      <c r="G85" s="399" t="s">
        <v>4715</v>
      </c>
      <c r="H85" s="399"/>
      <c r="I85" s="399"/>
      <c r="J85" s="399"/>
      <c r="K85" s="399"/>
      <c r="L85" s="399">
        <v>220000</v>
      </c>
      <c r="M85" s="399">
        <v>-220000</v>
      </c>
      <c r="N85" s="399"/>
      <c r="O85" s="399">
        <v>49</v>
      </c>
      <c r="P85" s="399">
        <v>-49</v>
      </c>
      <c r="Q85" s="399"/>
      <c r="R85" s="399" t="s">
        <v>4716</v>
      </c>
      <c r="S85" s="399" t="s">
        <v>4714</v>
      </c>
      <c r="T85" s="399" t="s">
        <v>3851</v>
      </c>
      <c r="U85" s="399"/>
      <c r="V85" s="399" t="s">
        <v>4714</v>
      </c>
      <c r="W85" s="399" t="s">
        <v>4498</v>
      </c>
      <c r="X85" s="399">
        <v>220000</v>
      </c>
      <c r="Y85" s="399"/>
      <c r="Z85" s="399"/>
      <c r="AA85" s="399" t="s">
        <v>4454</v>
      </c>
      <c r="AB85" s="399" t="s">
        <v>4499</v>
      </c>
      <c r="AC85" s="399" t="s">
        <v>4713</v>
      </c>
      <c r="AD85" s="398">
        <v>45842</v>
      </c>
      <c r="AE85" s="399"/>
      <c r="AF85" s="399" t="s">
        <v>4717</v>
      </c>
      <c r="AG85" s="398">
        <v>45852</v>
      </c>
      <c r="AH85" s="399" t="s">
        <v>4715</v>
      </c>
      <c r="AI85" s="399">
        <v>220000</v>
      </c>
      <c r="AJ85" s="399" t="s">
        <v>397</v>
      </c>
      <c r="AK85" s="399" t="s">
        <v>4718</v>
      </c>
      <c r="AL85" s="399" t="b">
        <v>0</v>
      </c>
      <c r="AM85" s="399" t="s">
        <v>4714</v>
      </c>
      <c r="AN85" s="399">
        <v>0</v>
      </c>
      <c r="AO85" s="399" t="s">
        <v>4713</v>
      </c>
      <c r="AP85" s="399">
        <v>30000</v>
      </c>
      <c r="AQ85" s="399" t="s">
        <v>4474</v>
      </c>
      <c r="AR85" s="399" t="b">
        <v>1</v>
      </c>
      <c r="AS85" s="399">
        <v>0</v>
      </c>
      <c r="AT85" s="399">
        <v>250000</v>
      </c>
      <c r="AU85" s="399">
        <v>30000</v>
      </c>
      <c r="AV85" s="399" t="s">
        <v>4719</v>
      </c>
      <c r="AW85" s="399"/>
    </row>
    <row r="86" spans="1:49" hidden="1" x14ac:dyDescent="0.25">
      <c r="A86" s="388">
        <v>45852</v>
      </c>
      <c r="B86" s="389" t="s">
        <v>4441</v>
      </c>
      <c r="C86" s="389" t="s">
        <v>4720</v>
      </c>
      <c r="D86" s="389" t="s">
        <v>4443</v>
      </c>
      <c r="E86" s="389" t="s">
        <v>121</v>
      </c>
      <c r="F86" s="389" t="s">
        <v>4721</v>
      </c>
      <c r="G86" s="389" t="s">
        <v>4722</v>
      </c>
      <c r="H86" s="389"/>
      <c r="I86" s="389"/>
      <c r="J86" s="389"/>
      <c r="K86" s="389"/>
      <c r="L86" s="389"/>
      <c r="M86" s="389">
        <v>20000</v>
      </c>
      <c r="N86" s="389">
        <v>4.45</v>
      </c>
      <c r="O86" s="389"/>
      <c r="P86" s="389">
        <v>4.45</v>
      </c>
      <c r="Q86" s="389"/>
      <c r="R86" s="389" t="s">
        <v>4723</v>
      </c>
      <c r="S86" s="389" t="s">
        <v>4721</v>
      </c>
      <c r="T86" s="389" t="s">
        <v>3851</v>
      </c>
      <c r="U86" s="389"/>
      <c r="V86" s="389" t="s">
        <v>4721</v>
      </c>
      <c r="W86" s="389" t="s">
        <v>4498</v>
      </c>
      <c r="X86" s="389">
        <v>20000</v>
      </c>
      <c r="Y86" s="389"/>
      <c r="Z86" s="389"/>
      <c r="AA86" s="389" t="s">
        <v>4454</v>
      </c>
      <c r="AB86" s="389" t="s">
        <v>4499</v>
      </c>
      <c r="AC86" s="389" t="s">
        <v>121</v>
      </c>
      <c r="AD86" s="388">
        <v>45842</v>
      </c>
      <c r="AE86" s="389"/>
      <c r="AF86" s="389" t="s">
        <v>4456</v>
      </c>
      <c r="AG86" s="388">
        <v>45852</v>
      </c>
      <c r="AH86" s="389" t="s">
        <v>4722</v>
      </c>
      <c r="AI86" s="389">
        <v>20000</v>
      </c>
      <c r="AJ86" s="389" t="s">
        <v>397</v>
      </c>
      <c r="AK86" s="389" t="s">
        <v>4724</v>
      </c>
      <c r="AL86" s="389" t="b">
        <v>0</v>
      </c>
      <c r="AM86" s="389" t="s">
        <v>4721</v>
      </c>
      <c r="AN86" s="389">
        <v>0</v>
      </c>
      <c r="AO86" s="389" t="s">
        <v>121</v>
      </c>
      <c r="AP86" s="389">
        <v>659000</v>
      </c>
      <c r="AQ86" s="389" t="s">
        <v>4474</v>
      </c>
      <c r="AR86" s="389" t="b">
        <v>1</v>
      </c>
      <c r="AS86" s="389">
        <v>0</v>
      </c>
      <c r="AT86" s="389">
        <v>679000</v>
      </c>
      <c r="AU86" s="389">
        <v>659000</v>
      </c>
      <c r="AV86" s="389" t="s">
        <v>4725</v>
      </c>
      <c r="AW86" s="389"/>
    </row>
    <row r="87" spans="1:49" s="400" customFormat="1" hidden="1" x14ac:dyDescent="0.25">
      <c r="A87" s="398">
        <v>45852</v>
      </c>
      <c r="B87" s="399" t="s">
        <v>4441</v>
      </c>
      <c r="C87" s="399" t="s">
        <v>4720</v>
      </c>
      <c r="D87" s="399" t="s">
        <v>4443</v>
      </c>
      <c r="E87" s="399" t="s">
        <v>121</v>
      </c>
      <c r="F87" s="399" t="s">
        <v>4721</v>
      </c>
      <c r="G87" s="399" t="s">
        <v>4722</v>
      </c>
      <c r="H87" s="399"/>
      <c r="I87" s="399"/>
      <c r="J87" s="399"/>
      <c r="K87" s="399"/>
      <c r="L87" s="399">
        <v>20000</v>
      </c>
      <c r="M87" s="399">
        <v>-20000</v>
      </c>
      <c r="N87" s="399"/>
      <c r="O87" s="399">
        <v>4.45</v>
      </c>
      <c r="P87" s="399">
        <v>-4.45</v>
      </c>
      <c r="Q87" s="399"/>
      <c r="R87" s="399" t="s">
        <v>4723</v>
      </c>
      <c r="S87" s="399" t="s">
        <v>4721</v>
      </c>
      <c r="T87" s="399" t="s">
        <v>3851</v>
      </c>
      <c r="U87" s="399"/>
      <c r="V87" s="399" t="s">
        <v>4721</v>
      </c>
      <c r="W87" s="399" t="s">
        <v>4498</v>
      </c>
      <c r="X87" s="399">
        <v>20000</v>
      </c>
      <c r="Y87" s="399"/>
      <c r="Z87" s="399"/>
      <c r="AA87" s="399" t="s">
        <v>4454</v>
      </c>
      <c r="AB87" s="399" t="s">
        <v>4499</v>
      </c>
      <c r="AC87" s="399" t="s">
        <v>121</v>
      </c>
      <c r="AD87" s="398">
        <v>45842</v>
      </c>
      <c r="AE87" s="399"/>
      <c r="AF87" s="399" t="s">
        <v>4456</v>
      </c>
      <c r="AG87" s="398">
        <v>45852</v>
      </c>
      <c r="AH87" s="399" t="s">
        <v>4722</v>
      </c>
      <c r="AI87" s="399">
        <v>20000</v>
      </c>
      <c r="AJ87" s="399" t="s">
        <v>397</v>
      </c>
      <c r="AK87" s="399" t="s">
        <v>4724</v>
      </c>
      <c r="AL87" s="399" t="b">
        <v>0</v>
      </c>
      <c r="AM87" s="399" t="s">
        <v>4721</v>
      </c>
      <c r="AN87" s="399">
        <v>0</v>
      </c>
      <c r="AO87" s="399" t="s">
        <v>121</v>
      </c>
      <c r="AP87" s="399">
        <v>659000</v>
      </c>
      <c r="AQ87" s="399" t="s">
        <v>4474</v>
      </c>
      <c r="AR87" s="399" t="b">
        <v>1</v>
      </c>
      <c r="AS87" s="399">
        <v>0</v>
      </c>
      <c r="AT87" s="399">
        <v>679000</v>
      </c>
      <c r="AU87" s="399">
        <v>659000</v>
      </c>
      <c r="AV87" s="399" t="s">
        <v>4725</v>
      </c>
      <c r="AW87" s="399"/>
    </row>
    <row r="88" spans="1:49" hidden="1" x14ac:dyDescent="0.25">
      <c r="A88" s="388">
        <v>45852</v>
      </c>
      <c r="B88" s="389" t="s">
        <v>4441</v>
      </c>
      <c r="C88" s="389" t="s">
        <v>4726</v>
      </c>
      <c r="D88" s="389" t="s">
        <v>4443</v>
      </c>
      <c r="E88" s="389" t="s">
        <v>121</v>
      </c>
      <c r="F88" s="389" t="s">
        <v>4727</v>
      </c>
      <c r="G88" s="389" t="s">
        <v>4728</v>
      </c>
      <c r="H88" s="389"/>
      <c r="I88" s="389"/>
      <c r="J88" s="389"/>
      <c r="K88" s="389"/>
      <c r="L88" s="389"/>
      <c r="M88" s="389">
        <v>20000</v>
      </c>
      <c r="N88" s="389">
        <v>4.45</v>
      </c>
      <c r="O88" s="389"/>
      <c r="P88" s="389">
        <v>4.45</v>
      </c>
      <c r="Q88" s="389"/>
      <c r="R88" s="389" t="s">
        <v>4729</v>
      </c>
      <c r="S88" s="389" t="s">
        <v>4727</v>
      </c>
      <c r="T88" s="389" t="s">
        <v>3851</v>
      </c>
      <c r="U88" s="389"/>
      <c r="V88" s="389" t="s">
        <v>4727</v>
      </c>
      <c r="W88" s="389" t="s">
        <v>4498</v>
      </c>
      <c r="X88" s="389">
        <v>20000</v>
      </c>
      <c r="Y88" s="389"/>
      <c r="Z88" s="389"/>
      <c r="AA88" s="389" t="s">
        <v>4454</v>
      </c>
      <c r="AB88" s="389" t="s">
        <v>4499</v>
      </c>
      <c r="AC88" s="389" t="s">
        <v>121</v>
      </c>
      <c r="AD88" s="388">
        <v>45841</v>
      </c>
      <c r="AE88" s="389"/>
      <c r="AF88" s="389" t="s">
        <v>4456</v>
      </c>
      <c r="AG88" s="388">
        <v>45852</v>
      </c>
      <c r="AH88" s="389" t="s">
        <v>4728</v>
      </c>
      <c r="AI88" s="389">
        <v>20000</v>
      </c>
      <c r="AJ88" s="389" t="s">
        <v>397</v>
      </c>
      <c r="AK88" s="389" t="s">
        <v>4724</v>
      </c>
      <c r="AL88" s="389" t="b">
        <v>0</v>
      </c>
      <c r="AM88" s="389" t="s">
        <v>4727</v>
      </c>
      <c r="AN88" s="389">
        <v>0</v>
      </c>
      <c r="AO88" s="389" t="s">
        <v>121</v>
      </c>
      <c r="AP88" s="389">
        <v>170000</v>
      </c>
      <c r="AQ88" s="389" t="s">
        <v>4474</v>
      </c>
      <c r="AR88" s="389" t="b">
        <v>1</v>
      </c>
      <c r="AS88" s="389">
        <v>0</v>
      </c>
      <c r="AT88" s="389">
        <v>190000</v>
      </c>
      <c r="AU88" s="389">
        <v>170000</v>
      </c>
      <c r="AV88" s="389" t="s">
        <v>4730</v>
      </c>
      <c r="AW88" s="389"/>
    </row>
    <row r="89" spans="1:49" s="400" customFormat="1" hidden="1" x14ac:dyDescent="0.25">
      <c r="A89" s="398">
        <v>45852</v>
      </c>
      <c r="B89" s="399" t="s">
        <v>4441</v>
      </c>
      <c r="C89" s="399" t="s">
        <v>4726</v>
      </c>
      <c r="D89" s="399" t="s">
        <v>4443</v>
      </c>
      <c r="E89" s="399" t="s">
        <v>121</v>
      </c>
      <c r="F89" s="399" t="s">
        <v>4727</v>
      </c>
      <c r="G89" s="399" t="s">
        <v>4728</v>
      </c>
      <c r="H89" s="399"/>
      <c r="I89" s="399"/>
      <c r="J89" s="399"/>
      <c r="K89" s="399"/>
      <c r="L89" s="399">
        <v>20000</v>
      </c>
      <c r="M89" s="399">
        <v>-20000</v>
      </c>
      <c r="N89" s="399"/>
      <c r="O89" s="399">
        <v>4.45</v>
      </c>
      <c r="P89" s="399">
        <v>-4.45</v>
      </c>
      <c r="Q89" s="399"/>
      <c r="R89" s="399" t="s">
        <v>4729</v>
      </c>
      <c r="S89" s="399" t="s">
        <v>4727</v>
      </c>
      <c r="T89" s="399" t="s">
        <v>3851</v>
      </c>
      <c r="U89" s="399"/>
      <c r="V89" s="399" t="s">
        <v>4727</v>
      </c>
      <c r="W89" s="399" t="s">
        <v>4498</v>
      </c>
      <c r="X89" s="399">
        <v>20000</v>
      </c>
      <c r="Y89" s="399"/>
      <c r="Z89" s="399"/>
      <c r="AA89" s="399" t="s">
        <v>4454</v>
      </c>
      <c r="AB89" s="399" t="s">
        <v>4499</v>
      </c>
      <c r="AC89" s="399" t="s">
        <v>121</v>
      </c>
      <c r="AD89" s="398">
        <v>45841</v>
      </c>
      <c r="AE89" s="399"/>
      <c r="AF89" s="399" t="s">
        <v>4456</v>
      </c>
      <c r="AG89" s="398">
        <v>45852</v>
      </c>
      <c r="AH89" s="399" t="s">
        <v>4728</v>
      </c>
      <c r="AI89" s="399">
        <v>20000</v>
      </c>
      <c r="AJ89" s="399" t="s">
        <v>397</v>
      </c>
      <c r="AK89" s="399" t="s">
        <v>4724</v>
      </c>
      <c r="AL89" s="399" t="b">
        <v>0</v>
      </c>
      <c r="AM89" s="399" t="s">
        <v>4727</v>
      </c>
      <c r="AN89" s="399">
        <v>0</v>
      </c>
      <c r="AO89" s="399" t="s">
        <v>121</v>
      </c>
      <c r="AP89" s="399">
        <v>170000</v>
      </c>
      <c r="AQ89" s="399" t="s">
        <v>4474</v>
      </c>
      <c r="AR89" s="399" t="b">
        <v>1</v>
      </c>
      <c r="AS89" s="399">
        <v>0</v>
      </c>
      <c r="AT89" s="399">
        <v>190000</v>
      </c>
      <c r="AU89" s="399">
        <v>170000</v>
      </c>
      <c r="AV89" s="399" t="s">
        <v>4730</v>
      </c>
      <c r="AW89" s="399"/>
    </row>
    <row r="90" spans="1:49" s="397" customFormat="1" x14ac:dyDescent="0.25">
      <c r="A90" s="395">
        <v>45852</v>
      </c>
      <c r="B90" s="396" t="s">
        <v>4441</v>
      </c>
      <c r="C90" s="396" t="s">
        <v>4731</v>
      </c>
      <c r="D90" s="396" t="s">
        <v>4443</v>
      </c>
      <c r="E90" s="396" t="s">
        <v>121</v>
      </c>
      <c r="F90" s="396" t="s">
        <v>4732</v>
      </c>
      <c r="G90" s="396" t="s">
        <v>4733</v>
      </c>
      <c r="H90" s="396" t="s">
        <v>4448</v>
      </c>
      <c r="I90" s="396"/>
      <c r="J90" s="396"/>
      <c r="K90" s="396">
        <v>32250</v>
      </c>
      <c r="L90" s="396"/>
      <c r="M90" s="396">
        <v>-32250</v>
      </c>
      <c r="N90" s="396"/>
      <c r="O90" s="396">
        <v>7.18</v>
      </c>
      <c r="P90" s="396">
        <v>-7.18</v>
      </c>
      <c r="Q90" s="396"/>
      <c r="R90" s="396" t="s">
        <v>4734</v>
      </c>
      <c r="S90" s="396" t="s">
        <v>4732</v>
      </c>
      <c r="T90" s="396" t="s">
        <v>3851</v>
      </c>
      <c r="U90" s="396"/>
      <c r="V90" s="396" t="s">
        <v>4732</v>
      </c>
      <c r="W90" s="396" t="s">
        <v>4605</v>
      </c>
      <c r="X90" s="396">
        <v>32250</v>
      </c>
      <c r="Y90" s="396"/>
      <c r="Z90" s="396"/>
      <c r="AA90" s="396" t="s">
        <v>4454</v>
      </c>
      <c r="AB90" s="396" t="s">
        <v>4499</v>
      </c>
      <c r="AC90" s="396" t="s">
        <v>121</v>
      </c>
      <c r="AD90" s="395">
        <v>45820</v>
      </c>
      <c r="AE90" s="396"/>
      <c r="AF90" s="396" t="s">
        <v>4456</v>
      </c>
      <c r="AG90" s="395">
        <v>45852</v>
      </c>
      <c r="AH90" s="396" t="s">
        <v>4733</v>
      </c>
      <c r="AI90" s="396">
        <v>32250</v>
      </c>
      <c r="AJ90" s="396" t="s">
        <v>397</v>
      </c>
      <c r="AK90" s="396" t="s">
        <v>4735</v>
      </c>
      <c r="AL90" s="396" t="b">
        <v>0</v>
      </c>
      <c r="AM90" s="396" t="s">
        <v>4732</v>
      </c>
      <c r="AN90" s="396">
        <v>0</v>
      </c>
      <c r="AO90" s="396" t="s">
        <v>121</v>
      </c>
      <c r="AP90" s="396">
        <v>86650</v>
      </c>
      <c r="AQ90" s="396" t="s">
        <v>4474</v>
      </c>
      <c r="AR90" s="396" t="b">
        <v>1</v>
      </c>
      <c r="AS90" s="396">
        <v>0</v>
      </c>
      <c r="AT90" s="396">
        <v>54400</v>
      </c>
      <c r="AU90" s="396">
        <v>86650</v>
      </c>
      <c r="AV90" s="396" t="s">
        <v>4736</v>
      </c>
      <c r="AW90" s="396"/>
    </row>
    <row r="91" spans="1:49" hidden="1" x14ac:dyDescent="0.25">
      <c r="A91" s="388">
        <v>45852</v>
      </c>
      <c r="B91" s="389" t="s">
        <v>4441</v>
      </c>
      <c r="C91" s="389" t="s">
        <v>4731</v>
      </c>
      <c r="D91" s="389" t="s">
        <v>4443</v>
      </c>
      <c r="E91" s="389" t="s">
        <v>121</v>
      </c>
      <c r="F91" s="389" t="s">
        <v>4732</v>
      </c>
      <c r="G91" s="389" t="s">
        <v>4733</v>
      </c>
      <c r="H91" s="389"/>
      <c r="I91" s="389"/>
      <c r="J91" s="389"/>
      <c r="K91" s="389"/>
      <c r="L91" s="389"/>
      <c r="M91" s="389">
        <v>32250</v>
      </c>
      <c r="N91" s="389">
        <v>7.18</v>
      </c>
      <c r="O91" s="389"/>
      <c r="P91" s="389">
        <v>7.18</v>
      </c>
      <c r="Q91" s="389"/>
      <c r="R91" s="389" t="s">
        <v>4734</v>
      </c>
      <c r="S91" s="389" t="s">
        <v>4732</v>
      </c>
      <c r="T91" s="389" t="s">
        <v>3851</v>
      </c>
      <c r="U91" s="389"/>
      <c r="V91" s="389" t="s">
        <v>4732</v>
      </c>
      <c r="W91" s="389" t="s">
        <v>4605</v>
      </c>
      <c r="X91" s="389">
        <v>32250</v>
      </c>
      <c r="Y91" s="389"/>
      <c r="Z91" s="389"/>
      <c r="AA91" s="389" t="s">
        <v>4454</v>
      </c>
      <c r="AB91" s="389" t="s">
        <v>4499</v>
      </c>
      <c r="AC91" s="389" t="s">
        <v>121</v>
      </c>
      <c r="AD91" s="388">
        <v>45820</v>
      </c>
      <c r="AE91" s="389"/>
      <c r="AF91" s="389" t="s">
        <v>4456</v>
      </c>
      <c r="AG91" s="388">
        <v>45852</v>
      </c>
      <c r="AH91" s="389" t="s">
        <v>4733</v>
      </c>
      <c r="AI91" s="389">
        <v>32250</v>
      </c>
      <c r="AJ91" s="389" t="s">
        <v>397</v>
      </c>
      <c r="AK91" s="389" t="s">
        <v>4735</v>
      </c>
      <c r="AL91" s="389" t="b">
        <v>0</v>
      </c>
      <c r="AM91" s="389" t="s">
        <v>4732</v>
      </c>
      <c r="AN91" s="389">
        <v>0</v>
      </c>
      <c r="AO91" s="389" t="s">
        <v>121</v>
      </c>
      <c r="AP91" s="389">
        <v>86650</v>
      </c>
      <c r="AQ91" s="389" t="s">
        <v>4474</v>
      </c>
      <c r="AR91" s="389" t="b">
        <v>1</v>
      </c>
      <c r="AS91" s="389">
        <v>0</v>
      </c>
      <c r="AT91" s="389">
        <v>54400</v>
      </c>
      <c r="AU91" s="389">
        <v>86650</v>
      </c>
      <c r="AV91" s="389" t="s">
        <v>4736</v>
      </c>
      <c r="AW91" s="389"/>
    </row>
    <row r="92" spans="1:49" hidden="1" x14ac:dyDescent="0.25">
      <c r="A92" s="388">
        <v>45852</v>
      </c>
      <c r="B92" s="389" t="s">
        <v>4441</v>
      </c>
      <c r="C92" s="389" t="s">
        <v>4737</v>
      </c>
      <c r="D92" s="389" t="s">
        <v>4443</v>
      </c>
      <c r="E92" s="389" t="s">
        <v>118</v>
      </c>
      <c r="F92" s="389" t="s">
        <v>4738</v>
      </c>
      <c r="G92" s="389" t="s">
        <v>4738</v>
      </c>
      <c r="H92" s="389"/>
      <c r="I92" s="389"/>
      <c r="J92" s="389"/>
      <c r="K92" s="389"/>
      <c r="L92" s="389"/>
      <c r="M92" s="389">
        <v>25000</v>
      </c>
      <c r="N92" s="389">
        <v>5.57</v>
      </c>
      <c r="O92" s="389"/>
      <c r="P92" s="389">
        <v>5.57</v>
      </c>
      <c r="Q92" s="389"/>
      <c r="R92" s="389" t="s">
        <v>4739</v>
      </c>
      <c r="S92" s="389" t="s">
        <v>4738</v>
      </c>
      <c r="T92" s="389" t="s">
        <v>3851</v>
      </c>
      <c r="U92" s="389" t="s">
        <v>4738</v>
      </c>
      <c r="V92" s="389"/>
      <c r="W92" s="389"/>
      <c r="X92" s="389"/>
      <c r="Y92" s="389"/>
      <c r="Z92" s="389"/>
      <c r="AA92" s="389"/>
      <c r="AB92" s="389"/>
      <c r="AC92" s="389"/>
      <c r="AD92" s="389"/>
      <c r="AE92" s="389"/>
      <c r="AF92" s="389"/>
      <c r="AG92" s="389"/>
      <c r="AH92" s="389"/>
      <c r="AI92" s="389"/>
      <c r="AJ92" s="389"/>
      <c r="AK92" s="389"/>
      <c r="AL92" s="389"/>
      <c r="AM92" s="389"/>
      <c r="AN92" s="389"/>
      <c r="AO92" s="389"/>
      <c r="AP92" s="389"/>
      <c r="AQ92" s="389"/>
      <c r="AR92" s="389"/>
      <c r="AS92" s="389"/>
      <c r="AT92" s="389"/>
      <c r="AU92" s="389"/>
      <c r="AV92" s="389"/>
      <c r="AW92" s="389"/>
    </row>
    <row r="93" spans="1:49" s="397" customFormat="1" x14ac:dyDescent="0.25">
      <c r="A93" s="395">
        <v>45852</v>
      </c>
      <c r="B93" s="396" t="s">
        <v>4441</v>
      </c>
      <c r="C93" s="396" t="s">
        <v>4740</v>
      </c>
      <c r="D93" s="396" t="s">
        <v>4443</v>
      </c>
      <c r="E93" s="396" t="s">
        <v>134</v>
      </c>
      <c r="F93" s="396" t="s">
        <v>4738</v>
      </c>
      <c r="G93" s="396" t="s">
        <v>4741</v>
      </c>
      <c r="H93" s="396" t="s">
        <v>4742</v>
      </c>
      <c r="I93" s="396"/>
      <c r="J93" s="396">
        <v>25000</v>
      </c>
      <c r="K93" s="396"/>
      <c r="L93" s="396"/>
      <c r="M93" s="396">
        <v>-25000</v>
      </c>
      <c r="N93" s="396"/>
      <c r="O93" s="396">
        <v>5.57</v>
      </c>
      <c r="P93" s="396">
        <v>-5.57</v>
      </c>
      <c r="Q93" s="396"/>
      <c r="R93" s="396" t="s">
        <v>4743</v>
      </c>
      <c r="S93" s="396" t="s">
        <v>4738</v>
      </c>
      <c r="T93" s="396" t="s">
        <v>3851</v>
      </c>
      <c r="U93" s="396" t="s">
        <v>4738</v>
      </c>
      <c r="V93" s="396"/>
      <c r="W93" s="396"/>
      <c r="X93" s="396"/>
      <c r="Y93" s="396"/>
      <c r="Z93" s="396"/>
      <c r="AA93" s="396"/>
      <c r="AB93" s="396"/>
      <c r="AC93" s="396"/>
      <c r="AD93" s="396"/>
      <c r="AE93" s="396"/>
      <c r="AF93" s="396"/>
      <c r="AG93" s="396"/>
      <c r="AH93" s="396"/>
      <c r="AI93" s="396"/>
      <c r="AJ93" s="396"/>
      <c r="AK93" s="396"/>
      <c r="AL93" s="396"/>
      <c r="AM93" s="396"/>
      <c r="AN93" s="396"/>
      <c r="AO93" s="396"/>
      <c r="AP93" s="396"/>
      <c r="AQ93" s="396"/>
      <c r="AR93" s="396"/>
      <c r="AS93" s="396"/>
      <c r="AT93" s="396"/>
      <c r="AU93" s="396"/>
      <c r="AV93" s="396"/>
      <c r="AW93" s="396"/>
    </row>
    <row r="94" spans="1:49" hidden="1" x14ac:dyDescent="0.25">
      <c r="A94" s="388">
        <v>45852</v>
      </c>
      <c r="B94" s="389" t="s">
        <v>4441</v>
      </c>
      <c r="C94" s="389" t="s">
        <v>4744</v>
      </c>
      <c r="D94" s="389" t="s">
        <v>4443</v>
      </c>
      <c r="E94" s="389" t="s">
        <v>118</v>
      </c>
      <c r="F94" s="389" t="s">
        <v>4745</v>
      </c>
      <c r="G94" s="389" t="s">
        <v>4745</v>
      </c>
      <c r="H94" s="389"/>
      <c r="I94" s="389"/>
      <c r="J94" s="389"/>
      <c r="K94" s="389"/>
      <c r="L94" s="389"/>
      <c r="M94" s="389">
        <v>200000</v>
      </c>
      <c r="N94" s="389">
        <v>44.54</v>
      </c>
      <c r="O94" s="389"/>
      <c r="P94" s="389">
        <v>44.54</v>
      </c>
      <c r="Q94" s="389"/>
      <c r="R94" s="389" t="s">
        <v>4746</v>
      </c>
      <c r="S94" s="389" t="s">
        <v>4745</v>
      </c>
      <c r="T94" s="389" t="s">
        <v>3851</v>
      </c>
      <c r="U94" s="389" t="s">
        <v>4745</v>
      </c>
      <c r="V94" s="389"/>
      <c r="W94" s="389"/>
      <c r="X94" s="389"/>
      <c r="Y94" s="389"/>
      <c r="Z94" s="389"/>
      <c r="AA94" s="389"/>
      <c r="AB94" s="389"/>
      <c r="AC94" s="389"/>
      <c r="AD94" s="389"/>
      <c r="AE94" s="389"/>
      <c r="AF94" s="389"/>
      <c r="AG94" s="389"/>
      <c r="AH94" s="389"/>
      <c r="AI94" s="389"/>
      <c r="AJ94" s="389"/>
      <c r="AK94" s="389"/>
      <c r="AL94" s="389"/>
      <c r="AM94" s="389"/>
      <c r="AN94" s="389"/>
      <c r="AO94" s="389"/>
      <c r="AP94" s="389"/>
      <c r="AQ94" s="389"/>
      <c r="AR94" s="389"/>
      <c r="AS94" s="389"/>
      <c r="AT94" s="389"/>
      <c r="AU94" s="389"/>
      <c r="AV94" s="389"/>
      <c r="AW94" s="389"/>
    </row>
    <row r="95" spans="1:49" s="397" customFormat="1" x14ac:dyDescent="0.25">
      <c r="A95" s="395">
        <v>45852</v>
      </c>
      <c r="B95" s="396" t="s">
        <v>4441</v>
      </c>
      <c r="C95" s="396" t="s">
        <v>4747</v>
      </c>
      <c r="D95" s="396" t="s">
        <v>4443</v>
      </c>
      <c r="E95" s="396" t="s">
        <v>134</v>
      </c>
      <c r="F95" s="396" t="s">
        <v>4745</v>
      </c>
      <c r="G95" s="396" t="s">
        <v>4748</v>
      </c>
      <c r="H95" s="396" t="s">
        <v>4687</v>
      </c>
      <c r="I95" s="396"/>
      <c r="J95" s="396">
        <v>200000</v>
      </c>
      <c r="K95" s="396"/>
      <c r="L95" s="396"/>
      <c r="M95" s="396">
        <v>-200000</v>
      </c>
      <c r="N95" s="396"/>
      <c r="O95" s="396">
        <v>44.54</v>
      </c>
      <c r="P95" s="396">
        <v>-44.54</v>
      </c>
      <c r="Q95" s="396"/>
      <c r="R95" s="396" t="s">
        <v>4749</v>
      </c>
      <c r="S95" s="396" t="s">
        <v>4745</v>
      </c>
      <c r="T95" s="396" t="s">
        <v>3851</v>
      </c>
      <c r="U95" s="396" t="s">
        <v>4745</v>
      </c>
      <c r="V95" s="396"/>
      <c r="W95" s="396"/>
      <c r="X95" s="396"/>
      <c r="Y95" s="396"/>
      <c r="Z95" s="396"/>
      <c r="AA95" s="396"/>
      <c r="AB95" s="396"/>
      <c r="AC95" s="396"/>
      <c r="AD95" s="396"/>
      <c r="AE95" s="396"/>
      <c r="AF95" s="396"/>
      <c r="AG95" s="396"/>
      <c r="AH95" s="396"/>
      <c r="AI95" s="396"/>
      <c r="AJ95" s="396"/>
      <c r="AK95" s="396"/>
      <c r="AL95" s="396"/>
      <c r="AM95" s="396"/>
      <c r="AN95" s="396"/>
      <c r="AO95" s="396"/>
      <c r="AP95" s="396"/>
      <c r="AQ95" s="396"/>
      <c r="AR95" s="396"/>
      <c r="AS95" s="396"/>
      <c r="AT95" s="396"/>
      <c r="AU95" s="396"/>
      <c r="AV95" s="396"/>
      <c r="AW95" s="396"/>
    </row>
    <row r="96" spans="1:49" hidden="1" x14ac:dyDescent="0.25">
      <c r="A96" s="388">
        <v>45852</v>
      </c>
      <c r="B96" s="389" t="s">
        <v>4441</v>
      </c>
      <c r="C96" s="389" t="s">
        <v>4750</v>
      </c>
      <c r="D96" s="389" t="s">
        <v>4443</v>
      </c>
      <c r="E96" s="389" t="s">
        <v>118</v>
      </c>
      <c r="F96" s="389" t="s">
        <v>4751</v>
      </c>
      <c r="G96" s="389" t="s">
        <v>4751</v>
      </c>
      <c r="H96" s="389"/>
      <c r="I96" s="389"/>
      <c r="J96" s="389"/>
      <c r="K96" s="389"/>
      <c r="L96" s="389"/>
      <c r="M96" s="389">
        <v>720000</v>
      </c>
      <c r="N96" s="389">
        <v>160.36000000000001</v>
      </c>
      <c r="O96" s="389"/>
      <c r="P96" s="389">
        <v>160.36000000000001</v>
      </c>
      <c r="Q96" s="389"/>
      <c r="R96" s="389" t="s">
        <v>4752</v>
      </c>
      <c r="S96" s="389" t="s">
        <v>4751</v>
      </c>
      <c r="T96" s="389" t="s">
        <v>3851</v>
      </c>
      <c r="U96" s="389" t="s">
        <v>4751</v>
      </c>
      <c r="V96" s="389"/>
      <c r="W96" s="389"/>
      <c r="X96" s="389"/>
      <c r="Y96" s="389"/>
      <c r="Z96" s="389"/>
      <c r="AA96" s="389"/>
      <c r="AB96" s="389"/>
      <c r="AC96" s="389"/>
      <c r="AD96" s="389"/>
      <c r="AE96" s="389"/>
      <c r="AF96" s="389"/>
      <c r="AG96" s="389"/>
      <c r="AH96" s="389"/>
      <c r="AI96" s="389"/>
      <c r="AJ96" s="389"/>
      <c r="AK96" s="389"/>
      <c r="AL96" s="389"/>
      <c r="AM96" s="389"/>
      <c r="AN96" s="389"/>
      <c r="AO96" s="389"/>
      <c r="AP96" s="389"/>
      <c r="AQ96" s="389"/>
      <c r="AR96" s="389"/>
      <c r="AS96" s="389"/>
      <c r="AT96" s="389"/>
      <c r="AU96" s="389"/>
      <c r="AV96" s="389"/>
      <c r="AW96" s="389"/>
    </row>
    <row r="97" spans="1:49" s="397" customFormat="1" x14ac:dyDescent="0.25">
      <c r="A97" s="395">
        <v>45852</v>
      </c>
      <c r="B97" s="396" t="s">
        <v>4441</v>
      </c>
      <c r="C97" s="396" t="s">
        <v>4753</v>
      </c>
      <c r="D97" s="396" t="s">
        <v>4443</v>
      </c>
      <c r="E97" s="396" t="s">
        <v>134</v>
      </c>
      <c r="F97" s="396" t="s">
        <v>4751</v>
      </c>
      <c r="G97" s="396" t="s">
        <v>4754</v>
      </c>
      <c r="H97" s="396" t="s">
        <v>4468</v>
      </c>
      <c r="I97" s="396"/>
      <c r="J97" s="396">
        <v>720000</v>
      </c>
      <c r="K97" s="396"/>
      <c r="L97" s="396"/>
      <c r="M97" s="396">
        <v>-720000</v>
      </c>
      <c r="N97" s="396"/>
      <c r="O97" s="396">
        <v>160.36000000000001</v>
      </c>
      <c r="P97" s="396">
        <v>-160.36000000000001</v>
      </c>
      <c r="Q97" s="396"/>
      <c r="R97" s="396" t="s">
        <v>4755</v>
      </c>
      <c r="S97" s="396" t="s">
        <v>4751</v>
      </c>
      <c r="T97" s="396" t="s">
        <v>3851</v>
      </c>
      <c r="U97" s="396" t="s">
        <v>4751</v>
      </c>
      <c r="V97" s="396"/>
      <c r="W97" s="396"/>
      <c r="X97" s="396"/>
      <c r="Y97" s="396"/>
      <c r="Z97" s="396"/>
      <c r="AA97" s="396"/>
      <c r="AB97" s="396"/>
      <c r="AC97" s="396"/>
      <c r="AD97" s="396"/>
      <c r="AE97" s="396"/>
      <c r="AF97" s="396"/>
      <c r="AG97" s="396"/>
      <c r="AH97" s="396"/>
      <c r="AI97" s="396"/>
      <c r="AJ97" s="396"/>
      <c r="AK97" s="396"/>
      <c r="AL97" s="396"/>
      <c r="AM97" s="396"/>
      <c r="AN97" s="396"/>
      <c r="AO97" s="396"/>
      <c r="AP97" s="396"/>
      <c r="AQ97" s="396"/>
      <c r="AR97" s="396"/>
      <c r="AS97" s="396"/>
      <c r="AT97" s="396"/>
      <c r="AU97" s="396"/>
      <c r="AV97" s="396"/>
      <c r="AW97" s="396"/>
    </row>
    <row r="98" spans="1:49" hidden="1" x14ac:dyDescent="0.25">
      <c r="A98" s="388">
        <v>45852</v>
      </c>
      <c r="B98" s="389" t="s">
        <v>4441</v>
      </c>
      <c r="C98" s="389" t="s">
        <v>4756</v>
      </c>
      <c r="D98" s="389" t="s">
        <v>4443</v>
      </c>
      <c r="E98" s="389" t="s">
        <v>118</v>
      </c>
      <c r="F98" s="389" t="s">
        <v>4757</v>
      </c>
      <c r="G98" s="389" t="s">
        <v>4757</v>
      </c>
      <c r="H98" s="389"/>
      <c r="I98" s="389"/>
      <c r="J98" s="389"/>
      <c r="K98" s="389"/>
      <c r="L98" s="389"/>
      <c r="M98" s="389">
        <v>190000</v>
      </c>
      <c r="N98" s="389">
        <v>42.32</v>
      </c>
      <c r="O98" s="389"/>
      <c r="P98" s="389">
        <v>42.32</v>
      </c>
      <c r="Q98" s="389"/>
      <c r="R98" s="389" t="s">
        <v>4758</v>
      </c>
      <c r="S98" s="389" t="s">
        <v>4757</v>
      </c>
      <c r="T98" s="389" t="s">
        <v>3851</v>
      </c>
      <c r="U98" s="389" t="s">
        <v>4757</v>
      </c>
      <c r="V98" s="389"/>
      <c r="W98" s="389"/>
      <c r="X98" s="389"/>
      <c r="Y98" s="389"/>
      <c r="Z98" s="389"/>
      <c r="AA98" s="389"/>
      <c r="AB98" s="389"/>
      <c r="AC98" s="389"/>
      <c r="AD98" s="389"/>
      <c r="AE98" s="389"/>
      <c r="AF98" s="389"/>
      <c r="AG98" s="389"/>
      <c r="AH98" s="389"/>
      <c r="AI98" s="389"/>
      <c r="AJ98" s="389"/>
      <c r="AK98" s="389"/>
      <c r="AL98" s="389"/>
      <c r="AM98" s="389"/>
      <c r="AN98" s="389"/>
      <c r="AO98" s="389"/>
      <c r="AP98" s="389"/>
      <c r="AQ98" s="389"/>
      <c r="AR98" s="389"/>
      <c r="AS98" s="389"/>
      <c r="AT98" s="389"/>
      <c r="AU98" s="389"/>
      <c r="AV98" s="389"/>
      <c r="AW98" s="389"/>
    </row>
    <row r="99" spans="1:49" s="397" customFormat="1" x14ac:dyDescent="0.25">
      <c r="A99" s="395">
        <v>45852</v>
      </c>
      <c r="B99" s="396" t="s">
        <v>4441</v>
      </c>
      <c r="C99" s="396" t="s">
        <v>4759</v>
      </c>
      <c r="D99" s="396" t="s">
        <v>4443</v>
      </c>
      <c r="E99" s="396" t="s">
        <v>134</v>
      </c>
      <c r="F99" s="396" t="s">
        <v>4757</v>
      </c>
      <c r="G99" s="396" t="s">
        <v>4760</v>
      </c>
      <c r="H99" s="396" t="s">
        <v>4687</v>
      </c>
      <c r="I99" s="396"/>
      <c r="J99" s="396">
        <v>190000</v>
      </c>
      <c r="K99" s="396"/>
      <c r="L99" s="396"/>
      <c r="M99" s="396">
        <v>-190000</v>
      </c>
      <c r="N99" s="396"/>
      <c r="O99" s="396">
        <v>42.32</v>
      </c>
      <c r="P99" s="396">
        <v>-42.32</v>
      </c>
      <c r="Q99" s="396"/>
      <c r="R99" s="396" t="s">
        <v>4761</v>
      </c>
      <c r="S99" s="396" t="s">
        <v>4757</v>
      </c>
      <c r="T99" s="396" t="s">
        <v>3851</v>
      </c>
      <c r="U99" s="396" t="s">
        <v>4757</v>
      </c>
      <c r="V99" s="396"/>
      <c r="W99" s="396"/>
      <c r="X99" s="396"/>
      <c r="Y99" s="396"/>
      <c r="Z99" s="396"/>
      <c r="AA99" s="396"/>
      <c r="AB99" s="396"/>
      <c r="AC99" s="396"/>
      <c r="AD99" s="396"/>
      <c r="AE99" s="396"/>
      <c r="AF99" s="396"/>
      <c r="AG99" s="396"/>
      <c r="AH99" s="396"/>
      <c r="AI99" s="396"/>
      <c r="AJ99" s="396"/>
      <c r="AK99" s="396"/>
      <c r="AL99" s="396"/>
      <c r="AM99" s="396"/>
      <c r="AN99" s="396"/>
      <c r="AO99" s="396"/>
      <c r="AP99" s="396"/>
      <c r="AQ99" s="396"/>
      <c r="AR99" s="396"/>
      <c r="AS99" s="396"/>
      <c r="AT99" s="396"/>
      <c r="AU99" s="396"/>
      <c r="AV99" s="396"/>
      <c r="AW99" s="396"/>
    </row>
    <row r="100" spans="1:49" hidden="1" x14ac:dyDescent="0.25">
      <c r="A100" s="388">
        <v>45852</v>
      </c>
      <c r="B100" s="389" t="s">
        <v>4441</v>
      </c>
      <c r="C100" s="389" t="s">
        <v>4762</v>
      </c>
      <c r="D100" s="389" t="s">
        <v>4443</v>
      </c>
      <c r="E100" s="389" t="s">
        <v>118</v>
      </c>
      <c r="F100" s="389" t="s">
        <v>4763</v>
      </c>
      <c r="G100" s="389" t="s">
        <v>4763</v>
      </c>
      <c r="H100" s="389"/>
      <c r="I100" s="389"/>
      <c r="J100" s="389"/>
      <c r="K100" s="389"/>
      <c r="L100" s="389"/>
      <c r="M100" s="389">
        <v>237000</v>
      </c>
      <c r="N100" s="389">
        <v>52.78</v>
      </c>
      <c r="O100" s="389"/>
      <c r="P100" s="389">
        <v>52.78</v>
      </c>
      <c r="Q100" s="389"/>
      <c r="R100" s="389" t="s">
        <v>4764</v>
      </c>
      <c r="S100" s="389" t="s">
        <v>4763</v>
      </c>
      <c r="T100" s="389" t="s">
        <v>3851</v>
      </c>
      <c r="U100" s="389" t="s">
        <v>4763</v>
      </c>
      <c r="V100" s="389"/>
      <c r="W100" s="389"/>
      <c r="X100" s="389"/>
      <c r="Y100" s="389"/>
      <c r="Z100" s="389"/>
      <c r="AA100" s="389"/>
      <c r="AB100" s="389"/>
      <c r="AC100" s="389"/>
      <c r="AD100" s="389"/>
      <c r="AE100" s="389"/>
      <c r="AF100" s="389"/>
      <c r="AG100" s="389"/>
      <c r="AH100" s="389"/>
      <c r="AI100" s="389"/>
      <c r="AJ100" s="389"/>
      <c r="AK100" s="389"/>
      <c r="AL100" s="389"/>
      <c r="AM100" s="389"/>
      <c r="AN100" s="389"/>
      <c r="AO100" s="389"/>
      <c r="AP100" s="389"/>
      <c r="AQ100" s="389"/>
      <c r="AR100" s="389"/>
      <c r="AS100" s="389"/>
      <c r="AT100" s="389"/>
      <c r="AU100" s="389"/>
      <c r="AV100" s="389"/>
      <c r="AW100" s="389"/>
    </row>
    <row r="101" spans="1:49" s="397" customFormat="1" x14ac:dyDescent="0.25">
      <c r="A101" s="395">
        <v>45852</v>
      </c>
      <c r="B101" s="396" t="s">
        <v>4441</v>
      </c>
      <c r="C101" s="396" t="s">
        <v>4765</v>
      </c>
      <c r="D101" s="396" t="s">
        <v>4443</v>
      </c>
      <c r="E101" s="396" t="s">
        <v>134</v>
      </c>
      <c r="F101" s="396" t="s">
        <v>4763</v>
      </c>
      <c r="G101" s="396" t="s">
        <v>4766</v>
      </c>
      <c r="H101" s="396" t="s">
        <v>4468</v>
      </c>
      <c r="I101" s="396"/>
      <c r="J101" s="396">
        <v>237000</v>
      </c>
      <c r="K101" s="396"/>
      <c r="L101" s="396"/>
      <c r="M101" s="396">
        <v>-237000</v>
      </c>
      <c r="N101" s="396"/>
      <c r="O101" s="396">
        <v>52.78</v>
      </c>
      <c r="P101" s="396">
        <v>-52.78</v>
      </c>
      <c r="Q101" s="396"/>
      <c r="R101" s="396" t="s">
        <v>4767</v>
      </c>
      <c r="S101" s="396" t="s">
        <v>4763</v>
      </c>
      <c r="T101" s="396" t="s">
        <v>3851</v>
      </c>
      <c r="U101" s="396" t="s">
        <v>4763</v>
      </c>
      <c r="V101" s="396"/>
      <c r="W101" s="396"/>
      <c r="X101" s="396"/>
      <c r="Y101" s="396"/>
      <c r="Z101" s="396"/>
      <c r="AA101" s="396"/>
      <c r="AB101" s="396"/>
      <c r="AC101" s="396"/>
      <c r="AD101" s="396"/>
      <c r="AE101" s="396"/>
      <c r="AF101" s="396"/>
      <c r="AG101" s="396"/>
      <c r="AH101" s="396"/>
      <c r="AI101" s="396"/>
      <c r="AJ101" s="396"/>
      <c r="AK101" s="396"/>
      <c r="AL101" s="396"/>
      <c r="AM101" s="396"/>
      <c r="AN101" s="396"/>
      <c r="AO101" s="396"/>
      <c r="AP101" s="396"/>
      <c r="AQ101" s="396"/>
      <c r="AR101" s="396"/>
      <c r="AS101" s="396"/>
      <c r="AT101" s="396"/>
      <c r="AU101" s="396"/>
      <c r="AV101" s="396"/>
      <c r="AW101" s="396"/>
    </row>
    <row r="102" spans="1:49" hidden="1" x14ac:dyDescent="0.25">
      <c r="A102" s="388">
        <v>45852</v>
      </c>
      <c r="B102" s="389" t="s">
        <v>4441</v>
      </c>
      <c r="C102" s="389" t="s">
        <v>4768</v>
      </c>
      <c r="D102" s="389" t="s">
        <v>4443</v>
      </c>
      <c r="E102" s="389" t="s">
        <v>118</v>
      </c>
      <c r="F102" s="389" t="s">
        <v>4769</v>
      </c>
      <c r="G102" s="389" t="s">
        <v>4769</v>
      </c>
      <c r="H102" s="389"/>
      <c r="I102" s="389"/>
      <c r="J102" s="389"/>
      <c r="K102" s="389"/>
      <c r="L102" s="389"/>
      <c r="M102" s="389">
        <v>250000</v>
      </c>
      <c r="N102" s="389">
        <v>55.68</v>
      </c>
      <c r="O102" s="389"/>
      <c r="P102" s="389">
        <v>55.68</v>
      </c>
      <c r="Q102" s="389"/>
      <c r="R102" s="389" t="s">
        <v>4770</v>
      </c>
      <c r="S102" s="389" t="s">
        <v>4769</v>
      </c>
      <c r="T102" s="389" t="s">
        <v>3851</v>
      </c>
      <c r="U102" s="389" t="s">
        <v>4769</v>
      </c>
      <c r="V102" s="389"/>
      <c r="W102" s="389"/>
      <c r="X102" s="389"/>
      <c r="Y102" s="389"/>
      <c r="Z102" s="389"/>
      <c r="AA102" s="389"/>
      <c r="AB102" s="389"/>
      <c r="AC102" s="389"/>
      <c r="AD102" s="389"/>
      <c r="AE102" s="389"/>
      <c r="AF102" s="389"/>
      <c r="AG102" s="389"/>
      <c r="AH102" s="389"/>
      <c r="AI102" s="389"/>
      <c r="AJ102" s="389"/>
      <c r="AK102" s="389"/>
      <c r="AL102" s="389"/>
      <c r="AM102" s="389"/>
      <c r="AN102" s="389"/>
      <c r="AO102" s="389"/>
      <c r="AP102" s="389"/>
      <c r="AQ102" s="389"/>
      <c r="AR102" s="389"/>
      <c r="AS102" s="389"/>
      <c r="AT102" s="389"/>
      <c r="AU102" s="389"/>
      <c r="AV102" s="389"/>
      <c r="AW102" s="389"/>
    </row>
    <row r="103" spans="1:49" s="397" customFormat="1" x14ac:dyDescent="0.25">
      <c r="A103" s="395">
        <v>45852</v>
      </c>
      <c r="B103" s="396" t="s">
        <v>4441</v>
      </c>
      <c r="C103" s="396" t="s">
        <v>4771</v>
      </c>
      <c r="D103" s="396" t="s">
        <v>4443</v>
      </c>
      <c r="E103" s="396" t="s">
        <v>134</v>
      </c>
      <c r="F103" s="396" t="s">
        <v>4769</v>
      </c>
      <c r="G103" s="396" t="s">
        <v>4772</v>
      </c>
      <c r="H103" s="396" t="s">
        <v>4687</v>
      </c>
      <c r="I103" s="396"/>
      <c r="J103" s="396">
        <v>250000</v>
      </c>
      <c r="K103" s="396"/>
      <c r="L103" s="396"/>
      <c r="M103" s="396">
        <v>-250000</v>
      </c>
      <c r="N103" s="396"/>
      <c r="O103" s="396">
        <v>55.68</v>
      </c>
      <c r="P103" s="396">
        <v>-55.68</v>
      </c>
      <c r="Q103" s="396"/>
      <c r="R103" s="396" t="s">
        <v>4773</v>
      </c>
      <c r="S103" s="396" t="s">
        <v>4769</v>
      </c>
      <c r="T103" s="396" t="s">
        <v>3851</v>
      </c>
      <c r="U103" s="396" t="s">
        <v>4769</v>
      </c>
      <c r="V103" s="396"/>
      <c r="W103" s="396"/>
      <c r="X103" s="396"/>
      <c r="Y103" s="396"/>
      <c r="Z103" s="396"/>
      <c r="AA103" s="396"/>
      <c r="AB103" s="396"/>
      <c r="AC103" s="396"/>
      <c r="AD103" s="396"/>
      <c r="AE103" s="396"/>
      <c r="AF103" s="396"/>
      <c r="AG103" s="396"/>
      <c r="AH103" s="396"/>
      <c r="AI103" s="396"/>
      <c r="AJ103" s="396"/>
      <c r="AK103" s="396"/>
      <c r="AL103" s="396"/>
      <c r="AM103" s="396"/>
      <c r="AN103" s="396"/>
      <c r="AO103" s="396"/>
      <c r="AP103" s="396"/>
      <c r="AQ103" s="396"/>
      <c r="AR103" s="396"/>
      <c r="AS103" s="396"/>
      <c r="AT103" s="396"/>
      <c r="AU103" s="396"/>
      <c r="AV103" s="396"/>
      <c r="AW103" s="396"/>
    </row>
    <row r="104" spans="1:49" hidden="1" x14ac:dyDescent="0.25">
      <c r="A104" s="388">
        <v>45852</v>
      </c>
      <c r="B104" s="389" t="s">
        <v>4441</v>
      </c>
      <c r="C104" s="389" t="s">
        <v>4774</v>
      </c>
      <c r="D104" s="389" t="s">
        <v>4443</v>
      </c>
      <c r="E104" s="389" t="s">
        <v>118</v>
      </c>
      <c r="F104" s="389" t="s">
        <v>4775</v>
      </c>
      <c r="G104" s="389" t="s">
        <v>4775</v>
      </c>
      <c r="H104" s="389"/>
      <c r="I104" s="389"/>
      <c r="J104" s="389"/>
      <c r="K104" s="389"/>
      <c r="L104" s="389"/>
      <c r="M104" s="389">
        <v>500000</v>
      </c>
      <c r="N104" s="389">
        <v>111.36</v>
      </c>
      <c r="O104" s="389"/>
      <c r="P104" s="389">
        <v>111.36</v>
      </c>
      <c r="Q104" s="389"/>
      <c r="R104" s="389" t="s">
        <v>4776</v>
      </c>
      <c r="S104" s="389" t="s">
        <v>4775</v>
      </c>
      <c r="T104" s="389" t="s">
        <v>3851</v>
      </c>
      <c r="U104" s="389" t="s">
        <v>4775</v>
      </c>
      <c r="V104" s="389"/>
      <c r="W104" s="389"/>
      <c r="X104" s="389"/>
      <c r="Y104" s="389"/>
      <c r="Z104" s="389"/>
      <c r="AA104" s="389"/>
      <c r="AB104" s="389"/>
      <c r="AC104" s="389"/>
      <c r="AD104" s="389"/>
      <c r="AE104" s="389"/>
      <c r="AF104" s="389"/>
      <c r="AG104" s="389"/>
      <c r="AH104" s="389"/>
      <c r="AI104" s="389"/>
      <c r="AJ104" s="389"/>
      <c r="AK104" s="389"/>
      <c r="AL104" s="389"/>
      <c r="AM104" s="389"/>
      <c r="AN104" s="389"/>
      <c r="AO104" s="389"/>
      <c r="AP104" s="389"/>
      <c r="AQ104" s="389"/>
      <c r="AR104" s="389"/>
      <c r="AS104" s="389"/>
      <c r="AT104" s="389"/>
      <c r="AU104" s="389"/>
      <c r="AV104" s="389"/>
      <c r="AW104" s="389"/>
    </row>
    <row r="105" spans="1:49" s="397" customFormat="1" x14ac:dyDescent="0.25">
      <c r="A105" s="395">
        <v>45852</v>
      </c>
      <c r="B105" s="396" t="s">
        <v>4441</v>
      </c>
      <c r="C105" s="396" t="s">
        <v>4777</v>
      </c>
      <c r="D105" s="396" t="s">
        <v>4443</v>
      </c>
      <c r="E105" s="396" t="s">
        <v>134</v>
      </c>
      <c r="F105" s="396" t="s">
        <v>4775</v>
      </c>
      <c r="G105" s="396" t="s">
        <v>4778</v>
      </c>
      <c r="H105" s="396" t="s">
        <v>4585</v>
      </c>
      <c r="I105" s="396"/>
      <c r="J105" s="396">
        <v>500000</v>
      </c>
      <c r="K105" s="396"/>
      <c r="L105" s="396"/>
      <c r="M105" s="396">
        <v>-500000</v>
      </c>
      <c r="N105" s="396"/>
      <c r="O105" s="396">
        <v>111.36</v>
      </c>
      <c r="P105" s="396">
        <v>-111.36</v>
      </c>
      <c r="Q105" s="396"/>
      <c r="R105" s="396" t="s">
        <v>4779</v>
      </c>
      <c r="S105" s="396" t="s">
        <v>4775</v>
      </c>
      <c r="T105" s="396" t="s">
        <v>3851</v>
      </c>
      <c r="U105" s="396" t="s">
        <v>4775</v>
      </c>
      <c r="V105" s="396"/>
      <c r="W105" s="396"/>
      <c r="X105" s="396"/>
      <c r="Y105" s="396"/>
      <c r="Z105" s="396"/>
      <c r="AA105" s="396"/>
      <c r="AB105" s="396"/>
      <c r="AC105" s="396"/>
      <c r="AD105" s="396"/>
      <c r="AE105" s="396"/>
      <c r="AF105" s="396"/>
      <c r="AG105" s="396"/>
      <c r="AH105" s="396"/>
      <c r="AI105" s="396"/>
      <c r="AJ105" s="396"/>
      <c r="AK105" s="396"/>
      <c r="AL105" s="396"/>
      <c r="AM105" s="396"/>
      <c r="AN105" s="396"/>
      <c r="AO105" s="396"/>
      <c r="AP105" s="396"/>
      <c r="AQ105" s="396"/>
      <c r="AR105" s="396"/>
      <c r="AS105" s="396"/>
      <c r="AT105" s="396"/>
      <c r="AU105" s="396"/>
      <c r="AV105" s="396"/>
      <c r="AW105" s="396"/>
    </row>
    <row r="106" spans="1:49" hidden="1" x14ac:dyDescent="0.25">
      <c r="A106" s="388">
        <v>45852</v>
      </c>
      <c r="B106" s="389" t="s">
        <v>4441</v>
      </c>
      <c r="C106" s="389" t="s">
        <v>4780</v>
      </c>
      <c r="D106" s="389" t="s">
        <v>4443</v>
      </c>
      <c r="E106" s="389" t="s">
        <v>118</v>
      </c>
      <c r="F106" s="389" t="s">
        <v>4781</v>
      </c>
      <c r="G106" s="389" t="s">
        <v>4781</v>
      </c>
      <c r="H106" s="389"/>
      <c r="I106" s="389"/>
      <c r="J106" s="389"/>
      <c r="K106" s="389"/>
      <c r="L106" s="389"/>
      <c r="M106" s="389">
        <v>250000</v>
      </c>
      <c r="N106" s="389">
        <v>55.68</v>
      </c>
      <c r="O106" s="389"/>
      <c r="P106" s="389">
        <v>55.68</v>
      </c>
      <c r="Q106" s="389"/>
      <c r="R106" s="389" t="s">
        <v>4782</v>
      </c>
      <c r="S106" s="389" t="s">
        <v>4781</v>
      </c>
      <c r="T106" s="389" t="s">
        <v>3851</v>
      </c>
      <c r="U106" s="389" t="s">
        <v>4781</v>
      </c>
      <c r="V106" s="389"/>
      <c r="W106" s="389"/>
      <c r="X106" s="389"/>
      <c r="Y106" s="389"/>
      <c r="Z106" s="389"/>
      <c r="AA106" s="389"/>
      <c r="AB106" s="389"/>
      <c r="AC106" s="389"/>
      <c r="AD106" s="389"/>
      <c r="AE106" s="389"/>
      <c r="AF106" s="389"/>
      <c r="AG106" s="389"/>
      <c r="AH106" s="389"/>
      <c r="AI106" s="389"/>
      <c r="AJ106" s="389"/>
      <c r="AK106" s="389"/>
      <c r="AL106" s="389"/>
      <c r="AM106" s="389"/>
      <c r="AN106" s="389"/>
      <c r="AO106" s="389"/>
      <c r="AP106" s="389"/>
      <c r="AQ106" s="389"/>
      <c r="AR106" s="389"/>
      <c r="AS106" s="389"/>
      <c r="AT106" s="389"/>
      <c r="AU106" s="389"/>
      <c r="AV106" s="389"/>
      <c r="AW106" s="389"/>
    </row>
    <row r="107" spans="1:49" s="397" customFormat="1" x14ac:dyDescent="0.25">
      <c r="A107" s="395">
        <v>45852</v>
      </c>
      <c r="B107" s="396" t="s">
        <v>4441</v>
      </c>
      <c r="C107" s="396" t="s">
        <v>4783</v>
      </c>
      <c r="D107" s="396" t="s">
        <v>4443</v>
      </c>
      <c r="E107" s="396" t="s">
        <v>134</v>
      </c>
      <c r="F107" s="396" t="s">
        <v>4781</v>
      </c>
      <c r="G107" s="396" t="s">
        <v>4784</v>
      </c>
      <c r="H107" s="396" t="s">
        <v>4687</v>
      </c>
      <c r="I107" s="396"/>
      <c r="J107" s="396">
        <v>250000</v>
      </c>
      <c r="K107" s="396"/>
      <c r="L107" s="396"/>
      <c r="M107" s="396">
        <v>-250000</v>
      </c>
      <c r="N107" s="396"/>
      <c r="O107" s="396">
        <v>55.68</v>
      </c>
      <c r="P107" s="396">
        <v>-55.68</v>
      </c>
      <c r="Q107" s="396"/>
      <c r="R107" s="396" t="s">
        <v>4785</v>
      </c>
      <c r="S107" s="396" t="s">
        <v>4781</v>
      </c>
      <c r="T107" s="396" t="s">
        <v>3851</v>
      </c>
      <c r="U107" s="396" t="s">
        <v>4781</v>
      </c>
      <c r="V107" s="396"/>
      <c r="W107" s="396"/>
      <c r="X107" s="396"/>
      <c r="Y107" s="396"/>
      <c r="Z107" s="396"/>
      <c r="AA107" s="396"/>
      <c r="AB107" s="396"/>
      <c r="AC107" s="396"/>
      <c r="AD107" s="396"/>
      <c r="AE107" s="396"/>
      <c r="AF107" s="396"/>
      <c r="AG107" s="396"/>
      <c r="AH107" s="396"/>
      <c r="AI107" s="396"/>
      <c r="AJ107" s="396"/>
      <c r="AK107" s="396"/>
      <c r="AL107" s="396"/>
      <c r="AM107" s="396"/>
      <c r="AN107" s="396"/>
      <c r="AO107" s="396"/>
      <c r="AP107" s="396"/>
      <c r="AQ107" s="396"/>
      <c r="AR107" s="396"/>
      <c r="AS107" s="396"/>
      <c r="AT107" s="396"/>
      <c r="AU107" s="396"/>
      <c r="AV107" s="396"/>
      <c r="AW107" s="396"/>
    </row>
    <row r="108" spans="1:49" hidden="1" x14ac:dyDescent="0.25">
      <c r="A108" s="388">
        <v>45852</v>
      </c>
      <c r="B108" s="389" t="s">
        <v>4441</v>
      </c>
      <c r="C108" s="389" t="s">
        <v>4786</v>
      </c>
      <c r="D108" s="389" t="s">
        <v>4443</v>
      </c>
      <c r="E108" s="389" t="s">
        <v>118</v>
      </c>
      <c r="F108" s="389" t="s">
        <v>4787</v>
      </c>
      <c r="G108" s="389" t="s">
        <v>4787</v>
      </c>
      <c r="H108" s="389"/>
      <c r="I108" s="389"/>
      <c r="J108" s="389"/>
      <c r="K108" s="389"/>
      <c r="L108" s="389"/>
      <c r="M108" s="389">
        <v>446000</v>
      </c>
      <c r="N108" s="389">
        <v>99.33</v>
      </c>
      <c r="O108" s="389"/>
      <c r="P108" s="389">
        <v>99.33</v>
      </c>
      <c r="Q108" s="389"/>
      <c r="R108" s="389" t="s">
        <v>4788</v>
      </c>
      <c r="S108" s="389" t="s">
        <v>4787</v>
      </c>
      <c r="T108" s="389" t="s">
        <v>3851</v>
      </c>
      <c r="U108" s="389" t="s">
        <v>4787</v>
      </c>
      <c r="V108" s="389"/>
      <c r="W108" s="389"/>
      <c r="X108" s="389"/>
      <c r="Y108" s="389"/>
      <c r="Z108" s="389"/>
      <c r="AA108" s="389"/>
      <c r="AB108" s="389"/>
      <c r="AC108" s="389"/>
      <c r="AD108" s="389"/>
      <c r="AE108" s="389"/>
      <c r="AF108" s="389"/>
      <c r="AG108" s="389"/>
      <c r="AH108" s="389"/>
      <c r="AI108" s="389"/>
      <c r="AJ108" s="389"/>
      <c r="AK108" s="389"/>
      <c r="AL108" s="389"/>
      <c r="AM108" s="389"/>
      <c r="AN108" s="389"/>
      <c r="AO108" s="389"/>
      <c r="AP108" s="389"/>
      <c r="AQ108" s="389"/>
      <c r="AR108" s="389"/>
      <c r="AS108" s="389"/>
      <c r="AT108" s="389"/>
      <c r="AU108" s="389"/>
      <c r="AV108" s="389"/>
      <c r="AW108" s="389"/>
    </row>
    <row r="109" spans="1:49" s="397" customFormat="1" x14ac:dyDescent="0.25">
      <c r="A109" s="395">
        <v>45852</v>
      </c>
      <c r="B109" s="396" t="s">
        <v>4441</v>
      </c>
      <c r="C109" s="396" t="s">
        <v>4789</v>
      </c>
      <c r="D109" s="396" t="s">
        <v>4443</v>
      </c>
      <c r="E109" s="396" t="s">
        <v>134</v>
      </c>
      <c r="F109" s="396" t="s">
        <v>4787</v>
      </c>
      <c r="G109" s="396" t="s">
        <v>4790</v>
      </c>
      <c r="H109" s="396" t="s">
        <v>4468</v>
      </c>
      <c r="I109" s="396"/>
      <c r="J109" s="396">
        <v>446000</v>
      </c>
      <c r="K109" s="396"/>
      <c r="L109" s="396"/>
      <c r="M109" s="396">
        <v>-446000</v>
      </c>
      <c r="N109" s="396"/>
      <c r="O109" s="396">
        <v>99.33</v>
      </c>
      <c r="P109" s="396">
        <v>-99.33</v>
      </c>
      <c r="Q109" s="396"/>
      <c r="R109" s="396" t="s">
        <v>4791</v>
      </c>
      <c r="S109" s="396" t="s">
        <v>4787</v>
      </c>
      <c r="T109" s="396" t="s">
        <v>3851</v>
      </c>
      <c r="U109" s="396" t="s">
        <v>4787</v>
      </c>
      <c r="V109" s="396"/>
      <c r="W109" s="396"/>
      <c r="X109" s="396"/>
      <c r="Y109" s="396"/>
      <c r="Z109" s="396"/>
      <c r="AA109" s="396"/>
      <c r="AB109" s="396"/>
      <c r="AC109" s="396"/>
      <c r="AD109" s="396"/>
      <c r="AE109" s="396"/>
      <c r="AF109" s="396"/>
      <c r="AG109" s="396"/>
      <c r="AH109" s="396"/>
      <c r="AI109" s="396"/>
      <c r="AJ109" s="396"/>
      <c r="AK109" s="396"/>
      <c r="AL109" s="396"/>
      <c r="AM109" s="396"/>
      <c r="AN109" s="396"/>
      <c r="AO109" s="396"/>
      <c r="AP109" s="396"/>
      <c r="AQ109" s="396"/>
      <c r="AR109" s="396"/>
      <c r="AS109" s="396"/>
      <c r="AT109" s="396"/>
      <c r="AU109" s="396"/>
      <c r="AV109" s="396"/>
      <c r="AW109" s="396"/>
    </row>
    <row r="110" spans="1:49" s="397" customFormat="1" x14ac:dyDescent="0.25">
      <c r="A110" s="395">
        <v>45852</v>
      </c>
      <c r="B110" s="396" t="s">
        <v>4441</v>
      </c>
      <c r="C110" s="396" t="s">
        <v>4792</v>
      </c>
      <c r="D110" s="396" t="s">
        <v>4443</v>
      </c>
      <c r="E110" s="396" t="s">
        <v>121</v>
      </c>
      <c r="F110" s="396" t="s">
        <v>4793</v>
      </c>
      <c r="G110" s="396" t="s">
        <v>4794</v>
      </c>
      <c r="H110" s="396" t="s">
        <v>4687</v>
      </c>
      <c r="I110" s="396"/>
      <c r="J110" s="396"/>
      <c r="K110" s="396">
        <v>7000</v>
      </c>
      <c r="L110" s="396"/>
      <c r="M110" s="396">
        <v>-7000</v>
      </c>
      <c r="N110" s="396"/>
      <c r="O110" s="396">
        <v>1.56</v>
      </c>
      <c r="P110" s="396">
        <v>-1.56</v>
      </c>
      <c r="Q110" s="396"/>
      <c r="R110" s="396" t="s">
        <v>4795</v>
      </c>
      <c r="S110" s="396" t="s">
        <v>4793</v>
      </c>
      <c r="T110" s="396" t="s">
        <v>3851</v>
      </c>
      <c r="U110" s="396"/>
      <c r="V110" s="396" t="s">
        <v>4793</v>
      </c>
      <c r="W110" s="396" t="s">
        <v>4605</v>
      </c>
      <c r="X110" s="396">
        <v>7000</v>
      </c>
      <c r="Y110" s="396"/>
      <c r="Z110" s="396"/>
      <c r="AA110" s="396" t="s">
        <v>4454</v>
      </c>
      <c r="AB110" s="396" t="s">
        <v>4499</v>
      </c>
      <c r="AC110" s="396" t="s">
        <v>121</v>
      </c>
      <c r="AD110" s="395">
        <v>45845</v>
      </c>
      <c r="AE110" s="396"/>
      <c r="AF110" s="396" t="s">
        <v>4456</v>
      </c>
      <c r="AG110" s="395">
        <v>45852</v>
      </c>
      <c r="AH110" s="396" t="s">
        <v>4794</v>
      </c>
      <c r="AI110" s="396">
        <v>7000</v>
      </c>
      <c r="AJ110" s="396" t="s">
        <v>397</v>
      </c>
      <c r="AK110" s="396" t="s">
        <v>4796</v>
      </c>
      <c r="AL110" s="396" t="b">
        <v>0</v>
      </c>
      <c r="AM110" s="396" t="s">
        <v>4793</v>
      </c>
      <c r="AN110" s="396">
        <v>0</v>
      </c>
      <c r="AO110" s="396" t="s">
        <v>121</v>
      </c>
      <c r="AP110" s="396">
        <v>257000</v>
      </c>
      <c r="AQ110" s="396" t="s">
        <v>4474</v>
      </c>
      <c r="AR110" s="396" t="b">
        <v>1</v>
      </c>
      <c r="AS110" s="396">
        <v>0</v>
      </c>
      <c r="AT110" s="396">
        <v>250000</v>
      </c>
      <c r="AU110" s="396">
        <v>257000</v>
      </c>
      <c r="AV110" s="396" t="s">
        <v>4797</v>
      </c>
      <c r="AW110" s="396"/>
    </row>
    <row r="111" spans="1:49" hidden="1" x14ac:dyDescent="0.25">
      <c r="A111" s="388">
        <v>45852</v>
      </c>
      <c r="B111" s="389" t="s">
        <v>4441</v>
      </c>
      <c r="C111" s="389" t="s">
        <v>4792</v>
      </c>
      <c r="D111" s="389" t="s">
        <v>4443</v>
      </c>
      <c r="E111" s="389" t="s">
        <v>121</v>
      </c>
      <c r="F111" s="389" t="s">
        <v>4793</v>
      </c>
      <c r="G111" s="389" t="s">
        <v>4794</v>
      </c>
      <c r="H111" s="389"/>
      <c r="I111" s="389"/>
      <c r="J111" s="389"/>
      <c r="K111" s="389"/>
      <c r="L111" s="389"/>
      <c r="M111" s="389">
        <v>7000</v>
      </c>
      <c r="N111" s="389">
        <v>1.56</v>
      </c>
      <c r="O111" s="389"/>
      <c r="P111" s="389">
        <v>1.56</v>
      </c>
      <c r="Q111" s="389"/>
      <c r="R111" s="389" t="s">
        <v>4795</v>
      </c>
      <c r="S111" s="389" t="s">
        <v>4793</v>
      </c>
      <c r="T111" s="389" t="s">
        <v>3851</v>
      </c>
      <c r="U111" s="389"/>
      <c r="V111" s="389" t="s">
        <v>4793</v>
      </c>
      <c r="W111" s="389" t="s">
        <v>4605</v>
      </c>
      <c r="X111" s="389">
        <v>7000</v>
      </c>
      <c r="Y111" s="389"/>
      <c r="Z111" s="389"/>
      <c r="AA111" s="389" t="s">
        <v>4454</v>
      </c>
      <c r="AB111" s="389" t="s">
        <v>4499</v>
      </c>
      <c r="AC111" s="389" t="s">
        <v>121</v>
      </c>
      <c r="AD111" s="388">
        <v>45845</v>
      </c>
      <c r="AE111" s="389"/>
      <c r="AF111" s="389" t="s">
        <v>4456</v>
      </c>
      <c r="AG111" s="388">
        <v>45852</v>
      </c>
      <c r="AH111" s="389" t="s">
        <v>4794</v>
      </c>
      <c r="AI111" s="389">
        <v>7000</v>
      </c>
      <c r="AJ111" s="389" t="s">
        <v>397</v>
      </c>
      <c r="AK111" s="389" t="s">
        <v>4796</v>
      </c>
      <c r="AL111" s="389" t="b">
        <v>0</v>
      </c>
      <c r="AM111" s="389" t="s">
        <v>4793</v>
      </c>
      <c r="AN111" s="389">
        <v>0</v>
      </c>
      <c r="AO111" s="389" t="s">
        <v>121</v>
      </c>
      <c r="AP111" s="389">
        <v>257000</v>
      </c>
      <c r="AQ111" s="389" t="s">
        <v>4474</v>
      </c>
      <c r="AR111" s="389" t="b">
        <v>1</v>
      </c>
      <c r="AS111" s="389">
        <v>0</v>
      </c>
      <c r="AT111" s="389">
        <v>250000</v>
      </c>
      <c r="AU111" s="389">
        <v>257000</v>
      </c>
      <c r="AV111" s="389" t="s">
        <v>4797</v>
      </c>
      <c r="AW111" s="389"/>
    </row>
    <row r="112" spans="1:49" hidden="1" x14ac:dyDescent="0.25">
      <c r="A112" s="388">
        <v>45852</v>
      </c>
      <c r="B112" s="389" t="s">
        <v>4441</v>
      </c>
      <c r="C112" s="389" t="s">
        <v>4798</v>
      </c>
      <c r="D112" s="389" t="s">
        <v>4443</v>
      </c>
      <c r="E112" s="389" t="s">
        <v>121</v>
      </c>
      <c r="F112" s="389" t="s">
        <v>4799</v>
      </c>
      <c r="G112" s="389" t="s">
        <v>4800</v>
      </c>
      <c r="H112" s="389"/>
      <c r="I112" s="389"/>
      <c r="J112" s="389"/>
      <c r="K112" s="389"/>
      <c r="L112" s="389"/>
      <c r="M112" s="389">
        <v>5000</v>
      </c>
      <c r="N112" s="389">
        <v>1.1100000000000001</v>
      </c>
      <c r="O112" s="389"/>
      <c r="P112" s="389">
        <v>1.1100000000000001</v>
      </c>
      <c r="Q112" s="389"/>
      <c r="R112" s="389" t="s">
        <v>4801</v>
      </c>
      <c r="S112" s="389" t="s">
        <v>4799</v>
      </c>
      <c r="T112" s="389" t="s">
        <v>3851</v>
      </c>
      <c r="U112" s="389"/>
      <c r="V112" s="389" t="s">
        <v>4799</v>
      </c>
      <c r="W112" s="389" t="s">
        <v>4498</v>
      </c>
      <c r="X112" s="389">
        <v>5000</v>
      </c>
      <c r="Y112" s="389"/>
      <c r="Z112" s="389"/>
      <c r="AA112" s="389" t="s">
        <v>4454</v>
      </c>
      <c r="AB112" s="389" t="s">
        <v>4499</v>
      </c>
      <c r="AC112" s="389" t="s">
        <v>121</v>
      </c>
      <c r="AD112" s="388">
        <v>45840</v>
      </c>
      <c r="AE112" s="389"/>
      <c r="AF112" s="389" t="s">
        <v>4456</v>
      </c>
      <c r="AG112" s="388">
        <v>45852</v>
      </c>
      <c r="AH112" s="389" t="s">
        <v>4800</v>
      </c>
      <c r="AI112" s="389">
        <v>5000</v>
      </c>
      <c r="AJ112" s="389" t="s">
        <v>397</v>
      </c>
      <c r="AK112" s="389" t="s">
        <v>4802</v>
      </c>
      <c r="AL112" s="389" t="b">
        <v>0</v>
      </c>
      <c r="AM112" s="389" t="s">
        <v>4799</v>
      </c>
      <c r="AN112" s="389">
        <v>0</v>
      </c>
      <c r="AO112" s="389" t="s">
        <v>121</v>
      </c>
      <c r="AP112" s="389">
        <v>245000</v>
      </c>
      <c r="AQ112" s="389" t="s">
        <v>4474</v>
      </c>
      <c r="AR112" s="389" t="b">
        <v>1</v>
      </c>
      <c r="AS112" s="389">
        <v>0</v>
      </c>
      <c r="AT112" s="389">
        <v>250000</v>
      </c>
      <c r="AU112" s="389">
        <v>245000</v>
      </c>
      <c r="AV112" s="389" t="s">
        <v>4803</v>
      </c>
      <c r="AW112" s="389"/>
    </row>
    <row r="113" spans="1:49" s="400" customFormat="1" hidden="1" x14ac:dyDescent="0.25">
      <c r="A113" s="398">
        <v>45852</v>
      </c>
      <c r="B113" s="399" t="s">
        <v>4441</v>
      </c>
      <c r="C113" s="399" t="s">
        <v>4798</v>
      </c>
      <c r="D113" s="399" t="s">
        <v>4443</v>
      </c>
      <c r="E113" s="399" t="s">
        <v>121</v>
      </c>
      <c r="F113" s="399" t="s">
        <v>4799</v>
      </c>
      <c r="G113" s="399" t="s">
        <v>4800</v>
      </c>
      <c r="H113" s="399"/>
      <c r="I113" s="399"/>
      <c r="J113" s="399"/>
      <c r="K113" s="399"/>
      <c r="L113" s="399">
        <v>5000</v>
      </c>
      <c r="M113" s="399">
        <v>-5000</v>
      </c>
      <c r="N113" s="399"/>
      <c r="O113" s="399">
        <v>1.1100000000000001</v>
      </c>
      <c r="P113" s="399">
        <v>-1.1100000000000001</v>
      </c>
      <c r="Q113" s="399"/>
      <c r="R113" s="399" t="s">
        <v>4801</v>
      </c>
      <c r="S113" s="399" t="s">
        <v>4799</v>
      </c>
      <c r="T113" s="399" t="s">
        <v>3851</v>
      </c>
      <c r="U113" s="399"/>
      <c r="V113" s="399" t="s">
        <v>4799</v>
      </c>
      <c r="W113" s="399" t="s">
        <v>4498</v>
      </c>
      <c r="X113" s="399">
        <v>5000</v>
      </c>
      <c r="Y113" s="399"/>
      <c r="Z113" s="399"/>
      <c r="AA113" s="399" t="s">
        <v>4454</v>
      </c>
      <c r="AB113" s="399" t="s">
        <v>4499</v>
      </c>
      <c r="AC113" s="399" t="s">
        <v>121</v>
      </c>
      <c r="AD113" s="398">
        <v>45840</v>
      </c>
      <c r="AE113" s="399"/>
      <c r="AF113" s="399" t="s">
        <v>4456</v>
      </c>
      <c r="AG113" s="398">
        <v>45852</v>
      </c>
      <c r="AH113" s="399" t="s">
        <v>4800</v>
      </c>
      <c r="AI113" s="399">
        <v>5000</v>
      </c>
      <c r="AJ113" s="399" t="s">
        <v>397</v>
      </c>
      <c r="AK113" s="399" t="s">
        <v>4802</v>
      </c>
      <c r="AL113" s="399" t="b">
        <v>0</v>
      </c>
      <c r="AM113" s="399" t="s">
        <v>4799</v>
      </c>
      <c r="AN113" s="399">
        <v>0</v>
      </c>
      <c r="AO113" s="399" t="s">
        <v>121</v>
      </c>
      <c r="AP113" s="399">
        <v>245000</v>
      </c>
      <c r="AQ113" s="399" t="s">
        <v>4474</v>
      </c>
      <c r="AR113" s="399" t="b">
        <v>1</v>
      </c>
      <c r="AS113" s="399">
        <v>0</v>
      </c>
      <c r="AT113" s="399">
        <v>250000</v>
      </c>
      <c r="AU113" s="399">
        <v>245000</v>
      </c>
      <c r="AV113" s="399" t="s">
        <v>4803</v>
      </c>
      <c r="AW113" s="399"/>
    </row>
    <row r="114" spans="1:49" hidden="1" x14ac:dyDescent="0.25">
      <c r="A114" s="388">
        <v>45852</v>
      </c>
      <c r="B114" s="389" t="s">
        <v>4441</v>
      </c>
      <c r="C114" s="389" t="s">
        <v>4804</v>
      </c>
      <c r="D114" s="389" t="s">
        <v>4443</v>
      </c>
      <c r="E114" s="389" t="s">
        <v>118</v>
      </c>
      <c r="F114" s="389" t="s">
        <v>4805</v>
      </c>
      <c r="G114" s="389" t="s">
        <v>4805</v>
      </c>
      <c r="H114" s="389"/>
      <c r="I114" s="389"/>
      <c r="J114" s="389"/>
      <c r="K114" s="389"/>
      <c r="L114" s="389"/>
      <c r="M114" s="389">
        <v>272000</v>
      </c>
      <c r="N114" s="389">
        <v>60.44</v>
      </c>
      <c r="O114" s="389"/>
      <c r="P114" s="389">
        <v>60.44</v>
      </c>
      <c r="Q114" s="389"/>
      <c r="R114" s="389" t="s">
        <v>4806</v>
      </c>
      <c r="S114" s="389" t="s">
        <v>4805</v>
      </c>
      <c r="T114" s="389" t="s">
        <v>3851</v>
      </c>
      <c r="U114" s="389"/>
      <c r="V114" s="389" t="s">
        <v>4805</v>
      </c>
      <c r="W114" s="389" t="s">
        <v>4453</v>
      </c>
      <c r="X114" s="389">
        <v>272000</v>
      </c>
      <c r="Y114" s="389"/>
      <c r="Z114" s="389"/>
      <c r="AA114" s="389" t="s">
        <v>4454</v>
      </c>
      <c r="AB114" s="389" t="s">
        <v>4455</v>
      </c>
      <c r="AC114" s="389" t="s">
        <v>121</v>
      </c>
      <c r="AD114" s="388">
        <v>45842</v>
      </c>
      <c r="AE114" s="389"/>
      <c r="AF114" s="389" t="s">
        <v>4456</v>
      </c>
      <c r="AG114" s="388">
        <v>45852</v>
      </c>
      <c r="AH114" s="389"/>
      <c r="AI114" s="389">
        <v>272000</v>
      </c>
      <c r="AJ114" s="389" t="s">
        <v>397</v>
      </c>
      <c r="AK114" s="389" t="s">
        <v>4807</v>
      </c>
      <c r="AL114" s="389" t="b">
        <v>0</v>
      </c>
      <c r="AM114" s="389" t="s">
        <v>4805</v>
      </c>
      <c r="AN114" s="389">
        <v>0</v>
      </c>
      <c r="AO114" s="389" t="s">
        <v>121</v>
      </c>
      <c r="AP114" s="389">
        <v>272000</v>
      </c>
      <c r="AQ114" s="389" t="s">
        <v>4474</v>
      </c>
      <c r="AR114" s="389" t="b">
        <v>1</v>
      </c>
      <c r="AS114" s="389">
        <v>0</v>
      </c>
      <c r="AT114" s="389">
        <v>0</v>
      </c>
      <c r="AU114" s="389">
        <v>272000</v>
      </c>
      <c r="AV114" s="389"/>
      <c r="AW114" s="389"/>
    </row>
    <row r="115" spans="1:49" s="397" customFormat="1" x14ac:dyDescent="0.25">
      <c r="A115" s="395">
        <v>45852</v>
      </c>
      <c r="B115" s="396" t="s">
        <v>4441</v>
      </c>
      <c r="C115" s="396" t="s">
        <v>4808</v>
      </c>
      <c r="D115" s="396" t="s">
        <v>4443</v>
      </c>
      <c r="E115" s="396" t="s">
        <v>121</v>
      </c>
      <c r="F115" s="396" t="s">
        <v>4805</v>
      </c>
      <c r="G115" s="396" t="s">
        <v>4809</v>
      </c>
      <c r="H115" s="396" t="s">
        <v>4468</v>
      </c>
      <c r="I115" s="396"/>
      <c r="J115" s="396">
        <v>272000</v>
      </c>
      <c r="K115" s="396"/>
      <c r="L115" s="396"/>
      <c r="M115" s="396">
        <v>-272000</v>
      </c>
      <c r="N115" s="396"/>
      <c r="O115" s="396">
        <v>60.44</v>
      </c>
      <c r="P115" s="396">
        <v>-60.44</v>
      </c>
      <c r="Q115" s="396"/>
      <c r="R115" s="396" t="s">
        <v>4810</v>
      </c>
      <c r="S115" s="396" t="s">
        <v>4805</v>
      </c>
      <c r="T115" s="396" t="s">
        <v>3851</v>
      </c>
      <c r="U115" s="396"/>
      <c r="V115" s="396" t="s">
        <v>4805</v>
      </c>
      <c r="W115" s="396" t="s">
        <v>4453</v>
      </c>
      <c r="X115" s="396">
        <v>272000</v>
      </c>
      <c r="Y115" s="396"/>
      <c r="Z115" s="396"/>
      <c r="AA115" s="396" t="s">
        <v>4454</v>
      </c>
      <c r="AB115" s="396" t="s">
        <v>4455</v>
      </c>
      <c r="AC115" s="396" t="s">
        <v>121</v>
      </c>
      <c r="AD115" s="395">
        <v>45842</v>
      </c>
      <c r="AE115" s="396"/>
      <c r="AF115" s="396" t="s">
        <v>4456</v>
      </c>
      <c r="AG115" s="395">
        <v>45852</v>
      </c>
      <c r="AH115" s="396"/>
      <c r="AI115" s="396">
        <v>272000</v>
      </c>
      <c r="AJ115" s="396" t="s">
        <v>397</v>
      </c>
      <c r="AK115" s="396" t="s">
        <v>4807</v>
      </c>
      <c r="AL115" s="396" t="b">
        <v>0</v>
      </c>
      <c r="AM115" s="396" t="s">
        <v>4805</v>
      </c>
      <c r="AN115" s="396">
        <v>0</v>
      </c>
      <c r="AO115" s="396" t="s">
        <v>121</v>
      </c>
      <c r="AP115" s="396">
        <v>272000</v>
      </c>
      <c r="AQ115" s="396" t="s">
        <v>4474</v>
      </c>
      <c r="AR115" s="396" t="b">
        <v>1</v>
      </c>
      <c r="AS115" s="396">
        <v>0</v>
      </c>
      <c r="AT115" s="396">
        <v>0</v>
      </c>
      <c r="AU115" s="396">
        <v>272000</v>
      </c>
      <c r="AV115" s="396"/>
      <c r="AW115" s="396"/>
    </row>
    <row r="116" spans="1:49" hidden="1" x14ac:dyDescent="0.25">
      <c r="A116" s="388">
        <v>45852</v>
      </c>
      <c r="B116" s="389" t="s">
        <v>4441</v>
      </c>
      <c r="C116" s="389" t="s">
        <v>4811</v>
      </c>
      <c r="D116" s="389" t="s">
        <v>4443</v>
      </c>
      <c r="E116" s="389" t="s">
        <v>118</v>
      </c>
      <c r="F116" s="389" t="s">
        <v>4812</v>
      </c>
      <c r="G116" s="389" t="s">
        <v>4812</v>
      </c>
      <c r="H116" s="389"/>
      <c r="I116" s="389"/>
      <c r="J116" s="389"/>
      <c r="K116" s="389"/>
      <c r="L116" s="389"/>
      <c r="M116" s="389">
        <v>427455</v>
      </c>
      <c r="N116" s="389">
        <v>94.99</v>
      </c>
      <c r="O116" s="389"/>
      <c r="P116" s="389">
        <v>94.99</v>
      </c>
      <c r="Q116" s="389"/>
      <c r="R116" s="389" t="s">
        <v>4813</v>
      </c>
      <c r="S116" s="389" t="s">
        <v>4812</v>
      </c>
      <c r="T116" s="389" t="s">
        <v>3851</v>
      </c>
      <c r="U116" s="389"/>
      <c r="V116" s="389" t="s">
        <v>4812</v>
      </c>
      <c r="W116" s="389" t="s">
        <v>4453</v>
      </c>
      <c r="X116" s="389">
        <v>427455</v>
      </c>
      <c r="Y116" s="389"/>
      <c r="Z116" s="389"/>
      <c r="AA116" s="389" t="s">
        <v>4454</v>
      </c>
      <c r="AB116" s="389" t="s">
        <v>4455</v>
      </c>
      <c r="AC116" s="389" t="s">
        <v>121</v>
      </c>
      <c r="AD116" s="388">
        <v>45842</v>
      </c>
      <c r="AE116" s="389"/>
      <c r="AF116" s="389" t="s">
        <v>4456</v>
      </c>
      <c r="AG116" s="388">
        <v>45852</v>
      </c>
      <c r="AH116" s="389"/>
      <c r="AI116" s="389">
        <v>427455</v>
      </c>
      <c r="AJ116" s="389" t="s">
        <v>397</v>
      </c>
      <c r="AK116" s="389" t="s">
        <v>4814</v>
      </c>
      <c r="AL116" s="389" t="b">
        <v>0</v>
      </c>
      <c r="AM116" s="389" t="s">
        <v>4812</v>
      </c>
      <c r="AN116" s="389">
        <v>0</v>
      </c>
      <c r="AO116" s="389" t="s">
        <v>121</v>
      </c>
      <c r="AP116" s="389">
        <v>427455</v>
      </c>
      <c r="AQ116" s="389" t="s">
        <v>4474</v>
      </c>
      <c r="AR116" s="389" t="b">
        <v>1</v>
      </c>
      <c r="AS116" s="389">
        <v>0</v>
      </c>
      <c r="AT116" s="389">
        <v>0</v>
      </c>
      <c r="AU116" s="389">
        <v>427455</v>
      </c>
      <c r="AV116" s="389"/>
      <c r="AW116" s="389"/>
    </row>
    <row r="117" spans="1:49" s="397" customFormat="1" x14ac:dyDescent="0.25">
      <c r="A117" s="395">
        <v>45852</v>
      </c>
      <c r="B117" s="396" t="s">
        <v>4441</v>
      </c>
      <c r="C117" s="396" t="s">
        <v>4815</v>
      </c>
      <c r="D117" s="396" t="s">
        <v>4443</v>
      </c>
      <c r="E117" s="396" t="s">
        <v>121</v>
      </c>
      <c r="F117" s="396" t="s">
        <v>4812</v>
      </c>
      <c r="G117" s="396" t="s">
        <v>4816</v>
      </c>
      <c r="H117" s="396" t="s">
        <v>4485</v>
      </c>
      <c r="I117" s="396"/>
      <c r="J117" s="396">
        <v>427455</v>
      </c>
      <c r="K117" s="396"/>
      <c r="L117" s="396"/>
      <c r="M117" s="396">
        <v>-427455</v>
      </c>
      <c r="N117" s="396"/>
      <c r="O117" s="396">
        <v>94.99</v>
      </c>
      <c r="P117" s="396">
        <v>-94.99</v>
      </c>
      <c r="Q117" s="396"/>
      <c r="R117" s="396" t="s">
        <v>4817</v>
      </c>
      <c r="S117" s="396" t="s">
        <v>4812</v>
      </c>
      <c r="T117" s="396" t="s">
        <v>3851</v>
      </c>
      <c r="U117" s="396"/>
      <c r="V117" s="396" t="s">
        <v>4812</v>
      </c>
      <c r="W117" s="396" t="s">
        <v>4453</v>
      </c>
      <c r="X117" s="396">
        <v>427455</v>
      </c>
      <c r="Y117" s="396"/>
      <c r="Z117" s="396"/>
      <c r="AA117" s="396" t="s">
        <v>4454</v>
      </c>
      <c r="AB117" s="396" t="s">
        <v>4455</v>
      </c>
      <c r="AC117" s="396" t="s">
        <v>121</v>
      </c>
      <c r="AD117" s="395">
        <v>45842</v>
      </c>
      <c r="AE117" s="396"/>
      <c r="AF117" s="396" t="s">
        <v>4456</v>
      </c>
      <c r="AG117" s="395">
        <v>45852</v>
      </c>
      <c r="AH117" s="396"/>
      <c r="AI117" s="396">
        <v>427455</v>
      </c>
      <c r="AJ117" s="396" t="s">
        <v>397</v>
      </c>
      <c r="AK117" s="396" t="s">
        <v>4814</v>
      </c>
      <c r="AL117" s="396" t="b">
        <v>0</v>
      </c>
      <c r="AM117" s="396" t="s">
        <v>4812</v>
      </c>
      <c r="AN117" s="396">
        <v>0</v>
      </c>
      <c r="AO117" s="396" t="s">
        <v>121</v>
      </c>
      <c r="AP117" s="396">
        <v>427455</v>
      </c>
      <c r="AQ117" s="396" t="s">
        <v>4474</v>
      </c>
      <c r="AR117" s="396" t="b">
        <v>1</v>
      </c>
      <c r="AS117" s="396">
        <v>0</v>
      </c>
      <c r="AT117" s="396">
        <v>0</v>
      </c>
      <c r="AU117" s="396">
        <v>427455</v>
      </c>
      <c r="AV117" s="396"/>
      <c r="AW117" s="396"/>
    </row>
    <row r="118" spans="1:49" hidden="1" x14ac:dyDescent="0.25">
      <c r="A118" s="388">
        <v>45852</v>
      </c>
      <c r="B118" s="389" t="s">
        <v>4441</v>
      </c>
      <c r="C118" s="389" t="s">
        <v>4818</v>
      </c>
      <c r="D118" s="389" t="s">
        <v>4443</v>
      </c>
      <c r="E118" s="389" t="s">
        <v>118</v>
      </c>
      <c r="F118" s="389" t="s">
        <v>4819</v>
      </c>
      <c r="G118" s="389" t="s">
        <v>4819</v>
      </c>
      <c r="H118" s="389"/>
      <c r="I118" s="389"/>
      <c r="J118" s="389"/>
      <c r="K118" s="389"/>
      <c r="L118" s="389"/>
      <c r="M118" s="389">
        <v>108000</v>
      </c>
      <c r="N118" s="389">
        <v>24</v>
      </c>
      <c r="O118" s="389"/>
      <c r="P118" s="389">
        <v>24</v>
      </c>
      <c r="Q118" s="389"/>
      <c r="R118" s="389" t="s">
        <v>4820</v>
      </c>
      <c r="S118" s="389" t="s">
        <v>4819</v>
      </c>
      <c r="T118" s="389" t="s">
        <v>3851</v>
      </c>
      <c r="U118" s="389"/>
      <c r="V118" s="389" t="s">
        <v>4819</v>
      </c>
      <c r="W118" s="389" t="s">
        <v>4453</v>
      </c>
      <c r="X118" s="389">
        <v>108000</v>
      </c>
      <c r="Y118" s="389"/>
      <c r="Z118" s="389"/>
      <c r="AA118" s="389" t="s">
        <v>4454</v>
      </c>
      <c r="AB118" s="389" t="s">
        <v>4455</v>
      </c>
      <c r="AC118" s="389" t="s">
        <v>121</v>
      </c>
      <c r="AD118" s="388">
        <v>45842</v>
      </c>
      <c r="AE118" s="389"/>
      <c r="AF118" s="389" t="s">
        <v>4456</v>
      </c>
      <c r="AG118" s="388">
        <v>45852</v>
      </c>
      <c r="AH118" s="389"/>
      <c r="AI118" s="389">
        <v>108000</v>
      </c>
      <c r="AJ118" s="389" t="s">
        <v>397</v>
      </c>
      <c r="AK118" s="389" t="s">
        <v>4821</v>
      </c>
      <c r="AL118" s="389" t="b">
        <v>0</v>
      </c>
      <c r="AM118" s="389" t="s">
        <v>4819</v>
      </c>
      <c r="AN118" s="389">
        <v>0</v>
      </c>
      <c r="AO118" s="389" t="s">
        <v>121</v>
      </c>
      <c r="AP118" s="389">
        <v>108000</v>
      </c>
      <c r="AQ118" s="389" t="s">
        <v>4474</v>
      </c>
      <c r="AR118" s="389" t="b">
        <v>1</v>
      </c>
      <c r="AS118" s="389">
        <v>0</v>
      </c>
      <c r="AT118" s="389">
        <v>0</v>
      </c>
      <c r="AU118" s="389">
        <v>108000</v>
      </c>
      <c r="AV118" s="389"/>
      <c r="AW118" s="389"/>
    </row>
    <row r="119" spans="1:49" s="397" customFormat="1" x14ac:dyDescent="0.25">
      <c r="A119" s="395">
        <v>45852</v>
      </c>
      <c r="B119" s="396" t="s">
        <v>4441</v>
      </c>
      <c r="C119" s="396" t="s">
        <v>4822</v>
      </c>
      <c r="D119" s="396" t="s">
        <v>4443</v>
      </c>
      <c r="E119" s="396" t="s">
        <v>121</v>
      </c>
      <c r="F119" s="396" t="s">
        <v>4819</v>
      </c>
      <c r="G119" s="396" t="s">
        <v>4823</v>
      </c>
      <c r="H119" s="396" t="s">
        <v>4468</v>
      </c>
      <c r="I119" s="396"/>
      <c r="J119" s="396">
        <v>108000</v>
      </c>
      <c r="K119" s="396"/>
      <c r="L119" s="396"/>
      <c r="M119" s="396">
        <v>-108000</v>
      </c>
      <c r="N119" s="396"/>
      <c r="O119" s="396">
        <v>24</v>
      </c>
      <c r="P119" s="396">
        <v>-24</v>
      </c>
      <c r="Q119" s="396"/>
      <c r="R119" s="396" t="s">
        <v>4824</v>
      </c>
      <c r="S119" s="396" t="s">
        <v>4819</v>
      </c>
      <c r="T119" s="396" t="s">
        <v>3851</v>
      </c>
      <c r="U119" s="396"/>
      <c r="V119" s="396" t="s">
        <v>4819</v>
      </c>
      <c r="W119" s="396" t="s">
        <v>4453</v>
      </c>
      <c r="X119" s="396">
        <v>108000</v>
      </c>
      <c r="Y119" s="396"/>
      <c r="Z119" s="396"/>
      <c r="AA119" s="396" t="s">
        <v>4454</v>
      </c>
      <c r="AB119" s="396" t="s">
        <v>4455</v>
      </c>
      <c r="AC119" s="396" t="s">
        <v>121</v>
      </c>
      <c r="AD119" s="395">
        <v>45842</v>
      </c>
      <c r="AE119" s="396"/>
      <c r="AF119" s="396" t="s">
        <v>4456</v>
      </c>
      <c r="AG119" s="395">
        <v>45852</v>
      </c>
      <c r="AH119" s="396"/>
      <c r="AI119" s="396">
        <v>108000</v>
      </c>
      <c r="AJ119" s="396" t="s">
        <v>397</v>
      </c>
      <c r="AK119" s="396" t="s">
        <v>4821</v>
      </c>
      <c r="AL119" s="396" t="b">
        <v>0</v>
      </c>
      <c r="AM119" s="396" t="s">
        <v>4819</v>
      </c>
      <c r="AN119" s="396">
        <v>0</v>
      </c>
      <c r="AO119" s="396" t="s">
        <v>121</v>
      </c>
      <c r="AP119" s="396">
        <v>108000</v>
      </c>
      <c r="AQ119" s="396" t="s">
        <v>4474</v>
      </c>
      <c r="AR119" s="396" t="b">
        <v>1</v>
      </c>
      <c r="AS119" s="396">
        <v>0</v>
      </c>
      <c r="AT119" s="396">
        <v>0</v>
      </c>
      <c r="AU119" s="396">
        <v>108000</v>
      </c>
      <c r="AV119" s="396"/>
      <c r="AW119" s="396"/>
    </row>
    <row r="120" spans="1:49" hidden="1" x14ac:dyDescent="0.25">
      <c r="A120" s="388">
        <v>45852</v>
      </c>
      <c r="B120" s="389" t="s">
        <v>4441</v>
      </c>
      <c r="C120" s="389" t="s">
        <v>4825</v>
      </c>
      <c r="D120" s="389" t="s">
        <v>4443</v>
      </c>
      <c r="E120" s="389" t="s">
        <v>118</v>
      </c>
      <c r="F120" s="389" t="s">
        <v>4826</v>
      </c>
      <c r="G120" s="389" t="s">
        <v>4826</v>
      </c>
      <c r="H120" s="389"/>
      <c r="I120" s="389"/>
      <c r="J120" s="389"/>
      <c r="K120" s="389"/>
      <c r="L120" s="389"/>
      <c r="M120" s="389">
        <v>3800</v>
      </c>
      <c r="N120" s="389">
        <v>0.84</v>
      </c>
      <c r="O120" s="389"/>
      <c r="P120" s="389">
        <v>0.84</v>
      </c>
      <c r="Q120" s="389"/>
      <c r="R120" s="389" t="s">
        <v>4827</v>
      </c>
      <c r="S120" s="389" t="s">
        <v>4826</v>
      </c>
      <c r="T120" s="389" t="s">
        <v>3851</v>
      </c>
      <c r="U120" s="389"/>
      <c r="V120" s="389" t="s">
        <v>4826</v>
      </c>
      <c r="W120" s="389" t="s">
        <v>4453</v>
      </c>
      <c r="X120" s="389">
        <v>3800</v>
      </c>
      <c r="Y120" s="389"/>
      <c r="Z120" s="389"/>
      <c r="AA120" s="389" t="s">
        <v>4454</v>
      </c>
      <c r="AB120" s="389" t="s">
        <v>4455</v>
      </c>
      <c r="AC120" s="389" t="s">
        <v>121</v>
      </c>
      <c r="AD120" s="388">
        <v>45840</v>
      </c>
      <c r="AE120" s="389"/>
      <c r="AF120" s="389" t="s">
        <v>4456</v>
      </c>
      <c r="AG120" s="388">
        <v>45852</v>
      </c>
      <c r="AH120" s="389"/>
      <c r="AI120" s="389">
        <v>3800</v>
      </c>
      <c r="AJ120" s="389" t="s">
        <v>397</v>
      </c>
      <c r="AK120" s="389" t="s">
        <v>4828</v>
      </c>
      <c r="AL120" s="389" t="b">
        <v>0</v>
      </c>
      <c r="AM120" s="389" t="s">
        <v>4826</v>
      </c>
      <c r="AN120" s="389">
        <v>0</v>
      </c>
      <c r="AO120" s="389" t="s">
        <v>121</v>
      </c>
      <c r="AP120" s="389">
        <v>3800</v>
      </c>
      <c r="AQ120" s="389" t="s">
        <v>4474</v>
      </c>
      <c r="AR120" s="389" t="b">
        <v>1</v>
      </c>
      <c r="AS120" s="389">
        <v>0</v>
      </c>
      <c r="AT120" s="389">
        <v>0</v>
      </c>
      <c r="AU120" s="389">
        <v>3800</v>
      </c>
      <c r="AV120" s="389"/>
      <c r="AW120" s="389"/>
    </row>
    <row r="121" spans="1:49" s="397" customFormat="1" x14ac:dyDescent="0.25">
      <c r="A121" s="395">
        <v>45852</v>
      </c>
      <c r="B121" s="396" t="s">
        <v>4441</v>
      </c>
      <c r="C121" s="396" t="s">
        <v>4829</v>
      </c>
      <c r="D121" s="396" t="s">
        <v>4443</v>
      </c>
      <c r="E121" s="396" t="s">
        <v>121</v>
      </c>
      <c r="F121" s="396" t="s">
        <v>4826</v>
      </c>
      <c r="G121" s="396" t="s">
        <v>4830</v>
      </c>
      <c r="H121" s="396" t="s">
        <v>4585</v>
      </c>
      <c r="I121" s="396"/>
      <c r="J121" s="396">
        <v>3800</v>
      </c>
      <c r="K121" s="396"/>
      <c r="L121" s="396"/>
      <c r="M121" s="396">
        <v>-3800</v>
      </c>
      <c r="N121" s="396"/>
      <c r="O121" s="396">
        <v>0.84</v>
      </c>
      <c r="P121" s="396">
        <v>-0.84</v>
      </c>
      <c r="Q121" s="396"/>
      <c r="R121" s="396" t="s">
        <v>4831</v>
      </c>
      <c r="S121" s="396" t="s">
        <v>4826</v>
      </c>
      <c r="T121" s="396" t="s">
        <v>3851</v>
      </c>
      <c r="U121" s="396"/>
      <c r="V121" s="396" t="s">
        <v>4826</v>
      </c>
      <c r="W121" s="396" t="s">
        <v>4453</v>
      </c>
      <c r="X121" s="396">
        <v>3800</v>
      </c>
      <c r="Y121" s="396"/>
      <c r="Z121" s="396"/>
      <c r="AA121" s="396" t="s">
        <v>4454</v>
      </c>
      <c r="AB121" s="396" t="s">
        <v>4455</v>
      </c>
      <c r="AC121" s="396" t="s">
        <v>121</v>
      </c>
      <c r="AD121" s="395">
        <v>45840</v>
      </c>
      <c r="AE121" s="396"/>
      <c r="AF121" s="396" t="s">
        <v>4456</v>
      </c>
      <c r="AG121" s="395">
        <v>45852</v>
      </c>
      <c r="AH121" s="396"/>
      <c r="AI121" s="396">
        <v>3800</v>
      </c>
      <c r="AJ121" s="396" t="s">
        <v>397</v>
      </c>
      <c r="AK121" s="396" t="s">
        <v>4828</v>
      </c>
      <c r="AL121" s="396" t="b">
        <v>0</v>
      </c>
      <c r="AM121" s="396" t="s">
        <v>4826</v>
      </c>
      <c r="AN121" s="396">
        <v>0</v>
      </c>
      <c r="AO121" s="396" t="s">
        <v>121</v>
      </c>
      <c r="AP121" s="396">
        <v>3800</v>
      </c>
      <c r="AQ121" s="396" t="s">
        <v>4474</v>
      </c>
      <c r="AR121" s="396" t="b">
        <v>1</v>
      </c>
      <c r="AS121" s="396">
        <v>0</v>
      </c>
      <c r="AT121" s="396">
        <v>0</v>
      </c>
      <c r="AU121" s="396">
        <v>3800</v>
      </c>
      <c r="AV121" s="396"/>
      <c r="AW121" s="396"/>
    </row>
    <row r="122" spans="1:49" hidden="1" x14ac:dyDescent="0.25">
      <c r="A122" s="388">
        <v>45852</v>
      </c>
      <c r="B122" s="389" t="s">
        <v>4441</v>
      </c>
      <c r="C122" s="389" t="s">
        <v>4832</v>
      </c>
      <c r="D122" s="389" t="s">
        <v>4443</v>
      </c>
      <c r="E122" s="389" t="s">
        <v>118</v>
      </c>
      <c r="F122" s="389" t="s">
        <v>4833</v>
      </c>
      <c r="G122" s="389" t="s">
        <v>4833</v>
      </c>
      <c r="H122" s="389"/>
      <c r="I122" s="389"/>
      <c r="J122" s="389"/>
      <c r="K122" s="389"/>
      <c r="L122" s="389"/>
      <c r="M122" s="389">
        <v>100000</v>
      </c>
      <c r="N122" s="389">
        <v>22.22</v>
      </c>
      <c r="O122" s="389"/>
      <c r="P122" s="389">
        <v>22.22</v>
      </c>
      <c r="Q122" s="389"/>
      <c r="R122" s="389" t="s">
        <v>4834</v>
      </c>
      <c r="S122" s="389" t="s">
        <v>4833</v>
      </c>
      <c r="T122" s="389" t="s">
        <v>3851</v>
      </c>
      <c r="U122" s="389"/>
      <c r="V122" s="389" t="s">
        <v>4833</v>
      </c>
      <c r="W122" s="389" t="s">
        <v>4453</v>
      </c>
      <c r="X122" s="389">
        <v>100000</v>
      </c>
      <c r="Y122" s="389"/>
      <c r="Z122" s="389"/>
      <c r="AA122" s="389" t="s">
        <v>4454</v>
      </c>
      <c r="AB122" s="389" t="s">
        <v>4455</v>
      </c>
      <c r="AC122" s="389" t="s">
        <v>121</v>
      </c>
      <c r="AD122" s="388">
        <v>45840</v>
      </c>
      <c r="AE122" s="389"/>
      <c r="AF122" s="389" t="s">
        <v>4456</v>
      </c>
      <c r="AG122" s="388">
        <v>45852</v>
      </c>
      <c r="AH122" s="389"/>
      <c r="AI122" s="389">
        <v>100000</v>
      </c>
      <c r="AJ122" s="389" t="s">
        <v>397</v>
      </c>
      <c r="AK122" s="389" t="s">
        <v>4835</v>
      </c>
      <c r="AL122" s="389" t="b">
        <v>0</v>
      </c>
      <c r="AM122" s="389" t="s">
        <v>4833</v>
      </c>
      <c r="AN122" s="389">
        <v>0</v>
      </c>
      <c r="AO122" s="389" t="s">
        <v>121</v>
      </c>
      <c r="AP122" s="389">
        <v>100000</v>
      </c>
      <c r="AQ122" s="389" t="s">
        <v>4474</v>
      </c>
      <c r="AR122" s="389" t="b">
        <v>1</v>
      </c>
      <c r="AS122" s="389">
        <v>0</v>
      </c>
      <c r="AT122" s="389">
        <v>0</v>
      </c>
      <c r="AU122" s="389">
        <v>100000</v>
      </c>
      <c r="AV122" s="389"/>
      <c r="AW122" s="389"/>
    </row>
    <row r="123" spans="1:49" s="397" customFormat="1" x14ac:dyDescent="0.25">
      <c r="A123" s="395">
        <v>45852</v>
      </c>
      <c r="B123" s="396" t="s">
        <v>4441</v>
      </c>
      <c r="C123" s="396" t="s">
        <v>4836</v>
      </c>
      <c r="D123" s="396" t="s">
        <v>4443</v>
      </c>
      <c r="E123" s="396" t="s">
        <v>121</v>
      </c>
      <c r="F123" s="396" t="s">
        <v>4833</v>
      </c>
      <c r="G123" s="396" t="s">
        <v>4837</v>
      </c>
      <c r="H123" s="396" t="s">
        <v>4468</v>
      </c>
      <c r="I123" s="396"/>
      <c r="J123" s="396">
        <v>100000</v>
      </c>
      <c r="K123" s="396"/>
      <c r="L123" s="396"/>
      <c r="M123" s="396">
        <v>-100000</v>
      </c>
      <c r="N123" s="396"/>
      <c r="O123" s="396">
        <v>22.22</v>
      </c>
      <c r="P123" s="396">
        <v>-22.22</v>
      </c>
      <c r="Q123" s="396"/>
      <c r="R123" s="396" t="s">
        <v>4838</v>
      </c>
      <c r="S123" s="396" t="s">
        <v>4833</v>
      </c>
      <c r="T123" s="396" t="s">
        <v>3851</v>
      </c>
      <c r="U123" s="396"/>
      <c r="V123" s="396" t="s">
        <v>4833</v>
      </c>
      <c r="W123" s="396" t="s">
        <v>4453</v>
      </c>
      <c r="X123" s="396">
        <v>100000</v>
      </c>
      <c r="Y123" s="396"/>
      <c r="Z123" s="396"/>
      <c r="AA123" s="396" t="s">
        <v>4454</v>
      </c>
      <c r="AB123" s="396" t="s">
        <v>4455</v>
      </c>
      <c r="AC123" s="396" t="s">
        <v>121</v>
      </c>
      <c r="AD123" s="395">
        <v>45840</v>
      </c>
      <c r="AE123" s="396"/>
      <c r="AF123" s="396" t="s">
        <v>4456</v>
      </c>
      <c r="AG123" s="395">
        <v>45852</v>
      </c>
      <c r="AH123" s="396"/>
      <c r="AI123" s="396">
        <v>100000</v>
      </c>
      <c r="AJ123" s="396" t="s">
        <v>397</v>
      </c>
      <c r="AK123" s="396" t="s">
        <v>4835</v>
      </c>
      <c r="AL123" s="396" t="b">
        <v>0</v>
      </c>
      <c r="AM123" s="396" t="s">
        <v>4833</v>
      </c>
      <c r="AN123" s="396">
        <v>0</v>
      </c>
      <c r="AO123" s="396" t="s">
        <v>121</v>
      </c>
      <c r="AP123" s="396">
        <v>100000</v>
      </c>
      <c r="AQ123" s="396" t="s">
        <v>4474</v>
      </c>
      <c r="AR123" s="396" t="b">
        <v>1</v>
      </c>
      <c r="AS123" s="396">
        <v>0</v>
      </c>
      <c r="AT123" s="396">
        <v>0</v>
      </c>
      <c r="AU123" s="396">
        <v>100000</v>
      </c>
      <c r="AV123" s="396"/>
      <c r="AW123" s="396"/>
    </row>
    <row r="124" spans="1:49" hidden="1" x14ac:dyDescent="0.25">
      <c r="A124" s="388">
        <v>45848</v>
      </c>
      <c r="B124" s="389" t="s">
        <v>4441</v>
      </c>
      <c r="C124" s="389" t="s">
        <v>4839</v>
      </c>
      <c r="D124" s="389" t="s">
        <v>4443</v>
      </c>
      <c r="E124" s="389" t="s">
        <v>118</v>
      </c>
      <c r="F124" s="389" t="s">
        <v>4840</v>
      </c>
      <c r="G124" s="389" t="s">
        <v>4840</v>
      </c>
      <c r="H124" s="389"/>
      <c r="I124" s="389"/>
      <c r="J124" s="389"/>
      <c r="K124" s="389"/>
      <c r="L124" s="389"/>
      <c r="M124" s="389">
        <v>77383</v>
      </c>
      <c r="N124" s="389">
        <v>17.16</v>
      </c>
      <c r="O124" s="389"/>
      <c r="P124" s="389">
        <v>17.16</v>
      </c>
      <c r="Q124" s="389"/>
      <c r="R124" s="389" t="s">
        <v>4841</v>
      </c>
      <c r="S124" s="389" t="s">
        <v>4840</v>
      </c>
      <c r="T124" s="389" t="s">
        <v>3851</v>
      </c>
      <c r="U124" s="389" t="s">
        <v>4840</v>
      </c>
      <c r="V124" s="389"/>
      <c r="W124" s="389"/>
      <c r="X124" s="389"/>
      <c r="Y124" s="389"/>
      <c r="Z124" s="389"/>
      <c r="AA124" s="389"/>
      <c r="AB124" s="389"/>
      <c r="AC124" s="389"/>
      <c r="AD124" s="389"/>
      <c r="AE124" s="389"/>
      <c r="AF124" s="389"/>
      <c r="AG124" s="389"/>
      <c r="AH124" s="389"/>
      <c r="AI124" s="389"/>
      <c r="AJ124" s="389"/>
      <c r="AK124" s="389"/>
      <c r="AL124" s="389"/>
      <c r="AM124" s="389"/>
      <c r="AN124" s="389"/>
      <c r="AO124" s="389"/>
      <c r="AP124" s="389"/>
      <c r="AQ124" s="389"/>
      <c r="AR124" s="389"/>
      <c r="AS124" s="389"/>
      <c r="AT124" s="389"/>
      <c r="AU124" s="389"/>
      <c r="AV124" s="389"/>
      <c r="AW124" s="389"/>
    </row>
    <row r="125" spans="1:49" s="397" customFormat="1" x14ac:dyDescent="0.25">
      <c r="A125" s="395">
        <v>45848</v>
      </c>
      <c r="B125" s="396" t="s">
        <v>4441</v>
      </c>
      <c r="C125" s="396" t="s">
        <v>4842</v>
      </c>
      <c r="D125" s="396" t="s">
        <v>4443</v>
      </c>
      <c r="E125" s="396" t="s">
        <v>134</v>
      </c>
      <c r="F125" s="396" t="s">
        <v>4840</v>
      </c>
      <c r="G125" s="396" t="s">
        <v>4843</v>
      </c>
      <c r="H125" s="396" t="s">
        <v>4844</v>
      </c>
      <c r="I125" s="396"/>
      <c r="J125" s="396">
        <v>77383</v>
      </c>
      <c r="K125" s="396"/>
      <c r="L125" s="396"/>
      <c r="M125" s="396">
        <v>-77383</v>
      </c>
      <c r="N125" s="396"/>
      <c r="O125" s="396">
        <v>17.16</v>
      </c>
      <c r="P125" s="396">
        <v>-17.16</v>
      </c>
      <c r="Q125" s="396"/>
      <c r="R125" s="396" t="s">
        <v>4845</v>
      </c>
      <c r="S125" s="396" t="s">
        <v>4840</v>
      </c>
      <c r="T125" s="396" t="s">
        <v>3851</v>
      </c>
      <c r="U125" s="396" t="s">
        <v>4840</v>
      </c>
      <c r="V125" s="396"/>
      <c r="W125" s="396"/>
      <c r="X125" s="396"/>
      <c r="Y125" s="396"/>
      <c r="Z125" s="396"/>
      <c r="AA125" s="396"/>
      <c r="AB125" s="396"/>
      <c r="AC125" s="396"/>
      <c r="AD125" s="396"/>
      <c r="AE125" s="396"/>
      <c r="AF125" s="396"/>
      <c r="AG125" s="396"/>
      <c r="AH125" s="396"/>
      <c r="AI125" s="396"/>
      <c r="AJ125" s="396"/>
      <c r="AK125" s="396"/>
      <c r="AL125" s="396"/>
      <c r="AM125" s="396"/>
      <c r="AN125" s="396"/>
      <c r="AO125" s="396"/>
      <c r="AP125" s="396"/>
      <c r="AQ125" s="396"/>
      <c r="AR125" s="396"/>
      <c r="AS125" s="396"/>
      <c r="AT125" s="396"/>
      <c r="AU125" s="396"/>
      <c r="AV125" s="396"/>
      <c r="AW125" s="396"/>
    </row>
  </sheetData>
  <autoFilter ref="A3:AW125">
    <filterColumn colId="3">
      <colorFilter dxfId="0"/>
    </filterColumn>
    <filterColumn colId="14">
      <customFilters>
        <customFilter operator="notEqual" val=" "/>
      </customFilters>
    </filterColumn>
  </autoFilter>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M1894"/>
  <sheetViews>
    <sheetView zoomScaleNormal="100" workbookViewId="0">
      <selection sqref="A1:B2"/>
    </sheetView>
  </sheetViews>
  <sheetFormatPr defaultRowHeight="12.75" outlineLevelRow="2" x14ac:dyDescent="0.2"/>
  <cols>
    <col min="1" max="1" width="30.5703125" style="367" customWidth="1"/>
    <col min="2" max="2" width="17" style="367" customWidth="1"/>
    <col min="3" max="3" width="22.85546875" style="367" customWidth="1"/>
    <col min="4" max="4" width="15.5703125" style="367" customWidth="1"/>
    <col min="5" max="5" width="8.42578125" style="367" customWidth="1"/>
    <col min="6" max="6" width="34.42578125" style="367" customWidth="1"/>
    <col min="7" max="7" width="12.7109375" style="367" customWidth="1"/>
    <col min="8" max="10" width="15.42578125" style="367" customWidth="1"/>
    <col min="11" max="11" width="17" style="367" customWidth="1"/>
    <col min="12" max="12" width="18.140625" style="367" customWidth="1"/>
    <col min="13" max="13" width="16.7109375" style="367" customWidth="1"/>
    <col min="14" max="16384" width="9.140625" style="367"/>
  </cols>
  <sheetData>
    <row r="1" spans="1:13" s="365" customFormat="1" ht="12.75" customHeight="1" x14ac:dyDescent="0.2">
      <c r="A1" s="362" t="s">
        <v>511</v>
      </c>
      <c r="B1" s="363">
        <v>11346439</v>
      </c>
      <c r="C1" s="364"/>
      <c r="D1" s="364"/>
      <c r="E1" s="364"/>
      <c r="F1" s="364"/>
      <c r="G1" s="364"/>
      <c r="H1" s="364"/>
      <c r="I1" s="364"/>
      <c r="J1" s="364"/>
      <c r="K1" s="364"/>
      <c r="L1" s="364"/>
      <c r="M1" s="364"/>
    </row>
    <row r="2" spans="1:13" ht="12.75" customHeight="1" x14ac:dyDescent="0.2">
      <c r="A2" s="362" t="s">
        <v>512</v>
      </c>
      <c r="B2" s="363">
        <v>1073104</v>
      </c>
      <c r="C2" s="419" t="s">
        <v>513</v>
      </c>
      <c r="D2" s="419"/>
      <c r="E2" s="419"/>
      <c r="F2" s="419"/>
      <c r="G2" s="419"/>
      <c r="H2" s="366"/>
      <c r="I2" s="366"/>
      <c r="J2" s="364"/>
      <c r="K2" s="364"/>
      <c r="L2" s="364"/>
      <c r="M2" s="364"/>
    </row>
    <row r="3" spans="1:13" ht="12.75" customHeight="1" x14ac:dyDescent="0.2">
      <c r="A3" s="368"/>
      <c r="B3" s="368"/>
      <c r="C3" s="419" t="s">
        <v>514</v>
      </c>
      <c r="D3" s="419"/>
      <c r="E3" s="419"/>
      <c r="F3" s="419"/>
      <c r="G3" s="419"/>
      <c r="H3" s="366"/>
      <c r="I3" s="366"/>
      <c r="J3" s="364"/>
      <c r="K3" s="364"/>
      <c r="L3" s="364"/>
      <c r="M3" s="364"/>
    </row>
    <row r="4" spans="1:13" s="372" customFormat="1" ht="12.75" customHeight="1" x14ac:dyDescent="0.2">
      <c r="A4" s="369"/>
      <c r="B4" s="369"/>
      <c r="C4" s="420" t="s">
        <v>515</v>
      </c>
      <c r="D4" s="420"/>
      <c r="E4" s="420"/>
      <c r="F4" s="420"/>
      <c r="G4" s="420"/>
      <c r="H4" s="370">
        <f>SUBTOTAL(9,H6:H1601)</f>
        <v>12419543</v>
      </c>
      <c r="I4" s="371"/>
      <c r="J4" s="369"/>
      <c r="K4" s="369"/>
      <c r="L4" s="369"/>
      <c r="M4" s="369"/>
    </row>
    <row r="5" spans="1:13" ht="12.2" customHeight="1" x14ac:dyDescent="0.2">
      <c r="A5" s="373" t="s">
        <v>516</v>
      </c>
      <c r="B5" s="373" t="s">
        <v>117</v>
      </c>
      <c r="C5" s="373" t="s">
        <v>385</v>
      </c>
      <c r="D5" s="373" t="s">
        <v>517</v>
      </c>
      <c r="E5" s="373" t="s">
        <v>518</v>
      </c>
      <c r="F5" s="373" t="s">
        <v>75</v>
      </c>
      <c r="G5" s="373" t="s">
        <v>519</v>
      </c>
      <c r="H5" s="373" t="s">
        <v>520</v>
      </c>
      <c r="I5" s="373" t="s">
        <v>521</v>
      </c>
      <c r="J5" s="373" t="s">
        <v>522</v>
      </c>
      <c r="K5" s="373" t="s">
        <v>523</v>
      </c>
      <c r="L5" s="373" t="s">
        <v>524</v>
      </c>
      <c r="M5" s="373" t="s">
        <v>525</v>
      </c>
    </row>
    <row r="6" spans="1:13" ht="12.2" hidden="1" customHeight="1" outlineLevel="2" x14ac:dyDescent="0.2">
      <c r="A6" s="367" t="s">
        <v>526</v>
      </c>
      <c r="B6" s="367" t="s">
        <v>527</v>
      </c>
      <c r="C6" s="367" t="s">
        <v>528</v>
      </c>
      <c r="D6" s="367" t="s">
        <v>529</v>
      </c>
      <c r="E6" s="367" t="s">
        <v>530</v>
      </c>
      <c r="F6" s="367" t="s">
        <v>531</v>
      </c>
      <c r="G6" s="367" t="s">
        <v>530</v>
      </c>
      <c r="H6" s="367" t="s">
        <v>530</v>
      </c>
      <c r="I6" s="367" t="s">
        <v>530</v>
      </c>
      <c r="J6" s="374"/>
      <c r="K6" s="374">
        <v>18.8</v>
      </c>
      <c r="L6" s="374">
        <v>-9281255.5500000007</v>
      </c>
      <c r="M6" s="374"/>
    </row>
    <row r="7" spans="1:13" ht="12.2" hidden="1" customHeight="1" outlineLevel="2" x14ac:dyDescent="0.2">
      <c r="A7" s="367" t="s">
        <v>526</v>
      </c>
      <c r="B7" s="367" t="s">
        <v>532</v>
      </c>
      <c r="C7" s="367" t="s">
        <v>533</v>
      </c>
      <c r="D7" s="367" t="s">
        <v>534</v>
      </c>
      <c r="E7" s="367" t="s">
        <v>530</v>
      </c>
      <c r="F7" s="367" t="s">
        <v>535</v>
      </c>
      <c r="G7" s="367" t="s">
        <v>530</v>
      </c>
      <c r="H7" s="367" t="s">
        <v>530</v>
      </c>
      <c r="I7" s="367" t="s">
        <v>530</v>
      </c>
      <c r="J7" s="374"/>
      <c r="K7" s="374">
        <v>37.92</v>
      </c>
      <c r="L7" s="374">
        <v>-9281293.4700000007</v>
      </c>
      <c r="M7" s="374"/>
    </row>
    <row r="8" spans="1:13" ht="12.2" hidden="1" customHeight="1" outlineLevel="2" x14ac:dyDescent="0.2">
      <c r="A8" s="367" t="s">
        <v>526</v>
      </c>
      <c r="B8" s="367" t="s">
        <v>532</v>
      </c>
      <c r="C8" s="367" t="s">
        <v>536</v>
      </c>
      <c r="D8" s="367" t="s">
        <v>537</v>
      </c>
      <c r="E8" s="367" t="s">
        <v>530</v>
      </c>
      <c r="F8" s="367" t="s">
        <v>538</v>
      </c>
      <c r="G8" s="367" t="s">
        <v>530</v>
      </c>
      <c r="H8" s="367" t="s">
        <v>530</v>
      </c>
      <c r="I8" s="367" t="s">
        <v>530</v>
      </c>
      <c r="J8" s="374"/>
      <c r="K8" s="374">
        <v>110.38</v>
      </c>
      <c r="L8" s="374">
        <v>-9281403.8499999996</v>
      </c>
      <c r="M8" s="374"/>
    </row>
    <row r="9" spans="1:13" ht="12.2" hidden="1" customHeight="1" outlineLevel="2" x14ac:dyDescent="0.2">
      <c r="A9" s="367" t="s">
        <v>526</v>
      </c>
      <c r="B9" s="367" t="s">
        <v>539</v>
      </c>
      <c r="C9" s="367" t="s">
        <v>540</v>
      </c>
      <c r="D9" s="367" t="s">
        <v>541</v>
      </c>
      <c r="E9" s="367" t="s">
        <v>530</v>
      </c>
      <c r="F9" s="367" t="s">
        <v>542</v>
      </c>
      <c r="G9" s="367" t="s">
        <v>530</v>
      </c>
      <c r="H9" s="367" t="s">
        <v>530</v>
      </c>
      <c r="I9" s="367" t="s">
        <v>530</v>
      </c>
      <c r="J9" s="374"/>
      <c r="K9" s="374">
        <v>1.81</v>
      </c>
      <c r="L9" s="374">
        <v>-9281405.6600000001</v>
      </c>
      <c r="M9" s="374"/>
    </row>
    <row r="10" spans="1:13" ht="12.2" hidden="1" customHeight="1" outlineLevel="2" x14ac:dyDescent="0.2">
      <c r="A10" s="367" t="s">
        <v>526</v>
      </c>
      <c r="B10" s="367" t="s">
        <v>543</v>
      </c>
      <c r="C10" s="367" t="s">
        <v>544</v>
      </c>
      <c r="D10" s="367" t="s">
        <v>545</v>
      </c>
      <c r="E10" s="367" t="s">
        <v>530</v>
      </c>
      <c r="F10" s="367" t="s">
        <v>546</v>
      </c>
      <c r="G10" s="367" t="s">
        <v>530</v>
      </c>
      <c r="H10" s="367" t="s">
        <v>530</v>
      </c>
      <c r="I10" s="367" t="s">
        <v>530</v>
      </c>
      <c r="J10" s="374"/>
      <c r="K10" s="374">
        <v>7.02</v>
      </c>
      <c r="L10" s="374">
        <v>-9281412.6799999997</v>
      </c>
      <c r="M10" s="374"/>
    </row>
    <row r="11" spans="1:13" ht="12.2" hidden="1" customHeight="1" outlineLevel="2" x14ac:dyDescent="0.2">
      <c r="A11" s="367" t="s">
        <v>526</v>
      </c>
      <c r="B11" s="367" t="s">
        <v>543</v>
      </c>
      <c r="C11" s="367" t="s">
        <v>547</v>
      </c>
      <c r="D11" s="367" t="s">
        <v>537</v>
      </c>
      <c r="E11" s="367" t="s">
        <v>530</v>
      </c>
      <c r="F11" s="367" t="s">
        <v>548</v>
      </c>
      <c r="G11" s="367" t="s">
        <v>530</v>
      </c>
      <c r="H11" s="367" t="s">
        <v>530</v>
      </c>
      <c r="I11" s="367" t="s">
        <v>530</v>
      </c>
      <c r="J11" s="374"/>
      <c r="K11" s="374">
        <v>43.03</v>
      </c>
      <c r="L11" s="374">
        <v>-9281455.7100000009</v>
      </c>
      <c r="M11" s="374"/>
    </row>
    <row r="12" spans="1:13" ht="12.2" hidden="1" customHeight="1" outlineLevel="2" x14ac:dyDescent="0.2">
      <c r="A12" s="367" t="s">
        <v>526</v>
      </c>
      <c r="B12" s="367" t="s">
        <v>543</v>
      </c>
      <c r="C12" s="367" t="s">
        <v>549</v>
      </c>
      <c r="D12" s="367" t="s">
        <v>550</v>
      </c>
      <c r="E12" s="367" t="s">
        <v>530</v>
      </c>
      <c r="F12" s="367" t="s">
        <v>551</v>
      </c>
      <c r="G12" s="367" t="s">
        <v>530</v>
      </c>
      <c r="H12" s="367" t="s">
        <v>530</v>
      </c>
      <c r="I12" s="367" t="s">
        <v>530</v>
      </c>
      <c r="J12" s="374"/>
      <c r="K12" s="374">
        <v>33.53</v>
      </c>
      <c r="L12" s="374">
        <v>-9281489.2400000002</v>
      </c>
      <c r="M12" s="374"/>
    </row>
    <row r="13" spans="1:13" ht="12.2" hidden="1" customHeight="1" outlineLevel="2" x14ac:dyDescent="0.2">
      <c r="A13" s="367" t="s">
        <v>526</v>
      </c>
      <c r="B13" s="367" t="s">
        <v>543</v>
      </c>
      <c r="C13" s="367" t="s">
        <v>552</v>
      </c>
      <c r="D13" s="367" t="s">
        <v>550</v>
      </c>
      <c r="E13" s="367" t="s">
        <v>530</v>
      </c>
      <c r="F13" s="367" t="s">
        <v>553</v>
      </c>
      <c r="G13" s="367" t="s">
        <v>530</v>
      </c>
      <c r="H13" s="367" t="s">
        <v>530</v>
      </c>
      <c r="I13" s="367" t="s">
        <v>530</v>
      </c>
      <c r="J13" s="374"/>
      <c r="K13" s="374">
        <v>125.06</v>
      </c>
      <c r="L13" s="374">
        <v>-9281614.3000000007</v>
      </c>
      <c r="M13" s="374"/>
    </row>
    <row r="14" spans="1:13" ht="12.2" hidden="1" customHeight="1" outlineLevel="2" x14ac:dyDescent="0.2">
      <c r="A14" s="367" t="s">
        <v>526</v>
      </c>
      <c r="B14" s="367" t="s">
        <v>554</v>
      </c>
      <c r="C14" s="367" t="s">
        <v>555</v>
      </c>
      <c r="D14" s="367" t="s">
        <v>545</v>
      </c>
      <c r="E14" s="367" t="s">
        <v>530</v>
      </c>
      <c r="F14" s="367" t="s">
        <v>556</v>
      </c>
      <c r="G14" s="367" t="s">
        <v>530</v>
      </c>
      <c r="H14" s="367" t="s">
        <v>530</v>
      </c>
      <c r="I14" s="367" t="s">
        <v>530</v>
      </c>
      <c r="J14" s="374"/>
      <c r="K14" s="374">
        <v>2.25</v>
      </c>
      <c r="L14" s="374">
        <v>-9281616.5500000007</v>
      </c>
      <c r="M14" s="374"/>
    </row>
    <row r="15" spans="1:13" ht="12.2" hidden="1" customHeight="1" outlineLevel="2" x14ac:dyDescent="0.2">
      <c r="A15" s="367" t="s">
        <v>526</v>
      </c>
      <c r="B15" s="367" t="s">
        <v>554</v>
      </c>
      <c r="C15" s="367" t="s">
        <v>557</v>
      </c>
      <c r="D15" s="367" t="s">
        <v>550</v>
      </c>
      <c r="E15" s="367" t="s">
        <v>530</v>
      </c>
      <c r="F15" s="367" t="s">
        <v>558</v>
      </c>
      <c r="G15" s="367" t="s">
        <v>530</v>
      </c>
      <c r="H15" s="367" t="s">
        <v>530</v>
      </c>
      <c r="I15" s="367" t="s">
        <v>530</v>
      </c>
      <c r="J15" s="374"/>
      <c r="K15" s="374">
        <v>106.63</v>
      </c>
      <c r="L15" s="374">
        <v>-9281723.1799999997</v>
      </c>
      <c r="M15" s="374"/>
    </row>
    <row r="16" spans="1:13" ht="12.2" hidden="1" customHeight="1" outlineLevel="2" x14ac:dyDescent="0.2">
      <c r="A16" s="367" t="s">
        <v>526</v>
      </c>
      <c r="B16" s="367" t="s">
        <v>559</v>
      </c>
      <c r="C16" s="367" t="s">
        <v>560</v>
      </c>
      <c r="D16" s="367" t="s">
        <v>550</v>
      </c>
      <c r="E16" s="367" t="s">
        <v>530</v>
      </c>
      <c r="F16" s="367" t="s">
        <v>561</v>
      </c>
      <c r="G16" s="367" t="s">
        <v>530</v>
      </c>
      <c r="H16" s="367" t="s">
        <v>530</v>
      </c>
      <c r="I16" s="367" t="s">
        <v>530</v>
      </c>
      <c r="J16" s="374"/>
      <c r="K16" s="374">
        <v>70.09</v>
      </c>
      <c r="L16" s="374">
        <v>-9281793.2699999996</v>
      </c>
      <c r="M16" s="374"/>
    </row>
    <row r="17" spans="1:13" ht="12.2" hidden="1" customHeight="1" outlineLevel="2" x14ac:dyDescent="0.2">
      <c r="A17" s="367" t="s">
        <v>526</v>
      </c>
      <c r="B17" s="367" t="s">
        <v>559</v>
      </c>
      <c r="C17" s="367" t="s">
        <v>562</v>
      </c>
      <c r="D17" s="367" t="s">
        <v>550</v>
      </c>
      <c r="E17" s="367" t="s">
        <v>530</v>
      </c>
      <c r="F17" s="367" t="s">
        <v>563</v>
      </c>
      <c r="G17" s="367" t="s">
        <v>530</v>
      </c>
      <c r="H17" s="367" t="s">
        <v>530</v>
      </c>
      <c r="I17" s="367" t="s">
        <v>530</v>
      </c>
      <c r="J17" s="374"/>
      <c r="K17" s="374">
        <v>90.96</v>
      </c>
      <c r="L17" s="374">
        <v>-9281884.2300000004</v>
      </c>
      <c r="M17" s="374"/>
    </row>
    <row r="18" spans="1:13" ht="12.2" hidden="1" customHeight="1" outlineLevel="2" x14ac:dyDescent="0.2">
      <c r="A18" s="367" t="s">
        <v>526</v>
      </c>
      <c r="B18" s="367" t="s">
        <v>559</v>
      </c>
      <c r="C18" s="367" t="s">
        <v>564</v>
      </c>
      <c r="D18" s="367" t="s">
        <v>545</v>
      </c>
      <c r="E18" s="367" t="s">
        <v>530</v>
      </c>
      <c r="F18" s="367" t="s">
        <v>565</v>
      </c>
      <c r="G18" s="367" t="s">
        <v>530</v>
      </c>
      <c r="H18" s="367" t="s">
        <v>530</v>
      </c>
      <c r="I18" s="367" t="s">
        <v>530</v>
      </c>
      <c r="J18" s="374"/>
      <c r="K18" s="374">
        <v>4.46</v>
      </c>
      <c r="L18" s="374">
        <v>-9281888.6899999995</v>
      </c>
      <c r="M18" s="374"/>
    </row>
    <row r="19" spans="1:13" ht="12.2" hidden="1" customHeight="1" outlineLevel="2" x14ac:dyDescent="0.2">
      <c r="A19" s="367" t="s">
        <v>526</v>
      </c>
      <c r="B19" s="367" t="s">
        <v>566</v>
      </c>
      <c r="C19" s="367" t="s">
        <v>567</v>
      </c>
      <c r="D19" s="367" t="s">
        <v>550</v>
      </c>
      <c r="E19" s="367" t="s">
        <v>530</v>
      </c>
      <c r="F19" s="367" t="s">
        <v>568</v>
      </c>
      <c r="G19" s="367" t="s">
        <v>530</v>
      </c>
      <c r="H19" s="367" t="s">
        <v>530</v>
      </c>
      <c r="I19" s="367" t="s">
        <v>530</v>
      </c>
      <c r="J19" s="374"/>
      <c r="K19" s="374">
        <v>8.57</v>
      </c>
      <c r="L19" s="374">
        <v>-9281897.2599999998</v>
      </c>
      <c r="M19" s="374"/>
    </row>
    <row r="20" spans="1:13" ht="12.2" hidden="1" customHeight="1" outlineLevel="2" x14ac:dyDescent="0.2">
      <c r="A20" s="367" t="s">
        <v>526</v>
      </c>
      <c r="B20" s="367" t="s">
        <v>566</v>
      </c>
      <c r="C20" s="367" t="s">
        <v>569</v>
      </c>
      <c r="D20" s="367" t="s">
        <v>550</v>
      </c>
      <c r="E20" s="367" t="s">
        <v>530</v>
      </c>
      <c r="F20" s="367" t="s">
        <v>570</v>
      </c>
      <c r="G20" s="367" t="s">
        <v>530</v>
      </c>
      <c r="H20" s="367" t="s">
        <v>530</v>
      </c>
      <c r="I20" s="367" t="s">
        <v>530</v>
      </c>
      <c r="J20" s="374"/>
      <c r="K20" s="374">
        <v>49.27</v>
      </c>
      <c r="L20" s="374">
        <v>-9281946.5299999993</v>
      </c>
      <c r="M20" s="374"/>
    </row>
    <row r="21" spans="1:13" ht="12.2" hidden="1" customHeight="1" outlineLevel="2" x14ac:dyDescent="0.2">
      <c r="A21" s="367" t="s">
        <v>526</v>
      </c>
      <c r="B21" s="367" t="s">
        <v>571</v>
      </c>
      <c r="C21" s="367" t="s">
        <v>572</v>
      </c>
      <c r="D21" s="367" t="s">
        <v>573</v>
      </c>
      <c r="E21" s="367" t="s">
        <v>530</v>
      </c>
      <c r="F21" s="367" t="s">
        <v>574</v>
      </c>
      <c r="G21" s="367" t="s">
        <v>530</v>
      </c>
      <c r="H21" s="367" t="s">
        <v>530</v>
      </c>
      <c r="I21" s="367" t="s">
        <v>530</v>
      </c>
      <c r="J21" s="374"/>
      <c r="K21" s="374">
        <v>22075</v>
      </c>
      <c r="L21" s="374">
        <v>-9304021.5299999993</v>
      </c>
      <c r="M21" s="374"/>
    </row>
    <row r="22" spans="1:13" ht="12.2" hidden="1" customHeight="1" outlineLevel="2" x14ac:dyDescent="0.2">
      <c r="A22" s="367" t="s">
        <v>526</v>
      </c>
      <c r="B22" s="367" t="s">
        <v>571</v>
      </c>
      <c r="C22" s="367" t="s">
        <v>575</v>
      </c>
      <c r="D22" s="367" t="s">
        <v>550</v>
      </c>
      <c r="E22" s="367" t="s">
        <v>530</v>
      </c>
      <c r="F22" s="367" t="s">
        <v>576</v>
      </c>
      <c r="G22" s="367" t="s">
        <v>530</v>
      </c>
      <c r="H22" s="367" t="s">
        <v>530</v>
      </c>
      <c r="I22" s="367" t="s">
        <v>530</v>
      </c>
      <c r="J22" s="374"/>
      <c r="K22" s="374">
        <v>24.5</v>
      </c>
      <c r="L22" s="374">
        <v>-9304046.0299999993</v>
      </c>
      <c r="M22" s="374"/>
    </row>
    <row r="23" spans="1:13" ht="12.2" hidden="1" customHeight="1" outlineLevel="2" x14ac:dyDescent="0.2">
      <c r="A23" s="367" t="s">
        <v>526</v>
      </c>
      <c r="B23" s="367" t="s">
        <v>571</v>
      </c>
      <c r="C23" s="367" t="s">
        <v>577</v>
      </c>
      <c r="D23" s="367" t="s">
        <v>550</v>
      </c>
      <c r="E23" s="367" t="s">
        <v>530</v>
      </c>
      <c r="F23" s="367" t="s">
        <v>578</v>
      </c>
      <c r="G23" s="367" t="s">
        <v>530</v>
      </c>
      <c r="H23" s="367" t="s">
        <v>530</v>
      </c>
      <c r="I23" s="367" t="s">
        <v>530</v>
      </c>
      <c r="J23" s="374"/>
      <c r="K23" s="374">
        <v>30.91</v>
      </c>
      <c r="L23" s="374">
        <v>-9304076.9399999995</v>
      </c>
      <c r="M23" s="374"/>
    </row>
    <row r="24" spans="1:13" ht="12.2" hidden="1" customHeight="1" outlineLevel="2" x14ac:dyDescent="0.2">
      <c r="A24" s="367" t="s">
        <v>526</v>
      </c>
      <c r="B24" s="367" t="s">
        <v>579</v>
      </c>
      <c r="C24" s="367" t="s">
        <v>580</v>
      </c>
      <c r="D24" s="367" t="s">
        <v>541</v>
      </c>
      <c r="E24" s="367" t="s">
        <v>530</v>
      </c>
      <c r="F24" s="367" t="s">
        <v>581</v>
      </c>
      <c r="G24" s="367" t="s">
        <v>530</v>
      </c>
      <c r="H24" s="367" t="s">
        <v>530</v>
      </c>
      <c r="I24" s="367" t="s">
        <v>530</v>
      </c>
      <c r="J24" s="374"/>
      <c r="K24" s="374">
        <v>4.4000000000000004</v>
      </c>
      <c r="L24" s="374">
        <v>-9304081.3399999999</v>
      </c>
      <c r="M24" s="374"/>
    </row>
    <row r="25" spans="1:13" ht="12.2" hidden="1" customHeight="1" outlineLevel="2" x14ac:dyDescent="0.2">
      <c r="A25" s="367" t="s">
        <v>526</v>
      </c>
      <c r="B25" s="367" t="s">
        <v>582</v>
      </c>
      <c r="C25" s="367" t="s">
        <v>583</v>
      </c>
      <c r="D25" s="367" t="s">
        <v>584</v>
      </c>
      <c r="E25" s="367" t="s">
        <v>530</v>
      </c>
      <c r="F25" s="367" t="s">
        <v>585</v>
      </c>
      <c r="G25" s="367" t="s">
        <v>530</v>
      </c>
      <c r="H25" s="367" t="s">
        <v>530</v>
      </c>
      <c r="I25" s="367" t="s">
        <v>530</v>
      </c>
      <c r="J25" s="374"/>
      <c r="K25" s="374">
        <v>52.4</v>
      </c>
      <c r="L25" s="374">
        <v>-9304133.7400000002</v>
      </c>
      <c r="M25" s="374"/>
    </row>
    <row r="26" spans="1:13" ht="12.2" hidden="1" customHeight="1" outlineLevel="2" x14ac:dyDescent="0.2">
      <c r="A26" s="367" t="s">
        <v>526</v>
      </c>
      <c r="B26" s="367" t="s">
        <v>582</v>
      </c>
      <c r="C26" s="367" t="s">
        <v>586</v>
      </c>
      <c r="D26" s="367" t="s">
        <v>550</v>
      </c>
      <c r="E26" s="367" t="s">
        <v>530</v>
      </c>
      <c r="F26" s="367" t="s">
        <v>587</v>
      </c>
      <c r="G26" s="367" t="s">
        <v>530</v>
      </c>
      <c r="H26" s="367" t="s">
        <v>530</v>
      </c>
      <c r="I26" s="367" t="s">
        <v>530</v>
      </c>
      <c r="J26" s="374"/>
      <c r="K26" s="374">
        <v>25.76</v>
      </c>
      <c r="L26" s="374">
        <v>-9304159.5</v>
      </c>
      <c r="M26" s="374"/>
    </row>
    <row r="27" spans="1:13" ht="12.2" hidden="1" customHeight="1" outlineLevel="2" x14ac:dyDescent="0.2">
      <c r="A27" s="367" t="s">
        <v>526</v>
      </c>
      <c r="B27" s="367" t="s">
        <v>582</v>
      </c>
      <c r="C27" s="367" t="s">
        <v>588</v>
      </c>
      <c r="D27" s="367" t="s">
        <v>550</v>
      </c>
      <c r="E27" s="367" t="s">
        <v>530</v>
      </c>
      <c r="F27" s="367" t="s">
        <v>589</v>
      </c>
      <c r="G27" s="367" t="s">
        <v>530</v>
      </c>
      <c r="H27" s="367" t="s">
        <v>530</v>
      </c>
      <c r="I27" s="367" t="s">
        <v>530</v>
      </c>
      <c r="J27" s="374"/>
      <c r="K27" s="374">
        <v>7.64</v>
      </c>
      <c r="L27" s="374">
        <v>-9304167.1400000006</v>
      </c>
      <c r="M27" s="374"/>
    </row>
    <row r="28" spans="1:13" ht="12.2" hidden="1" customHeight="1" outlineLevel="2" x14ac:dyDescent="0.2">
      <c r="A28" s="367" t="s">
        <v>526</v>
      </c>
      <c r="B28" s="367" t="s">
        <v>582</v>
      </c>
      <c r="C28" s="367" t="s">
        <v>590</v>
      </c>
      <c r="D28" s="367" t="s">
        <v>545</v>
      </c>
      <c r="E28" s="367" t="s">
        <v>530</v>
      </c>
      <c r="F28" s="367" t="s">
        <v>591</v>
      </c>
      <c r="G28" s="367" t="s">
        <v>530</v>
      </c>
      <c r="H28" s="367" t="s">
        <v>530</v>
      </c>
      <c r="I28" s="367" t="s">
        <v>530</v>
      </c>
      <c r="J28" s="374"/>
      <c r="K28" s="374">
        <v>14.19</v>
      </c>
      <c r="L28" s="374">
        <v>-9304181.3300000001</v>
      </c>
      <c r="M28" s="374"/>
    </row>
    <row r="29" spans="1:13" ht="12.2" hidden="1" customHeight="1" outlineLevel="2" x14ac:dyDescent="0.2">
      <c r="A29" s="367" t="s">
        <v>526</v>
      </c>
      <c r="B29" s="367" t="s">
        <v>582</v>
      </c>
      <c r="C29" s="367" t="s">
        <v>592</v>
      </c>
      <c r="D29" s="367" t="s">
        <v>584</v>
      </c>
      <c r="E29" s="367" t="s">
        <v>530</v>
      </c>
      <c r="F29" s="367" t="s">
        <v>593</v>
      </c>
      <c r="G29" s="367" t="s">
        <v>530</v>
      </c>
      <c r="H29" s="367" t="s">
        <v>530</v>
      </c>
      <c r="I29" s="367" t="s">
        <v>530</v>
      </c>
      <c r="J29" s="374"/>
      <c r="K29" s="374">
        <v>46.48</v>
      </c>
      <c r="L29" s="374">
        <v>-9304227.8100000005</v>
      </c>
      <c r="M29" s="374"/>
    </row>
    <row r="30" spans="1:13" ht="12.2" hidden="1" customHeight="1" outlineLevel="2" x14ac:dyDescent="0.2">
      <c r="A30" s="367" t="s">
        <v>526</v>
      </c>
      <c r="B30" s="367" t="s">
        <v>582</v>
      </c>
      <c r="C30" s="367" t="s">
        <v>594</v>
      </c>
      <c r="D30" s="367" t="s">
        <v>584</v>
      </c>
      <c r="E30" s="367" t="s">
        <v>530</v>
      </c>
      <c r="F30" s="367" t="s">
        <v>595</v>
      </c>
      <c r="G30" s="367" t="s">
        <v>530</v>
      </c>
      <c r="H30" s="367" t="s">
        <v>530</v>
      </c>
      <c r="I30" s="367" t="s">
        <v>530</v>
      </c>
      <c r="J30" s="374"/>
      <c r="K30" s="374">
        <v>136.94999999999999</v>
      </c>
      <c r="L30" s="374">
        <v>-9304364.7599999998</v>
      </c>
      <c r="M30" s="374"/>
    </row>
    <row r="31" spans="1:13" ht="12.2" hidden="1" customHeight="1" outlineLevel="2" x14ac:dyDescent="0.2">
      <c r="A31" s="367" t="s">
        <v>526</v>
      </c>
      <c r="B31" s="367" t="s">
        <v>596</v>
      </c>
      <c r="C31" s="367" t="s">
        <v>597</v>
      </c>
      <c r="D31" s="367" t="s">
        <v>598</v>
      </c>
      <c r="E31" s="367" t="s">
        <v>530</v>
      </c>
      <c r="F31" s="367" t="s">
        <v>599</v>
      </c>
      <c r="G31" s="367" t="s">
        <v>530</v>
      </c>
      <c r="H31" s="367" t="s">
        <v>530</v>
      </c>
      <c r="I31" s="367" t="s">
        <v>530</v>
      </c>
      <c r="J31" s="374"/>
      <c r="K31" s="374">
        <v>43.53</v>
      </c>
      <c r="L31" s="374">
        <v>-9304408.2899999991</v>
      </c>
      <c r="M31" s="374"/>
    </row>
    <row r="32" spans="1:13" ht="12.2" hidden="1" customHeight="1" outlineLevel="2" x14ac:dyDescent="0.2">
      <c r="A32" s="367" t="s">
        <v>526</v>
      </c>
      <c r="B32" s="367" t="s">
        <v>596</v>
      </c>
      <c r="C32" s="367" t="s">
        <v>600</v>
      </c>
      <c r="D32" s="367" t="s">
        <v>550</v>
      </c>
      <c r="E32" s="367" t="s">
        <v>530</v>
      </c>
      <c r="F32" s="367" t="s">
        <v>601</v>
      </c>
      <c r="G32" s="367" t="s">
        <v>530</v>
      </c>
      <c r="H32" s="367" t="s">
        <v>530</v>
      </c>
      <c r="I32" s="367" t="s">
        <v>530</v>
      </c>
      <c r="J32" s="374"/>
      <c r="K32" s="374">
        <v>40.72</v>
      </c>
      <c r="L32" s="374">
        <v>-9304449.0099999998</v>
      </c>
      <c r="M32" s="374"/>
    </row>
    <row r="33" spans="1:13" ht="12.2" hidden="1" customHeight="1" outlineLevel="2" x14ac:dyDescent="0.2">
      <c r="A33" s="367" t="s">
        <v>526</v>
      </c>
      <c r="B33" s="367" t="s">
        <v>596</v>
      </c>
      <c r="C33" s="367" t="s">
        <v>602</v>
      </c>
      <c r="D33" s="367" t="s">
        <v>545</v>
      </c>
      <c r="E33" s="367" t="s">
        <v>530</v>
      </c>
      <c r="F33" s="367" t="s">
        <v>603</v>
      </c>
      <c r="G33" s="367" t="s">
        <v>530</v>
      </c>
      <c r="H33" s="367" t="s">
        <v>530</v>
      </c>
      <c r="I33" s="367" t="s">
        <v>530</v>
      </c>
      <c r="J33" s="374"/>
      <c r="K33" s="374">
        <v>8.73</v>
      </c>
      <c r="L33" s="374">
        <v>-9304457.7400000002</v>
      </c>
      <c r="M33" s="374"/>
    </row>
    <row r="34" spans="1:13" ht="12.2" hidden="1" customHeight="1" outlineLevel="2" x14ac:dyDescent="0.2">
      <c r="A34" s="367" t="s">
        <v>526</v>
      </c>
      <c r="B34" s="367" t="s">
        <v>604</v>
      </c>
      <c r="C34" s="367" t="s">
        <v>605</v>
      </c>
      <c r="D34" s="367" t="s">
        <v>606</v>
      </c>
      <c r="E34" s="367" t="s">
        <v>530</v>
      </c>
      <c r="F34" s="367" t="s">
        <v>607</v>
      </c>
      <c r="G34" s="367" t="s">
        <v>530</v>
      </c>
      <c r="H34" s="367" t="s">
        <v>530</v>
      </c>
      <c r="I34" s="367" t="s">
        <v>530</v>
      </c>
      <c r="J34" s="374"/>
      <c r="K34" s="374">
        <v>9321</v>
      </c>
      <c r="L34" s="374">
        <v>-9313778.7400000002</v>
      </c>
      <c r="M34" s="374"/>
    </row>
    <row r="35" spans="1:13" ht="12.2" hidden="1" customHeight="1" outlineLevel="2" x14ac:dyDescent="0.2">
      <c r="A35" s="367" t="s">
        <v>526</v>
      </c>
      <c r="B35" s="367" t="s">
        <v>604</v>
      </c>
      <c r="C35" s="367" t="s">
        <v>608</v>
      </c>
      <c r="D35" s="367" t="s">
        <v>609</v>
      </c>
      <c r="E35" s="367" t="s">
        <v>530</v>
      </c>
      <c r="F35" s="367" t="s">
        <v>610</v>
      </c>
      <c r="G35" s="367" t="s">
        <v>530</v>
      </c>
      <c r="H35" s="367" t="s">
        <v>530</v>
      </c>
      <c r="I35" s="367" t="s">
        <v>530</v>
      </c>
      <c r="J35" s="374"/>
      <c r="K35" s="374">
        <v>147.47</v>
      </c>
      <c r="L35" s="374">
        <v>-9313926.2100000009</v>
      </c>
      <c r="M35" s="374"/>
    </row>
    <row r="36" spans="1:13" ht="12.2" hidden="1" customHeight="1" outlineLevel="2" x14ac:dyDescent="0.2">
      <c r="A36" s="367" t="s">
        <v>526</v>
      </c>
      <c r="B36" s="367" t="s">
        <v>604</v>
      </c>
      <c r="C36" s="367" t="s">
        <v>611</v>
      </c>
      <c r="D36" s="367" t="s">
        <v>612</v>
      </c>
      <c r="E36" s="367" t="s">
        <v>530</v>
      </c>
      <c r="F36" s="367" t="s">
        <v>613</v>
      </c>
      <c r="G36" s="367" t="s">
        <v>530</v>
      </c>
      <c r="H36" s="367" t="s">
        <v>530</v>
      </c>
      <c r="I36" s="367" t="s">
        <v>530</v>
      </c>
      <c r="J36" s="374"/>
      <c r="K36" s="374">
        <v>4.49</v>
      </c>
      <c r="L36" s="374">
        <v>-9313930.6999999993</v>
      </c>
      <c r="M36" s="374"/>
    </row>
    <row r="37" spans="1:13" ht="12.2" hidden="1" customHeight="1" outlineLevel="2" x14ac:dyDescent="0.2">
      <c r="A37" s="367" t="s">
        <v>526</v>
      </c>
      <c r="B37" s="367" t="s">
        <v>604</v>
      </c>
      <c r="C37" s="367" t="s">
        <v>611</v>
      </c>
      <c r="D37" s="367" t="s">
        <v>612</v>
      </c>
      <c r="E37" s="367" t="s">
        <v>530</v>
      </c>
      <c r="F37" s="367" t="s">
        <v>614</v>
      </c>
      <c r="G37" s="367" t="s">
        <v>530</v>
      </c>
      <c r="H37" s="367" t="s">
        <v>530</v>
      </c>
      <c r="I37" s="367" t="s">
        <v>530</v>
      </c>
      <c r="J37" s="374"/>
      <c r="K37" s="374">
        <v>97.05</v>
      </c>
      <c r="L37" s="374">
        <v>-9314027.75</v>
      </c>
      <c r="M37" s="374"/>
    </row>
    <row r="38" spans="1:13" ht="12.2" hidden="1" customHeight="1" outlineLevel="2" x14ac:dyDescent="0.2">
      <c r="A38" s="367" t="s">
        <v>526</v>
      </c>
      <c r="B38" s="367" t="s">
        <v>604</v>
      </c>
      <c r="C38" s="367" t="s">
        <v>615</v>
      </c>
      <c r="D38" s="367" t="s">
        <v>616</v>
      </c>
      <c r="E38" s="367" t="s">
        <v>530</v>
      </c>
      <c r="F38" s="367" t="s">
        <v>617</v>
      </c>
      <c r="G38" s="367" t="s">
        <v>530</v>
      </c>
      <c r="H38" s="367" t="s">
        <v>530</v>
      </c>
      <c r="I38" s="367" t="s">
        <v>530</v>
      </c>
      <c r="J38" s="374"/>
      <c r="K38" s="374">
        <v>234.77</v>
      </c>
      <c r="L38" s="374">
        <v>-9314262.5199999996</v>
      </c>
      <c r="M38" s="374"/>
    </row>
    <row r="39" spans="1:13" ht="12.2" hidden="1" customHeight="1" outlineLevel="2" x14ac:dyDescent="0.2">
      <c r="A39" s="367" t="s">
        <v>526</v>
      </c>
      <c r="B39" s="367" t="s">
        <v>604</v>
      </c>
      <c r="C39" s="367" t="s">
        <v>618</v>
      </c>
      <c r="D39" s="367" t="s">
        <v>619</v>
      </c>
      <c r="E39" s="367" t="s">
        <v>530</v>
      </c>
      <c r="F39" s="367" t="s">
        <v>620</v>
      </c>
      <c r="G39" s="367" t="s">
        <v>530</v>
      </c>
      <c r="H39" s="367" t="s">
        <v>530</v>
      </c>
      <c r="I39" s="367" t="s">
        <v>530</v>
      </c>
      <c r="J39" s="374"/>
      <c r="K39" s="374">
        <v>189.8</v>
      </c>
      <c r="L39" s="374">
        <v>-9314452.3200000003</v>
      </c>
      <c r="M39" s="374"/>
    </row>
    <row r="40" spans="1:13" ht="12.2" hidden="1" customHeight="1" outlineLevel="2" x14ac:dyDescent="0.2">
      <c r="A40" s="367" t="s">
        <v>526</v>
      </c>
      <c r="B40" s="367" t="s">
        <v>604</v>
      </c>
      <c r="C40" s="367" t="s">
        <v>618</v>
      </c>
      <c r="D40" s="367" t="s">
        <v>619</v>
      </c>
      <c r="E40" s="367" t="s">
        <v>530</v>
      </c>
      <c r="F40" s="367" t="s">
        <v>620</v>
      </c>
      <c r="G40" s="367" t="s">
        <v>530</v>
      </c>
      <c r="H40" s="367" t="s">
        <v>530</v>
      </c>
      <c r="I40" s="367" t="s">
        <v>530</v>
      </c>
      <c r="J40" s="374"/>
      <c r="K40" s="374">
        <v>58.02</v>
      </c>
      <c r="L40" s="374">
        <v>-9314510.3399999999</v>
      </c>
      <c r="M40" s="374"/>
    </row>
    <row r="41" spans="1:13" ht="12.2" hidden="1" customHeight="1" outlineLevel="2" x14ac:dyDescent="0.2">
      <c r="A41" s="367" t="s">
        <v>526</v>
      </c>
      <c r="B41" s="367" t="s">
        <v>604</v>
      </c>
      <c r="C41" s="367" t="s">
        <v>621</v>
      </c>
      <c r="D41" s="367" t="s">
        <v>622</v>
      </c>
      <c r="E41" s="367" t="s">
        <v>530</v>
      </c>
      <c r="F41" s="367" t="s">
        <v>623</v>
      </c>
      <c r="G41" s="367" t="s">
        <v>530</v>
      </c>
      <c r="H41" s="367" t="s">
        <v>530</v>
      </c>
      <c r="I41" s="367" t="s">
        <v>530</v>
      </c>
      <c r="J41" s="374"/>
      <c r="K41" s="374">
        <v>8.73</v>
      </c>
      <c r="L41" s="374">
        <v>-9314519.0700000003</v>
      </c>
      <c r="M41" s="374"/>
    </row>
    <row r="42" spans="1:13" ht="12.2" hidden="1" customHeight="1" outlineLevel="2" x14ac:dyDescent="0.2">
      <c r="A42" s="367" t="s">
        <v>526</v>
      </c>
      <c r="B42" s="367" t="s">
        <v>604</v>
      </c>
      <c r="C42" s="367" t="s">
        <v>624</v>
      </c>
      <c r="D42" s="367" t="s">
        <v>625</v>
      </c>
      <c r="E42" s="367" t="s">
        <v>530</v>
      </c>
      <c r="F42" s="367" t="s">
        <v>626</v>
      </c>
      <c r="G42" s="367" t="s">
        <v>530</v>
      </c>
      <c r="H42" s="367" t="s">
        <v>530</v>
      </c>
      <c r="I42" s="367" t="s">
        <v>530</v>
      </c>
      <c r="J42" s="374"/>
      <c r="K42" s="374">
        <v>9.16</v>
      </c>
      <c r="L42" s="374">
        <v>-9314528.2300000004</v>
      </c>
      <c r="M42" s="374"/>
    </row>
    <row r="43" spans="1:13" ht="12.2" hidden="1" customHeight="1" outlineLevel="2" x14ac:dyDescent="0.2">
      <c r="A43" s="367" t="s">
        <v>526</v>
      </c>
      <c r="B43" s="367" t="s">
        <v>604</v>
      </c>
      <c r="C43" s="367" t="s">
        <v>627</v>
      </c>
      <c r="D43" s="367" t="s">
        <v>550</v>
      </c>
      <c r="E43" s="367" t="s">
        <v>530</v>
      </c>
      <c r="F43" s="367" t="s">
        <v>628</v>
      </c>
      <c r="G43" s="367" t="s">
        <v>530</v>
      </c>
      <c r="H43" s="367" t="s">
        <v>530</v>
      </c>
      <c r="I43" s="367" t="s">
        <v>530</v>
      </c>
      <c r="J43" s="374"/>
      <c r="K43" s="374">
        <v>8.8000000000000007</v>
      </c>
      <c r="L43" s="374">
        <v>-9314537.0299999993</v>
      </c>
      <c r="M43" s="374"/>
    </row>
    <row r="44" spans="1:13" ht="12.2" hidden="1" customHeight="1" outlineLevel="2" x14ac:dyDescent="0.2">
      <c r="A44" s="367" t="s">
        <v>526</v>
      </c>
      <c r="B44" s="367" t="s">
        <v>604</v>
      </c>
      <c r="C44" s="367" t="s">
        <v>629</v>
      </c>
      <c r="D44" s="367" t="s">
        <v>550</v>
      </c>
      <c r="E44" s="367" t="s">
        <v>530</v>
      </c>
      <c r="F44" s="367" t="s">
        <v>630</v>
      </c>
      <c r="G44" s="367" t="s">
        <v>530</v>
      </c>
      <c r="H44" s="367" t="s">
        <v>530</v>
      </c>
      <c r="I44" s="367" t="s">
        <v>530</v>
      </c>
      <c r="J44" s="374"/>
      <c r="K44" s="374">
        <v>1.63</v>
      </c>
      <c r="L44" s="374">
        <v>-9314538.6600000001</v>
      </c>
      <c r="M44" s="374"/>
    </row>
    <row r="45" spans="1:13" ht="12.2" hidden="1" customHeight="1" outlineLevel="2" x14ac:dyDescent="0.2">
      <c r="A45" s="367" t="s">
        <v>526</v>
      </c>
      <c r="B45" s="367" t="s">
        <v>631</v>
      </c>
      <c r="C45" s="367" t="s">
        <v>632</v>
      </c>
      <c r="D45" s="367" t="s">
        <v>633</v>
      </c>
      <c r="E45" s="367" t="s">
        <v>530</v>
      </c>
      <c r="F45" s="367" t="s">
        <v>634</v>
      </c>
      <c r="G45" s="367" t="s">
        <v>530</v>
      </c>
      <c r="H45" s="367" t="s">
        <v>530</v>
      </c>
      <c r="I45" s="367" t="s">
        <v>530</v>
      </c>
      <c r="J45" s="374"/>
      <c r="K45" s="374">
        <v>19.850000000000001</v>
      </c>
      <c r="L45" s="374">
        <v>-9314558.5099999998</v>
      </c>
      <c r="M45" s="374"/>
    </row>
    <row r="46" spans="1:13" ht="12.2" hidden="1" customHeight="1" outlineLevel="2" x14ac:dyDescent="0.2">
      <c r="A46" s="367" t="s">
        <v>526</v>
      </c>
      <c r="B46" s="367" t="s">
        <v>631</v>
      </c>
      <c r="C46" s="367" t="s">
        <v>635</v>
      </c>
      <c r="D46" s="367" t="s">
        <v>633</v>
      </c>
      <c r="E46" s="367" t="s">
        <v>530</v>
      </c>
      <c r="F46" s="367" t="s">
        <v>636</v>
      </c>
      <c r="G46" s="367" t="s">
        <v>530</v>
      </c>
      <c r="H46" s="367" t="s">
        <v>530</v>
      </c>
      <c r="I46" s="367" t="s">
        <v>530</v>
      </c>
      <c r="J46" s="374"/>
      <c r="K46" s="374">
        <v>83.08</v>
      </c>
      <c r="L46" s="374">
        <v>-9314641.5899999999</v>
      </c>
      <c r="M46" s="374"/>
    </row>
    <row r="47" spans="1:13" ht="12.2" hidden="1" customHeight="1" outlineLevel="2" x14ac:dyDescent="0.2">
      <c r="A47" s="367" t="s">
        <v>526</v>
      </c>
      <c r="B47" s="367" t="s">
        <v>631</v>
      </c>
      <c r="C47" s="367" t="s">
        <v>637</v>
      </c>
      <c r="D47" s="367" t="s">
        <v>633</v>
      </c>
      <c r="E47" s="367" t="s">
        <v>530</v>
      </c>
      <c r="F47" s="367" t="s">
        <v>638</v>
      </c>
      <c r="G47" s="367" t="s">
        <v>530</v>
      </c>
      <c r="H47" s="367" t="s">
        <v>530</v>
      </c>
      <c r="I47" s="367" t="s">
        <v>530</v>
      </c>
      <c r="J47" s="374"/>
      <c r="K47" s="374">
        <v>109.51</v>
      </c>
      <c r="L47" s="374">
        <v>-9314751.0999999996</v>
      </c>
      <c r="M47" s="374"/>
    </row>
    <row r="48" spans="1:13" ht="12.2" hidden="1" customHeight="1" outlineLevel="2" x14ac:dyDescent="0.2">
      <c r="A48" s="367" t="s">
        <v>526</v>
      </c>
      <c r="B48" s="367" t="s">
        <v>631</v>
      </c>
      <c r="C48" s="367" t="s">
        <v>639</v>
      </c>
      <c r="D48" s="367" t="s">
        <v>633</v>
      </c>
      <c r="E48" s="367" t="s">
        <v>530</v>
      </c>
      <c r="F48" s="367" t="s">
        <v>640</v>
      </c>
      <c r="G48" s="367" t="s">
        <v>530</v>
      </c>
      <c r="H48" s="367" t="s">
        <v>530</v>
      </c>
      <c r="I48" s="367" t="s">
        <v>530</v>
      </c>
      <c r="J48" s="374"/>
      <c r="K48" s="374">
        <v>71.02</v>
      </c>
      <c r="L48" s="374">
        <v>-9314822.1199999992</v>
      </c>
      <c r="M48" s="374"/>
    </row>
    <row r="49" spans="1:13" ht="12.2" hidden="1" customHeight="1" outlineLevel="2" x14ac:dyDescent="0.2">
      <c r="A49" s="367" t="s">
        <v>526</v>
      </c>
      <c r="B49" s="367" t="s">
        <v>631</v>
      </c>
      <c r="C49" s="367" t="s">
        <v>641</v>
      </c>
      <c r="D49" s="367" t="s">
        <v>633</v>
      </c>
      <c r="E49" s="367" t="s">
        <v>530</v>
      </c>
      <c r="F49" s="367" t="s">
        <v>642</v>
      </c>
      <c r="G49" s="367" t="s">
        <v>530</v>
      </c>
      <c r="H49" s="367" t="s">
        <v>530</v>
      </c>
      <c r="I49" s="367" t="s">
        <v>530</v>
      </c>
      <c r="J49" s="374"/>
      <c r="K49" s="374">
        <v>33.520000000000003</v>
      </c>
      <c r="L49" s="374">
        <v>-9314855.6400000006</v>
      </c>
      <c r="M49" s="374"/>
    </row>
    <row r="50" spans="1:13" ht="12.2" hidden="1" customHeight="1" outlineLevel="2" x14ac:dyDescent="0.2">
      <c r="A50" s="367" t="s">
        <v>526</v>
      </c>
      <c r="B50" s="367" t="s">
        <v>631</v>
      </c>
      <c r="C50" s="367" t="s">
        <v>643</v>
      </c>
      <c r="D50" s="367" t="s">
        <v>633</v>
      </c>
      <c r="E50" s="367" t="s">
        <v>530</v>
      </c>
      <c r="F50" s="367" t="s">
        <v>644</v>
      </c>
      <c r="G50" s="367" t="s">
        <v>530</v>
      </c>
      <c r="H50" s="367" t="s">
        <v>530</v>
      </c>
      <c r="I50" s="367" t="s">
        <v>530</v>
      </c>
      <c r="J50" s="374"/>
      <c r="K50" s="374">
        <v>9.51</v>
      </c>
      <c r="L50" s="374">
        <v>-9314865.1500000004</v>
      </c>
      <c r="M50" s="374"/>
    </row>
    <row r="51" spans="1:13" ht="12.2" hidden="1" customHeight="1" outlineLevel="2" x14ac:dyDescent="0.2">
      <c r="A51" s="367" t="s">
        <v>526</v>
      </c>
      <c r="B51" s="367" t="s">
        <v>631</v>
      </c>
      <c r="C51" s="367" t="s">
        <v>645</v>
      </c>
      <c r="D51" s="367" t="s">
        <v>633</v>
      </c>
      <c r="E51" s="367" t="s">
        <v>530</v>
      </c>
      <c r="F51" s="367" t="s">
        <v>646</v>
      </c>
      <c r="G51" s="367" t="s">
        <v>530</v>
      </c>
      <c r="H51" s="367" t="s">
        <v>530</v>
      </c>
      <c r="I51" s="367" t="s">
        <v>530</v>
      </c>
      <c r="J51" s="374"/>
      <c r="K51" s="374">
        <v>3.32</v>
      </c>
      <c r="L51" s="374">
        <v>-9314868.4700000007</v>
      </c>
      <c r="M51" s="374"/>
    </row>
    <row r="52" spans="1:13" ht="12.2" hidden="1" customHeight="1" outlineLevel="2" x14ac:dyDescent="0.2">
      <c r="A52" s="367" t="s">
        <v>526</v>
      </c>
      <c r="B52" s="367" t="s">
        <v>631</v>
      </c>
      <c r="C52" s="367" t="s">
        <v>647</v>
      </c>
      <c r="D52" s="367" t="s">
        <v>633</v>
      </c>
      <c r="E52" s="367" t="s">
        <v>530</v>
      </c>
      <c r="F52" s="367" t="s">
        <v>648</v>
      </c>
      <c r="G52" s="367" t="s">
        <v>530</v>
      </c>
      <c r="H52" s="367" t="s">
        <v>530</v>
      </c>
      <c r="I52" s="367" t="s">
        <v>530</v>
      </c>
      <c r="J52" s="374"/>
      <c r="K52" s="374">
        <v>4.9800000000000004</v>
      </c>
      <c r="L52" s="374">
        <v>-9314873.4499999993</v>
      </c>
      <c r="M52" s="374"/>
    </row>
    <row r="53" spans="1:13" ht="12.2" hidden="1" customHeight="1" outlineLevel="2" x14ac:dyDescent="0.2">
      <c r="A53" s="367" t="s">
        <v>526</v>
      </c>
      <c r="B53" s="367" t="s">
        <v>631</v>
      </c>
      <c r="C53" s="367" t="s">
        <v>649</v>
      </c>
      <c r="D53" s="367" t="s">
        <v>633</v>
      </c>
      <c r="E53" s="367" t="s">
        <v>530</v>
      </c>
      <c r="F53" s="367" t="s">
        <v>650</v>
      </c>
      <c r="G53" s="367" t="s">
        <v>530</v>
      </c>
      <c r="H53" s="367" t="s">
        <v>530</v>
      </c>
      <c r="I53" s="367" t="s">
        <v>530</v>
      </c>
      <c r="J53" s="374"/>
      <c r="K53" s="374">
        <v>2.21</v>
      </c>
      <c r="L53" s="374">
        <v>-9314875.6600000001</v>
      </c>
      <c r="M53" s="374"/>
    </row>
    <row r="54" spans="1:13" ht="12.2" hidden="1" customHeight="1" outlineLevel="2" x14ac:dyDescent="0.2">
      <c r="A54" s="367" t="s">
        <v>526</v>
      </c>
      <c r="B54" s="367" t="s">
        <v>651</v>
      </c>
      <c r="C54" s="367" t="s">
        <v>652</v>
      </c>
      <c r="D54" s="367" t="s">
        <v>598</v>
      </c>
      <c r="E54" s="367" t="s">
        <v>530</v>
      </c>
      <c r="F54" s="367" t="s">
        <v>653</v>
      </c>
      <c r="G54" s="367" t="s">
        <v>530</v>
      </c>
      <c r="H54" s="367" t="s">
        <v>530</v>
      </c>
      <c r="I54" s="367" t="s">
        <v>530</v>
      </c>
      <c r="J54" s="374"/>
      <c r="K54" s="374">
        <v>53.24</v>
      </c>
      <c r="L54" s="374">
        <v>-9314928.9000000004</v>
      </c>
      <c r="M54" s="374"/>
    </row>
    <row r="55" spans="1:13" ht="12.2" hidden="1" customHeight="1" outlineLevel="2" x14ac:dyDescent="0.2">
      <c r="A55" s="367" t="s">
        <v>526</v>
      </c>
      <c r="B55" s="367" t="s">
        <v>651</v>
      </c>
      <c r="C55" s="367" t="s">
        <v>654</v>
      </c>
      <c r="D55" s="367" t="s">
        <v>655</v>
      </c>
      <c r="E55" s="367" t="s">
        <v>530</v>
      </c>
      <c r="F55" s="367" t="s">
        <v>656</v>
      </c>
      <c r="G55" s="367" t="s">
        <v>530</v>
      </c>
      <c r="H55" s="367" t="s">
        <v>530</v>
      </c>
      <c r="I55" s="367" t="s">
        <v>530</v>
      </c>
      <c r="J55" s="374"/>
      <c r="K55" s="374">
        <v>132.15</v>
      </c>
      <c r="L55" s="374">
        <v>-9315061.0500000007</v>
      </c>
      <c r="M55" s="374"/>
    </row>
    <row r="56" spans="1:13" ht="12.2" hidden="1" customHeight="1" outlineLevel="2" x14ac:dyDescent="0.2">
      <c r="A56" s="367" t="s">
        <v>526</v>
      </c>
      <c r="B56" s="367" t="s">
        <v>651</v>
      </c>
      <c r="C56" s="367" t="s">
        <v>657</v>
      </c>
      <c r="D56" s="367" t="s">
        <v>655</v>
      </c>
      <c r="E56" s="367" t="s">
        <v>530</v>
      </c>
      <c r="F56" s="367" t="s">
        <v>658</v>
      </c>
      <c r="G56" s="367" t="s">
        <v>530</v>
      </c>
      <c r="H56" s="367" t="s">
        <v>530</v>
      </c>
      <c r="I56" s="367" t="s">
        <v>530</v>
      </c>
      <c r="J56" s="374"/>
      <c r="K56" s="374">
        <v>27.54</v>
      </c>
      <c r="L56" s="374">
        <v>-9315088.5899999999</v>
      </c>
      <c r="M56" s="374"/>
    </row>
    <row r="57" spans="1:13" ht="12.2" hidden="1" customHeight="1" outlineLevel="2" x14ac:dyDescent="0.2">
      <c r="A57" s="367" t="s">
        <v>526</v>
      </c>
      <c r="B57" s="367" t="s">
        <v>659</v>
      </c>
      <c r="C57" s="367" t="s">
        <v>660</v>
      </c>
      <c r="D57" s="367" t="s">
        <v>598</v>
      </c>
      <c r="E57" s="367" t="s">
        <v>530</v>
      </c>
      <c r="F57" s="367" t="s">
        <v>661</v>
      </c>
      <c r="G57" s="367" t="s">
        <v>530</v>
      </c>
      <c r="H57" s="367" t="s">
        <v>530</v>
      </c>
      <c r="I57" s="367" t="s">
        <v>530</v>
      </c>
      <c r="J57" s="374"/>
      <c r="K57" s="374">
        <v>10.83</v>
      </c>
      <c r="L57" s="374">
        <v>-9315099.4199999999</v>
      </c>
      <c r="M57" s="374"/>
    </row>
    <row r="58" spans="1:13" ht="12.2" hidden="1" customHeight="1" outlineLevel="2" x14ac:dyDescent="0.2">
      <c r="A58" s="367" t="s">
        <v>526</v>
      </c>
      <c r="B58" s="367" t="s">
        <v>659</v>
      </c>
      <c r="C58" s="367" t="s">
        <v>662</v>
      </c>
      <c r="D58" s="367" t="s">
        <v>663</v>
      </c>
      <c r="E58" s="367" t="s">
        <v>530</v>
      </c>
      <c r="F58" s="367" t="s">
        <v>664</v>
      </c>
      <c r="G58" s="367" t="s">
        <v>530</v>
      </c>
      <c r="H58" s="367" t="s">
        <v>530</v>
      </c>
      <c r="I58" s="367" t="s">
        <v>530</v>
      </c>
      <c r="J58" s="374"/>
      <c r="K58" s="374">
        <v>61.64</v>
      </c>
      <c r="L58" s="374">
        <v>-9315161.0600000005</v>
      </c>
      <c r="M58" s="374"/>
    </row>
    <row r="59" spans="1:13" ht="12.2" hidden="1" customHeight="1" outlineLevel="2" x14ac:dyDescent="0.2">
      <c r="A59" s="367" t="s">
        <v>526</v>
      </c>
      <c r="B59" s="367" t="s">
        <v>665</v>
      </c>
      <c r="C59" s="367" t="s">
        <v>666</v>
      </c>
      <c r="D59" s="367" t="s">
        <v>667</v>
      </c>
      <c r="E59" s="367" t="s">
        <v>530</v>
      </c>
      <c r="F59" s="367" t="s">
        <v>668</v>
      </c>
      <c r="G59" s="367" t="s">
        <v>530</v>
      </c>
      <c r="H59" s="367" t="s">
        <v>530</v>
      </c>
      <c r="I59" s="367" t="s">
        <v>530</v>
      </c>
      <c r="J59" s="374"/>
      <c r="K59" s="374">
        <v>135.11000000000001</v>
      </c>
      <c r="L59" s="374">
        <v>-9315296.1699999999</v>
      </c>
      <c r="M59" s="374"/>
    </row>
    <row r="60" spans="1:13" ht="12.2" hidden="1" customHeight="1" outlineLevel="2" x14ac:dyDescent="0.2">
      <c r="A60" s="367" t="s">
        <v>526</v>
      </c>
      <c r="B60" s="367" t="s">
        <v>665</v>
      </c>
      <c r="C60" s="367" t="s">
        <v>669</v>
      </c>
      <c r="D60" s="367" t="s">
        <v>670</v>
      </c>
      <c r="E60" s="367" t="s">
        <v>530</v>
      </c>
      <c r="F60" s="367" t="s">
        <v>671</v>
      </c>
      <c r="G60" s="367" t="s">
        <v>530</v>
      </c>
      <c r="H60" s="367" t="s">
        <v>530</v>
      </c>
      <c r="I60" s="367" t="s">
        <v>530</v>
      </c>
      <c r="J60" s="374"/>
      <c r="K60" s="374">
        <v>2.2200000000000002</v>
      </c>
      <c r="L60" s="374">
        <v>-9315298.3900000006</v>
      </c>
      <c r="M60" s="374"/>
    </row>
    <row r="61" spans="1:13" ht="12.2" hidden="1" customHeight="1" outlineLevel="2" x14ac:dyDescent="0.2">
      <c r="A61" s="367" t="s">
        <v>526</v>
      </c>
      <c r="B61" s="367" t="s">
        <v>665</v>
      </c>
      <c r="C61" s="367" t="s">
        <v>672</v>
      </c>
      <c r="D61" s="367" t="s">
        <v>673</v>
      </c>
      <c r="E61" s="367" t="s">
        <v>530</v>
      </c>
      <c r="F61" s="367" t="s">
        <v>674</v>
      </c>
      <c r="G61" s="367" t="s">
        <v>530</v>
      </c>
      <c r="H61" s="367" t="s">
        <v>530</v>
      </c>
      <c r="I61" s="367" t="s">
        <v>530</v>
      </c>
      <c r="J61" s="374"/>
      <c r="K61" s="374">
        <v>2.2200000000000002</v>
      </c>
      <c r="L61" s="374">
        <v>-9315300.6099999994</v>
      </c>
      <c r="M61" s="374"/>
    </row>
    <row r="62" spans="1:13" ht="12.2" hidden="1" customHeight="1" outlineLevel="2" x14ac:dyDescent="0.2">
      <c r="A62" s="367" t="s">
        <v>526</v>
      </c>
      <c r="B62" s="367" t="s">
        <v>665</v>
      </c>
      <c r="C62" s="367" t="s">
        <v>675</v>
      </c>
      <c r="D62" s="367" t="s">
        <v>676</v>
      </c>
      <c r="E62" s="367" t="s">
        <v>530</v>
      </c>
      <c r="F62" s="367" t="s">
        <v>677</v>
      </c>
      <c r="G62" s="367" t="s">
        <v>530</v>
      </c>
      <c r="H62" s="367" t="s">
        <v>530</v>
      </c>
      <c r="I62" s="367" t="s">
        <v>530</v>
      </c>
      <c r="J62" s="374"/>
      <c r="K62" s="374">
        <v>2.2200000000000002</v>
      </c>
      <c r="L62" s="374">
        <v>-9315302.8300000001</v>
      </c>
      <c r="M62" s="374"/>
    </row>
    <row r="63" spans="1:13" ht="12.2" hidden="1" customHeight="1" outlineLevel="2" x14ac:dyDescent="0.2">
      <c r="A63" s="367" t="s">
        <v>526</v>
      </c>
      <c r="B63" s="367" t="s">
        <v>665</v>
      </c>
      <c r="C63" s="367" t="s">
        <v>678</v>
      </c>
      <c r="D63" s="367" t="s">
        <v>679</v>
      </c>
      <c r="E63" s="367" t="s">
        <v>530</v>
      </c>
      <c r="F63" s="367" t="s">
        <v>680</v>
      </c>
      <c r="G63" s="367" t="s">
        <v>530</v>
      </c>
      <c r="H63" s="367" t="s">
        <v>530</v>
      </c>
      <c r="I63" s="367" t="s">
        <v>530</v>
      </c>
      <c r="J63" s="374"/>
      <c r="K63" s="374">
        <v>2.2200000000000002</v>
      </c>
      <c r="L63" s="374">
        <v>-9315305.0500000007</v>
      </c>
      <c r="M63" s="374"/>
    </row>
    <row r="64" spans="1:13" ht="12.2" hidden="1" customHeight="1" outlineLevel="2" x14ac:dyDescent="0.2">
      <c r="A64" s="367" t="s">
        <v>526</v>
      </c>
      <c r="B64" s="367" t="s">
        <v>681</v>
      </c>
      <c r="C64" s="367" t="s">
        <v>682</v>
      </c>
      <c r="D64" s="367" t="s">
        <v>545</v>
      </c>
      <c r="E64" s="367" t="s">
        <v>530</v>
      </c>
      <c r="F64" s="367" t="s">
        <v>683</v>
      </c>
      <c r="G64" s="367" t="s">
        <v>530</v>
      </c>
      <c r="H64" s="367" t="s">
        <v>530</v>
      </c>
      <c r="I64" s="367" t="s">
        <v>530</v>
      </c>
      <c r="J64" s="374"/>
      <c r="K64" s="374">
        <v>6.11</v>
      </c>
      <c r="L64" s="374">
        <v>-9315311.1600000001</v>
      </c>
      <c r="M64" s="374"/>
    </row>
    <row r="65" spans="1:13" ht="12.2" hidden="1" customHeight="1" outlineLevel="2" x14ac:dyDescent="0.2">
      <c r="A65" s="367" t="s">
        <v>526</v>
      </c>
      <c r="B65" s="367" t="s">
        <v>681</v>
      </c>
      <c r="C65" s="367" t="s">
        <v>684</v>
      </c>
      <c r="D65" s="367" t="s">
        <v>655</v>
      </c>
      <c r="E65" s="367" t="s">
        <v>530</v>
      </c>
      <c r="F65" s="367" t="s">
        <v>685</v>
      </c>
      <c r="G65" s="367" t="s">
        <v>530</v>
      </c>
      <c r="H65" s="367" t="s">
        <v>530</v>
      </c>
      <c r="I65" s="367" t="s">
        <v>530</v>
      </c>
      <c r="J65" s="374"/>
      <c r="K65" s="374">
        <v>99</v>
      </c>
      <c r="L65" s="374">
        <v>-9315410.1600000001</v>
      </c>
      <c r="M65" s="374"/>
    </row>
    <row r="66" spans="1:13" ht="12.2" hidden="1" customHeight="1" outlineLevel="2" x14ac:dyDescent="0.2">
      <c r="A66" s="367" t="s">
        <v>526</v>
      </c>
      <c r="B66" s="367" t="s">
        <v>681</v>
      </c>
      <c r="C66" s="367" t="s">
        <v>686</v>
      </c>
      <c r="D66" s="367" t="s">
        <v>655</v>
      </c>
      <c r="E66" s="367" t="s">
        <v>530</v>
      </c>
      <c r="F66" s="367" t="s">
        <v>687</v>
      </c>
      <c r="G66" s="367" t="s">
        <v>530</v>
      </c>
      <c r="H66" s="367" t="s">
        <v>530</v>
      </c>
      <c r="I66" s="367" t="s">
        <v>530</v>
      </c>
      <c r="J66" s="374"/>
      <c r="K66" s="374">
        <v>49.78</v>
      </c>
      <c r="L66" s="374">
        <v>-9315459.9399999995</v>
      </c>
      <c r="M66" s="374"/>
    </row>
    <row r="67" spans="1:13" ht="12.2" hidden="1" customHeight="1" outlineLevel="2" x14ac:dyDescent="0.2">
      <c r="A67" s="367" t="s">
        <v>526</v>
      </c>
      <c r="B67" s="367" t="s">
        <v>681</v>
      </c>
      <c r="C67" s="367" t="s">
        <v>688</v>
      </c>
      <c r="D67" s="367" t="s">
        <v>689</v>
      </c>
      <c r="E67" s="367" t="s">
        <v>530</v>
      </c>
      <c r="F67" s="367" t="s">
        <v>690</v>
      </c>
      <c r="G67" s="367" t="s">
        <v>530</v>
      </c>
      <c r="H67" s="367" t="s">
        <v>530</v>
      </c>
      <c r="I67" s="367" t="s">
        <v>530</v>
      </c>
      <c r="J67" s="374"/>
      <c r="K67" s="374">
        <v>98.67</v>
      </c>
      <c r="L67" s="374">
        <v>-9315558.6099999994</v>
      </c>
      <c r="M67" s="374"/>
    </row>
    <row r="68" spans="1:13" ht="12.2" hidden="1" customHeight="1" outlineLevel="2" x14ac:dyDescent="0.2">
      <c r="A68" s="367" t="s">
        <v>526</v>
      </c>
      <c r="B68" s="367" t="s">
        <v>691</v>
      </c>
      <c r="C68" s="367" t="s">
        <v>692</v>
      </c>
      <c r="D68" s="367" t="s">
        <v>598</v>
      </c>
      <c r="E68" s="367" t="s">
        <v>530</v>
      </c>
      <c r="F68" s="367" t="s">
        <v>693</v>
      </c>
      <c r="G68" s="367" t="s">
        <v>530</v>
      </c>
      <c r="H68" s="367" t="s">
        <v>530</v>
      </c>
      <c r="I68" s="367" t="s">
        <v>530</v>
      </c>
      <c r="J68" s="374"/>
      <c r="K68" s="374">
        <v>7.26</v>
      </c>
      <c r="L68" s="374">
        <v>-9315565.8699999992</v>
      </c>
      <c r="M68" s="374"/>
    </row>
    <row r="69" spans="1:13" ht="12.2" hidden="1" customHeight="1" outlineLevel="2" x14ac:dyDescent="0.2">
      <c r="A69" s="367" t="s">
        <v>526</v>
      </c>
      <c r="B69" s="367" t="s">
        <v>694</v>
      </c>
      <c r="C69" s="367" t="s">
        <v>695</v>
      </c>
      <c r="D69" s="367" t="s">
        <v>696</v>
      </c>
      <c r="E69" s="367" t="s">
        <v>530</v>
      </c>
      <c r="F69" s="367" t="s">
        <v>697</v>
      </c>
      <c r="G69" s="367" t="s">
        <v>530</v>
      </c>
      <c r="H69" s="367" t="s">
        <v>530</v>
      </c>
      <c r="I69" s="367" t="s">
        <v>530</v>
      </c>
      <c r="J69" s="374"/>
      <c r="K69" s="374">
        <v>71.510000000000005</v>
      </c>
      <c r="L69" s="374">
        <v>-9315637.3800000008</v>
      </c>
      <c r="M69" s="374"/>
    </row>
    <row r="70" spans="1:13" ht="12.2" hidden="1" customHeight="1" outlineLevel="2" x14ac:dyDescent="0.2">
      <c r="A70" s="367" t="s">
        <v>526</v>
      </c>
      <c r="B70" s="367" t="s">
        <v>694</v>
      </c>
      <c r="C70" s="367" t="s">
        <v>698</v>
      </c>
      <c r="D70" s="367" t="s">
        <v>696</v>
      </c>
      <c r="E70" s="367" t="s">
        <v>530</v>
      </c>
      <c r="F70" s="367" t="s">
        <v>699</v>
      </c>
      <c r="G70" s="367" t="s">
        <v>530</v>
      </c>
      <c r="H70" s="367" t="s">
        <v>530</v>
      </c>
      <c r="I70" s="367" t="s">
        <v>530</v>
      </c>
      <c r="J70" s="374"/>
      <c r="K70" s="374">
        <v>23.86</v>
      </c>
      <c r="L70" s="374">
        <v>-9315661.2400000002</v>
      </c>
      <c r="M70" s="374"/>
    </row>
    <row r="71" spans="1:13" ht="12.2" hidden="1" customHeight="1" outlineLevel="2" x14ac:dyDescent="0.2">
      <c r="A71" s="367" t="s">
        <v>526</v>
      </c>
      <c r="B71" s="367" t="s">
        <v>694</v>
      </c>
      <c r="C71" s="367" t="s">
        <v>700</v>
      </c>
      <c r="D71" s="367" t="s">
        <v>696</v>
      </c>
      <c r="E71" s="367" t="s">
        <v>530</v>
      </c>
      <c r="F71" s="367" t="s">
        <v>701</v>
      </c>
      <c r="G71" s="367" t="s">
        <v>530</v>
      </c>
      <c r="H71" s="367" t="s">
        <v>530</v>
      </c>
      <c r="I71" s="367" t="s">
        <v>530</v>
      </c>
      <c r="J71" s="374"/>
      <c r="K71" s="374">
        <v>6.18</v>
      </c>
      <c r="L71" s="374">
        <v>-9315667.4199999999</v>
      </c>
      <c r="M71" s="374"/>
    </row>
    <row r="72" spans="1:13" ht="12.2" hidden="1" customHeight="1" outlineLevel="2" x14ac:dyDescent="0.2">
      <c r="A72" s="367" t="s">
        <v>526</v>
      </c>
      <c r="B72" s="367" t="s">
        <v>694</v>
      </c>
      <c r="C72" s="367" t="s">
        <v>702</v>
      </c>
      <c r="D72" s="367" t="s">
        <v>696</v>
      </c>
      <c r="E72" s="367" t="s">
        <v>530</v>
      </c>
      <c r="F72" s="367" t="s">
        <v>703</v>
      </c>
      <c r="G72" s="367" t="s">
        <v>530</v>
      </c>
      <c r="H72" s="367" t="s">
        <v>530</v>
      </c>
      <c r="I72" s="367" t="s">
        <v>530</v>
      </c>
      <c r="J72" s="374"/>
      <c r="K72" s="374">
        <v>22.52</v>
      </c>
      <c r="L72" s="374">
        <v>-9315689.9399999995</v>
      </c>
      <c r="M72" s="374"/>
    </row>
    <row r="73" spans="1:13" ht="12.2" hidden="1" customHeight="1" outlineLevel="2" x14ac:dyDescent="0.2">
      <c r="A73" s="367" t="s">
        <v>526</v>
      </c>
      <c r="B73" s="367" t="s">
        <v>694</v>
      </c>
      <c r="C73" s="367" t="s">
        <v>704</v>
      </c>
      <c r="D73" s="367" t="s">
        <v>705</v>
      </c>
      <c r="E73" s="367" t="s">
        <v>530</v>
      </c>
      <c r="F73" s="367" t="s">
        <v>706</v>
      </c>
      <c r="G73" s="367" t="s">
        <v>530</v>
      </c>
      <c r="H73" s="367" t="s">
        <v>530</v>
      </c>
      <c r="I73" s="367" t="s">
        <v>530</v>
      </c>
      <c r="J73" s="374"/>
      <c r="K73" s="374">
        <v>15.5</v>
      </c>
      <c r="L73" s="374">
        <v>-9315705.4399999995</v>
      </c>
      <c r="M73" s="374"/>
    </row>
    <row r="74" spans="1:13" ht="12.2" hidden="1" customHeight="1" outlineLevel="2" x14ac:dyDescent="0.2">
      <c r="A74" s="367" t="s">
        <v>526</v>
      </c>
      <c r="B74" s="367" t="s">
        <v>694</v>
      </c>
      <c r="C74" s="367" t="s">
        <v>707</v>
      </c>
      <c r="D74" s="367" t="s">
        <v>545</v>
      </c>
      <c r="E74" s="367" t="s">
        <v>530</v>
      </c>
      <c r="F74" s="367" t="s">
        <v>708</v>
      </c>
      <c r="G74" s="367" t="s">
        <v>530</v>
      </c>
      <c r="H74" s="367" t="s">
        <v>530</v>
      </c>
      <c r="I74" s="367" t="s">
        <v>530</v>
      </c>
      <c r="J74" s="374"/>
      <c r="K74" s="374">
        <v>12.26</v>
      </c>
      <c r="L74" s="374">
        <v>-9315717.6999999993</v>
      </c>
      <c r="M74" s="374"/>
    </row>
    <row r="75" spans="1:13" ht="12.2" hidden="1" customHeight="1" outlineLevel="2" x14ac:dyDescent="0.2">
      <c r="A75" s="367" t="s">
        <v>526</v>
      </c>
      <c r="B75" s="367" t="s">
        <v>694</v>
      </c>
      <c r="C75" s="367" t="s">
        <v>709</v>
      </c>
      <c r="D75" s="367" t="s">
        <v>584</v>
      </c>
      <c r="E75" s="367" t="s">
        <v>530</v>
      </c>
      <c r="F75" s="367" t="s">
        <v>710</v>
      </c>
      <c r="G75" s="367" t="s">
        <v>530</v>
      </c>
      <c r="H75" s="367" t="s">
        <v>530</v>
      </c>
      <c r="I75" s="367" t="s">
        <v>530</v>
      </c>
      <c r="J75" s="374"/>
      <c r="K75" s="374">
        <v>144</v>
      </c>
      <c r="L75" s="374">
        <v>-9315861.6999999993</v>
      </c>
      <c r="M75" s="374"/>
    </row>
    <row r="76" spans="1:13" ht="12.2" hidden="1" customHeight="1" outlineLevel="2" x14ac:dyDescent="0.2">
      <c r="A76" s="367" t="s">
        <v>526</v>
      </c>
      <c r="B76" s="367" t="s">
        <v>694</v>
      </c>
      <c r="C76" s="367" t="s">
        <v>711</v>
      </c>
      <c r="D76" s="367" t="s">
        <v>550</v>
      </c>
      <c r="E76" s="367" t="s">
        <v>530</v>
      </c>
      <c r="F76" s="367" t="s">
        <v>712</v>
      </c>
      <c r="G76" s="367" t="s">
        <v>530</v>
      </c>
      <c r="H76" s="367" t="s">
        <v>530</v>
      </c>
      <c r="I76" s="367" t="s">
        <v>530</v>
      </c>
      <c r="J76" s="374"/>
      <c r="K76" s="374">
        <v>9.39</v>
      </c>
      <c r="L76" s="374">
        <v>-9315871.0899999999</v>
      </c>
      <c r="M76" s="374"/>
    </row>
    <row r="77" spans="1:13" ht="12.2" hidden="1" customHeight="1" outlineLevel="2" x14ac:dyDescent="0.2">
      <c r="A77" s="367" t="s">
        <v>526</v>
      </c>
      <c r="B77" s="367" t="s">
        <v>713</v>
      </c>
      <c r="C77" s="367" t="s">
        <v>714</v>
      </c>
      <c r="D77" s="367" t="s">
        <v>696</v>
      </c>
      <c r="E77" s="367" t="s">
        <v>530</v>
      </c>
      <c r="F77" s="367" t="s">
        <v>715</v>
      </c>
      <c r="G77" s="367" t="s">
        <v>530</v>
      </c>
      <c r="H77" s="367" t="s">
        <v>530</v>
      </c>
      <c r="I77" s="367" t="s">
        <v>530</v>
      </c>
      <c r="J77" s="374"/>
      <c r="K77" s="374">
        <v>17.82</v>
      </c>
      <c r="L77" s="374">
        <v>-9315888.9100000001</v>
      </c>
      <c r="M77" s="374"/>
    </row>
    <row r="78" spans="1:13" ht="12.2" hidden="1" customHeight="1" outlineLevel="2" x14ac:dyDescent="0.2">
      <c r="A78" s="367" t="s">
        <v>526</v>
      </c>
      <c r="B78" s="367" t="s">
        <v>713</v>
      </c>
      <c r="C78" s="367" t="s">
        <v>716</v>
      </c>
      <c r="D78" s="367" t="s">
        <v>696</v>
      </c>
      <c r="E78" s="367" t="s">
        <v>530</v>
      </c>
      <c r="F78" s="367" t="s">
        <v>717</v>
      </c>
      <c r="G78" s="367" t="s">
        <v>530</v>
      </c>
      <c r="H78" s="367" t="s">
        <v>530</v>
      </c>
      <c r="I78" s="367" t="s">
        <v>530</v>
      </c>
      <c r="J78" s="374"/>
      <c r="K78" s="374">
        <v>5.68</v>
      </c>
      <c r="L78" s="374">
        <v>-9315894.5899999999</v>
      </c>
      <c r="M78" s="374"/>
    </row>
    <row r="79" spans="1:13" ht="12.2" hidden="1" customHeight="1" outlineLevel="2" x14ac:dyDescent="0.2">
      <c r="A79" s="367" t="s">
        <v>526</v>
      </c>
      <c r="B79" s="367" t="s">
        <v>713</v>
      </c>
      <c r="C79" s="367" t="s">
        <v>718</v>
      </c>
      <c r="D79" s="367" t="s">
        <v>719</v>
      </c>
      <c r="E79" s="367" t="s">
        <v>530</v>
      </c>
      <c r="F79" s="367" t="s">
        <v>720</v>
      </c>
      <c r="G79" s="367" t="s">
        <v>530</v>
      </c>
      <c r="H79" s="367" t="s">
        <v>530</v>
      </c>
      <c r="I79" s="367" t="s">
        <v>530</v>
      </c>
      <c r="J79" s="374"/>
      <c r="K79" s="374">
        <v>2.23</v>
      </c>
      <c r="L79" s="374">
        <v>-9315896.8200000003</v>
      </c>
      <c r="M79" s="374"/>
    </row>
    <row r="80" spans="1:13" ht="12.2" hidden="1" customHeight="1" outlineLevel="2" x14ac:dyDescent="0.2">
      <c r="A80" s="367" t="s">
        <v>526</v>
      </c>
      <c r="B80" s="367" t="s">
        <v>713</v>
      </c>
      <c r="C80" s="367" t="s">
        <v>721</v>
      </c>
      <c r="D80" s="367" t="s">
        <v>719</v>
      </c>
      <c r="E80" s="367" t="s">
        <v>530</v>
      </c>
      <c r="F80" s="367" t="s">
        <v>722</v>
      </c>
      <c r="G80" s="367" t="s">
        <v>530</v>
      </c>
      <c r="H80" s="367" t="s">
        <v>530</v>
      </c>
      <c r="I80" s="367" t="s">
        <v>530</v>
      </c>
      <c r="J80" s="374"/>
      <c r="K80" s="374">
        <v>2.23</v>
      </c>
      <c r="L80" s="374">
        <v>-9315899.0500000007</v>
      </c>
      <c r="M80" s="374"/>
    </row>
    <row r="81" spans="1:13" ht="12.2" hidden="1" customHeight="1" outlineLevel="2" x14ac:dyDescent="0.2">
      <c r="A81" s="367" t="s">
        <v>526</v>
      </c>
      <c r="B81" s="367" t="s">
        <v>713</v>
      </c>
      <c r="C81" s="367" t="s">
        <v>723</v>
      </c>
      <c r="D81" s="367" t="s">
        <v>724</v>
      </c>
      <c r="E81" s="367" t="s">
        <v>530</v>
      </c>
      <c r="F81" s="367" t="s">
        <v>725</v>
      </c>
      <c r="G81" s="367" t="s">
        <v>530</v>
      </c>
      <c r="H81" s="367" t="s">
        <v>530</v>
      </c>
      <c r="I81" s="367" t="s">
        <v>530</v>
      </c>
      <c r="J81" s="374"/>
      <c r="K81" s="374">
        <v>137.1</v>
      </c>
      <c r="L81" s="374">
        <v>-9316036.1500000004</v>
      </c>
      <c r="M81" s="374"/>
    </row>
    <row r="82" spans="1:13" ht="12.2" hidden="1" customHeight="1" outlineLevel="2" x14ac:dyDescent="0.2">
      <c r="A82" s="367" t="s">
        <v>526</v>
      </c>
      <c r="B82" s="367" t="s">
        <v>713</v>
      </c>
      <c r="C82" s="367" t="s">
        <v>726</v>
      </c>
      <c r="D82" s="367" t="s">
        <v>727</v>
      </c>
      <c r="E82" s="367" t="s">
        <v>530</v>
      </c>
      <c r="F82" s="367" t="s">
        <v>728</v>
      </c>
      <c r="G82" s="367" t="s">
        <v>530</v>
      </c>
      <c r="H82" s="367" t="s">
        <v>530</v>
      </c>
      <c r="I82" s="367" t="s">
        <v>530</v>
      </c>
      <c r="J82" s="374"/>
      <c r="K82" s="374">
        <v>2.23</v>
      </c>
      <c r="L82" s="374">
        <v>-9316038.3800000008</v>
      </c>
      <c r="M82" s="374"/>
    </row>
    <row r="83" spans="1:13" ht="12.2" hidden="1" customHeight="1" outlineLevel="2" x14ac:dyDescent="0.2">
      <c r="A83" s="367" t="s">
        <v>526</v>
      </c>
      <c r="B83" s="367" t="s">
        <v>713</v>
      </c>
      <c r="C83" s="367" t="s">
        <v>729</v>
      </c>
      <c r="D83" s="367" t="s">
        <v>730</v>
      </c>
      <c r="E83" s="367" t="s">
        <v>530</v>
      </c>
      <c r="F83" s="367" t="s">
        <v>731</v>
      </c>
      <c r="G83" s="367" t="s">
        <v>530</v>
      </c>
      <c r="H83" s="367" t="s">
        <v>530</v>
      </c>
      <c r="I83" s="367" t="s">
        <v>530</v>
      </c>
      <c r="J83" s="374"/>
      <c r="K83" s="374">
        <v>2.23</v>
      </c>
      <c r="L83" s="374">
        <v>-9316040.6099999994</v>
      </c>
      <c r="M83" s="374"/>
    </row>
    <row r="84" spans="1:13" ht="12.2" hidden="1" customHeight="1" outlineLevel="2" x14ac:dyDescent="0.2">
      <c r="A84" s="367" t="s">
        <v>526</v>
      </c>
      <c r="B84" s="367" t="s">
        <v>713</v>
      </c>
      <c r="C84" s="367" t="s">
        <v>732</v>
      </c>
      <c r="D84" s="367" t="s">
        <v>598</v>
      </c>
      <c r="E84" s="367" t="s">
        <v>530</v>
      </c>
      <c r="F84" s="367" t="s">
        <v>733</v>
      </c>
      <c r="G84" s="367" t="s">
        <v>530</v>
      </c>
      <c r="H84" s="367" t="s">
        <v>530</v>
      </c>
      <c r="I84" s="367" t="s">
        <v>530</v>
      </c>
      <c r="J84" s="374"/>
      <c r="K84" s="374">
        <v>0.11</v>
      </c>
      <c r="L84" s="374">
        <v>-9316040.7200000007</v>
      </c>
      <c r="M84" s="374"/>
    </row>
    <row r="85" spans="1:13" ht="12.2" hidden="1" customHeight="1" outlineLevel="1" x14ac:dyDescent="0.2">
      <c r="A85" s="375" t="s">
        <v>734</v>
      </c>
      <c r="J85" s="374">
        <f>SUBTOTAL(9,J6:J84)</f>
        <v>0</v>
      </c>
      <c r="K85" s="374">
        <f>SUBTOTAL(9,K6:K84)</f>
        <v>0</v>
      </c>
      <c r="L85" s="374">
        <f>SUBTOTAL(9,L6:L84)</f>
        <v>0</v>
      </c>
      <c r="M85" s="374"/>
    </row>
    <row r="86" spans="1:13" ht="12.2" hidden="1" customHeight="1" outlineLevel="2" x14ac:dyDescent="0.2">
      <c r="A86" s="367" t="s">
        <v>735</v>
      </c>
      <c r="B86" s="367" t="s">
        <v>527</v>
      </c>
      <c r="C86" s="367" t="s">
        <v>736</v>
      </c>
      <c r="D86" s="367" t="s">
        <v>737</v>
      </c>
      <c r="E86" s="367" t="s">
        <v>530</v>
      </c>
      <c r="F86" s="367" t="s">
        <v>738</v>
      </c>
      <c r="G86" s="367" t="s">
        <v>530</v>
      </c>
      <c r="H86" s="367" t="s">
        <v>530</v>
      </c>
      <c r="I86" s="367" t="s">
        <v>530</v>
      </c>
      <c r="J86" s="374"/>
      <c r="K86" s="374">
        <v>833.33</v>
      </c>
      <c r="L86" s="374">
        <v>-35675407.75</v>
      </c>
      <c r="M86" s="374"/>
    </row>
    <row r="87" spans="1:13" ht="12.2" hidden="1" customHeight="1" outlineLevel="2" x14ac:dyDescent="0.2">
      <c r="A87" s="367" t="s">
        <v>735</v>
      </c>
      <c r="B87" s="367" t="s">
        <v>527</v>
      </c>
      <c r="C87" s="367" t="s">
        <v>739</v>
      </c>
      <c r="D87" s="367" t="s">
        <v>740</v>
      </c>
      <c r="E87" s="367" t="s">
        <v>530</v>
      </c>
      <c r="F87" s="367" t="s">
        <v>741</v>
      </c>
      <c r="G87" s="367" t="s">
        <v>530</v>
      </c>
      <c r="H87" s="367" t="s">
        <v>530</v>
      </c>
      <c r="I87" s="367" t="s">
        <v>530</v>
      </c>
      <c r="J87" s="374"/>
      <c r="K87" s="374">
        <v>49.66</v>
      </c>
      <c r="L87" s="374">
        <v>-35675457.409999996</v>
      </c>
      <c r="M87" s="374"/>
    </row>
    <row r="88" spans="1:13" ht="12.2" hidden="1" customHeight="1" outlineLevel="2" x14ac:dyDescent="0.2">
      <c r="A88" s="367" t="s">
        <v>735</v>
      </c>
      <c r="B88" s="367" t="s">
        <v>742</v>
      </c>
      <c r="C88" s="367" t="s">
        <v>743</v>
      </c>
      <c r="D88" s="367" t="s">
        <v>744</v>
      </c>
      <c r="E88" s="367" t="s">
        <v>530</v>
      </c>
      <c r="F88" s="367" t="s">
        <v>745</v>
      </c>
      <c r="G88" s="367" t="s">
        <v>530</v>
      </c>
      <c r="H88" s="367" t="s">
        <v>530</v>
      </c>
      <c r="I88" s="367" t="s">
        <v>530</v>
      </c>
      <c r="J88" s="374"/>
      <c r="K88" s="374">
        <v>509.52</v>
      </c>
      <c r="L88" s="374">
        <v>-35675966.93</v>
      </c>
      <c r="M88" s="374"/>
    </row>
    <row r="89" spans="1:13" ht="12.2" hidden="1" customHeight="1" outlineLevel="2" x14ac:dyDescent="0.2">
      <c r="A89" s="367" t="s">
        <v>735</v>
      </c>
      <c r="B89" s="367" t="s">
        <v>532</v>
      </c>
      <c r="C89" s="367" t="s">
        <v>746</v>
      </c>
      <c r="D89" s="367" t="s">
        <v>747</v>
      </c>
      <c r="E89" s="367" t="s">
        <v>530</v>
      </c>
      <c r="F89" s="367" t="s">
        <v>748</v>
      </c>
      <c r="G89" s="367" t="s">
        <v>530</v>
      </c>
      <c r="H89" s="367" t="s">
        <v>530</v>
      </c>
      <c r="I89" s="367" t="s">
        <v>530</v>
      </c>
      <c r="J89" s="374"/>
      <c r="K89" s="374">
        <v>12.08</v>
      </c>
      <c r="L89" s="374">
        <v>-35675979.009999998</v>
      </c>
      <c r="M89" s="374"/>
    </row>
    <row r="90" spans="1:13" ht="12.2" hidden="1" customHeight="1" outlineLevel="2" x14ac:dyDescent="0.2">
      <c r="A90" s="367" t="s">
        <v>735</v>
      </c>
      <c r="B90" s="367" t="s">
        <v>532</v>
      </c>
      <c r="C90" s="367" t="s">
        <v>749</v>
      </c>
      <c r="D90" s="367" t="s">
        <v>750</v>
      </c>
      <c r="E90" s="367" t="s">
        <v>530</v>
      </c>
      <c r="F90" s="367" t="s">
        <v>751</v>
      </c>
      <c r="G90" s="367" t="s">
        <v>530</v>
      </c>
      <c r="H90" s="367" t="s">
        <v>530</v>
      </c>
      <c r="I90" s="367" t="s">
        <v>530</v>
      </c>
      <c r="J90" s="374"/>
      <c r="K90" s="374">
        <v>2507.1799999999998</v>
      </c>
      <c r="L90" s="374">
        <v>-35678486.189999998</v>
      </c>
      <c r="M90" s="374"/>
    </row>
    <row r="91" spans="1:13" ht="12.2" hidden="1" customHeight="1" outlineLevel="2" x14ac:dyDescent="0.2">
      <c r="A91" s="367" t="s">
        <v>735</v>
      </c>
      <c r="B91" s="367" t="s">
        <v>532</v>
      </c>
      <c r="C91" s="367" t="s">
        <v>752</v>
      </c>
      <c r="D91" s="367" t="s">
        <v>753</v>
      </c>
      <c r="E91" s="367" t="s">
        <v>530</v>
      </c>
      <c r="F91" s="367" t="s">
        <v>754</v>
      </c>
      <c r="G91" s="367" t="s">
        <v>530</v>
      </c>
      <c r="H91" s="367" t="s">
        <v>530</v>
      </c>
      <c r="I91" s="367" t="s">
        <v>530</v>
      </c>
      <c r="J91" s="374"/>
      <c r="K91" s="374">
        <v>677.19</v>
      </c>
      <c r="L91" s="374">
        <v>-35679163.380000003</v>
      </c>
      <c r="M91" s="374"/>
    </row>
    <row r="92" spans="1:13" ht="12.2" hidden="1" customHeight="1" outlineLevel="2" x14ac:dyDescent="0.2">
      <c r="A92" s="367" t="s">
        <v>735</v>
      </c>
      <c r="B92" s="367" t="s">
        <v>532</v>
      </c>
      <c r="C92" s="367" t="s">
        <v>755</v>
      </c>
      <c r="D92" s="367" t="s">
        <v>747</v>
      </c>
      <c r="E92" s="367" t="s">
        <v>530</v>
      </c>
      <c r="F92" s="367" t="s">
        <v>756</v>
      </c>
      <c r="G92" s="367" t="s">
        <v>530</v>
      </c>
      <c r="H92" s="367" t="s">
        <v>530</v>
      </c>
      <c r="I92" s="367" t="s">
        <v>530</v>
      </c>
      <c r="J92" s="374"/>
      <c r="K92" s="374">
        <v>13.54</v>
      </c>
      <c r="L92" s="374">
        <v>-35679176.920000002</v>
      </c>
      <c r="M92" s="374"/>
    </row>
    <row r="93" spans="1:13" ht="12.2" hidden="1" customHeight="1" outlineLevel="2" x14ac:dyDescent="0.2">
      <c r="A93" s="367" t="s">
        <v>735</v>
      </c>
      <c r="B93" s="367" t="s">
        <v>757</v>
      </c>
      <c r="C93" s="367" t="s">
        <v>758</v>
      </c>
      <c r="D93" s="367" t="s">
        <v>759</v>
      </c>
      <c r="E93" s="367" t="s">
        <v>530</v>
      </c>
      <c r="F93" s="367" t="s">
        <v>760</v>
      </c>
      <c r="G93" s="367" t="s">
        <v>530</v>
      </c>
      <c r="H93" s="367" t="s">
        <v>530</v>
      </c>
      <c r="I93" s="367" t="s">
        <v>530</v>
      </c>
      <c r="J93" s="374"/>
      <c r="K93" s="374">
        <v>22573</v>
      </c>
      <c r="L93" s="374">
        <v>-35701749.920000002</v>
      </c>
      <c r="M93" s="374"/>
    </row>
    <row r="94" spans="1:13" ht="12.2" hidden="1" customHeight="1" outlineLevel="2" x14ac:dyDescent="0.2">
      <c r="A94" s="367" t="s">
        <v>735</v>
      </c>
      <c r="B94" s="367" t="s">
        <v>543</v>
      </c>
      <c r="C94" s="367" t="s">
        <v>761</v>
      </c>
      <c r="D94" s="367" t="s">
        <v>762</v>
      </c>
      <c r="E94" s="367" t="s">
        <v>530</v>
      </c>
      <c r="F94" s="367" t="s">
        <v>763</v>
      </c>
      <c r="G94" s="367" t="s">
        <v>530</v>
      </c>
      <c r="H94" s="367" t="s">
        <v>530</v>
      </c>
      <c r="I94" s="367" t="s">
        <v>530</v>
      </c>
      <c r="J94" s="374"/>
      <c r="K94" s="374">
        <v>119.24</v>
      </c>
      <c r="L94" s="374">
        <v>-35701869.159999996</v>
      </c>
      <c r="M94" s="374"/>
    </row>
    <row r="95" spans="1:13" ht="12.2" hidden="1" customHeight="1" outlineLevel="2" x14ac:dyDescent="0.2">
      <c r="A95" s="367" t="s">
        <v>735</v>
      </c>
      <c r="B95" s="367" t="s">
        <v>543</v>
      </c>
      <c r="C95" s="367" t="s">
        <v>764</v>
      </c>
      <c r="D95" s="367" t="s">
        <v>765</v>
      </c>
      <c r="E95" s="367" t="s">
        <v>530</v>
      </c>
      <c r="F95" s="367" t="s">
        <v>766</v>
      </c>
      <c r="G95" s="367" t="s">
        <v>530</v>
      </c>
      <c r="H95" s="367" t="s">
        <v>530</v>
      </c>
      <c r="I95" s="367" t="s">
        <v>530</v>
      </c>
      <c r="J95" s="374"/>
      <c r="K95" s="374">
        <v>149.16999999999999</v>
      </c>
      <c r="L95" s="374">
        <v>-35702018.329999998</v>
      </c>
      <c r="M95" s="374"/>
    </row>
    <row r="96" spans="1:13" ht="12.2" hidden="1" customHeight="1" outlineLevel="2" x14ac:dyDescent="0.2">
      <c r="A96" s="367" t="s">
        <v>735</v>
      </c>
      <c r="B96" s="367" t="s">
        <v>543</v>
      </c>
      <c r="C96" s="367" t="s">
        <v>767</v>
      </c>
      <c r="D96" s="367" t="s">
        <v>768</v>
      </c>
      <c r="E96" s="367" t="s">
        <v>530</v>
      </c>
      <c r="F96" s="367" t="s">
        <v>769</v>
      </c>
      <c r="G96" s="367" t="s">
        <v>530</v>
      </c>
      <c r="H96" s="367" t="s">
        <v>530</v>
      </c>
      <c r="I96" s="367" t="s">
        <v>530</v>
      </c>
      <c r="J96" s="374"/>
      <c r="K96" s="374">
        <v>4.49</v>
      </c>
      <c r="L96" s="374">
        <v>-35702022.82</v>
      </c>
      <c r="M96" s="374"/>
    </row>
    <row r="97" spans="1:13" ht="12.2" hidden="1" customHeight="1" outlineLevel="2" x14ac:dyDescent="0.2">
      <c r="A97" s="367" t="s">
        <v>735</v>
      </c>
      <c r="B97" s="367" t="s">
        <v>554</v>
      </c>
      <c r="C97" s="367" t="s">
        <v>770</v>
      </c>
      <c r="D97" s="367" t="s">
        <v>765</v>
      </c>
      <c r="E97" s="367" t="s">
        <v>530</v>
      </c>
      <c r="F97" s="367" t="s">
        <v>771</v>
      </c>
      <c r="G97" s="367" t="s">
        <v>530</v>
      </c>
      <c r="H97" s="367" t="s">
        <v>530</v>
      </c>
      <c r="I97" s="367" t="s">
        <v>530</v>
      </c>
      <c r="J97" s="374"/>
      <c r="K97" s="374">
        <v>86.03</v>
      </c>
      <c r="L97" s="374">
        <v>-35702108.850000001</v>
      </c>
      <c r="M97" s="374"/>
    </row>
    <row r="98" spans="1:13" ht="12.2" hidden="1" customHeight="1" outlineLevel="2" x14ac:dyDescent="0.2">
      <c r="A98" s="367" t="s">
        <v>735</v>
      </c>
      <c r="B98" s="367" t="s">
        <v>554</v>
      </c>
      <c r="C98" s="367" t="s">
        <v>772</v>
      </c>
      <c r="D98" s="367" t="s">
        <v>747</v>
      </c>
      <c r="E98" s="367" t="s">
        <v>530</v>
      </c>
      <c r="F98" s="367" t="s">
        <v>773</v>
      </c>
      <c r="G98" s="367" t="s">
        <v>530</v>
      </c>
      <c r="H98" s="367" t="s">
        <v>530</v>
      </c>
      <c r="I98" s="367" t="s">
        <v>530</v>
      </c>
      <c r="J98" s="374"/>
      <c r="K98" s="374">
        <v>635.96</v>
      </c>
      <c r="L98" s="374">
        <v>-35702744.810000002</v>
      </c>
      <c r="M98" s="374"/>
    </row>
    <row r="99" spans="1:13" ht="12.2" hidden="1" customHeight="1" outlineLevel="2" x14ac:dyDescent="0.2">
      <c r="A99" s="367" t="s">
        <v>735</v>
      </c>
      <c r="B99" s="367" t="s">
        <v>774</v>
      </c>
      <c r="C99" s="367" t="s">
        <v>775</v>
      </c>
      <c r="D99" s="367" t="s">
        <v>762</v>
      </c>
      <c r="E99" s="367" t="s">
        <v>530</v>
      </c>
      <c r="F99" s="367" t="s">
        <v>776</v>
      </c>
      <c r="G99" s="367" t="s">
        <v>530</v>
      </c>
      <c r="H99" s="367" t="s">
        <v>530</v>
      </c>
      <c r="I99" s="367" t="s">
        <v>530</v>
      </c>
      <c r="J99" s="374"/>
      <c r="K99" s="374">
        <v>13.82</v>
      </c>
      <c r="L99" s="374">
        <v>-35702758.630000003</v>
      </c>
      <c r="M99" s="374"/>
    </row>
    <row r="100" spans="1:13" ht="12.2" hidden="1" customHeight="1" outlineLevel="2" x14ac:dyDescent="0.2">
      <c r="A100" s="367" t="s">
        <v>735</v>
      </c>
      <c r="B100" s="367" t="s">
        <v>559</v>
      </c>
      <c r="C100" s="367" t="s">
        <v>777</v>
      </c>
      <c r="D100" s="367" t="s">
        <v>747</v>
      </c>
      <c r="E100" s="367" t="s">
        <v>530</v>
      </c>
      <c r="F100" s="367" t="s">
        <v>778</v>
      </c>
      <c r="G100" s="367" t="s">
        <v>530</v>
      </c>
      <c r="H100" s="367" t="s">
        <v>530</v>
      </c>
      <c r="I100" s="367" t="s">
        <v>530</v>
      </c>
      <c r="J100" s="374"/>
      <c r="K100" s="374">
        <v>754.28</v>
      </c>
      <c r="L100" s="374">
        <v>-35703512.909999996</v>
      </c>
      <c r="M100" s="374"/>
    </row>
    <row r="101" spans="1:13" ht="12.2" hidden="1" customHeight="1" outlineLevel="2" x14ac:dyDescent="0.2">
      <c r="A101" s="367" t="s">
        <v>735</v>
      </c>
      <c r="B101" s="367" t="s">
        <v>779</v>
      </c>
      <c r="C101" s="367" t="s">
        <v>780</v>
      </c>
      <c r="D101" s="367" t="s">
        <v>762</v>
      </c>
      <c r="E101" s="367" t="s">
        <v>530</v>
      </c>
      <c r="F101" s="367" t="s">
        <v>781</v>
      </c>
      <c r="G101" s="367" t="s">
        <v>530</v>
      </c>
      <c r="H101" s="367" t="s">
        <v>530</v>
      </c>
      <c r="I101" s="367" t="s">
        <v>530</v>
      </c>
      <c r="J101" s="374"/>
      <c r="K101" s="374">
        <v>3.37</v>
      </c>
      <c r="L101" s="374">
        <v>-35703516.280000001</v>
      </c>
      <c r="M101" s="374"/>
    </row>
    <row r="102" spans="1:13" ht="12.2" hidden="1" customHeight="1" outlineLevel="2" x14ac:dyDescent="0.2">
      <c r="A102" s="367" t="s">
        <v>735</v>
      </c>
      <c r="B102" s="367" t="s">
        <v>779</v>
      </c>
      <c r="C102" s="367" t="s">
        <v>782</v>
      </c>
      <c r="D102" s="367" t="s">
        <v>783</v>
      </c>
      <c r="E102" s="367" t="s">
        <v>530</v>
      </c>
      <c r="F102" s="367" t="s">
        <v>784</v>
      </c>
      <c r="G102" s="367" t="s">
        <v>530</v>
      </c>
      <c r="H102" s="367" t="s">
        <v>530</v>
      </c>
      <c r="I102" s="367" t="s">
        <v>530</v>
      </c>
      <c r="J102" s="374"/>
      <c r="K102" s="374">
        <v>10.33</v>
      </c>
      <c r="L102" s="374">
        <v>-35703526.609999999</v>
      </c>
      <c r="M102" s="374"/>
    </row>
    <row r="103" spans="1:13" ht="12.2" hidden="1" customHeight="1" outlineLevel="2" x14ac:dyDescent="0.2">
      <c r="A103" s="367" t="s">
        <v>735</v>
      </c>
      <c r="B103" s="367" t="s">
        <v>779</v>
      </c>
      <c r="C103" s="367" t="s">
        <v>785</v>
      </c>
      <c r="D103" s="367" t="s">
        <v>783</v>
      </c>
      <c r="E103" s="367" t="s">
        <v>530</v>
      </c>
      <c r="F103" s="367" t="s">
        <v>786</v>
      </c>
      <c r="G103" s="367" t="s">
        <v>530</v>
      </c>
      <c r="H103" s="367" t="s">
        <v>530</v>
      </c>
      <c r="I103" s="367" t="s">
        <v>530</v>
      </c>
      <c r="J103" s="374"/>
      <c r="K103" s="374">
        <v>300</v>
      </c>
      <c r="L103" s="374">
        <v>-35703826.609999999</v>
      </c>
      <c r="M103" s="374"/>
    </row>
    <row r="104" spans="1:13" ht="12.2" hidden="1" customHeight="1" outlineLevel="2" x14ac:dyDescent="0.2">
      <c r="A104" s="367" t="s">
        <v>735</v>
      </c>
      <c r="B104" s="367" t="s">
        <v>779</v>
      </c>
      <c r="C104" s="367" t="s">
        <v>787</v>
      </c>
      <c r="D104" s="367" t="s">
        <v>783</v>
      </c>
      <c r="E104" s="367" t="s">
        <v>530</v>
      </c>
      <c r="F104" s="367" t="s">
        <v>788</v>
      </c>
      <c r="G104" s="367" t="s">
        <v>530</v>
      </c>
      <c r="H104" s="367" t="s">
        <v>530</v>
      </c>
      <c r="I104" s="367" t="s">
        <v>530</v>
      </c>
      <c r="J104" s="374"/>
      <c r="K104" s="374">
        <v>350.86</v>
      </c>
      <c r="L104" s="374">
        <v>-35704177.469999999</v>
      </c>
      <c r="M104" s="374"/>
    </row>
    <row r="105" spans="1:13" ht="12.2" hidden="1" customHeight="1" outlineLevel="2" x14ac:dyDescent="0.2">
      <c r="A105" s="367" t="s">
        <v>735</v>
      </c>
      <c r="B105" s="367" t="s">
        <v>571</v>
      </c>
      <c r="C105" s="367" t="s">
        <v>789</v>
      </c>
      <c r="D105" s="367" t="s">
        <v>790</v>
      </c>
      <c r="E105" s="367" t="s">
        <v>530</v>
      </c>
      <c r="F105" s="367" t="s">
        <v>791</v>
      </c>
      <c r="G105" s="367" t="s">
        <v>530</v>
      </c>
      <c r="H105" s="367" t="s">
        <v>530</v>
      </c>
      <c r="I105" s="367" t="s">
        <v>530</v>
      </c>
      <c r="J105" s="374"/>
      <c r="K105" s="374">
        <v>9.85</v>
      </c>
      <c r="L105" s="374">
        <v>-35704187.32</v>
      </c>
      <c r="M105" s="374"/>
    </row>
    <row r="106" spans="1:13" ht="12.2" hidden="1" customHeight="1" outlineLevel="2" x14ac:dyDescent="0.2">
      <c r="A106" s="367" t="s">
        <v>735</v>
      </c>
      <c r="B106" s="367" t="s">
        <v>571</v>
      </c>
      <c r="C106" s="367" t="s">
        <v>792</v>
      </c>
      <c r="D106" s="367" t="s">
        <v>793</v>
      </c>
      <c r="E106" s="367" t="s">
        <v>530</v>
      </c>
      <c r="F106" s="367" t="s">
        <v>794</v>
      </c>
      <c r="G106" s="367" t="s">
        <v>530</v>
      </c>
      <c r="H106" s="367" t="s">
        <v>530</v>
      </c>
      <c r="I106" s="367" t="s">
        <v>530</v>
      </c>
      <c r="J106" s="374"/>
      <c r="K106" s="374">
        <v>7.91</v>
      </c>
      <c r="L106" s="374">
        <v>-35704195.229999997</v>
      </c>
      <c r="M106" s="374"/>
    </row>
    <row r="107" spans="1:13" ht="12.2" hidden="1" customHeight="1" outlineLevel="2" x14ac:dyDescent="0.2">
      <c r="A107" s="367" t="s">
        <v>735</v>
      </c>
      <c r="B107" s="367" t="s">
        <v>571</v>
      </c>
      <c r="C107" s="367" t="s">
        <v>795</v>
      </c>
      <c r="D107" s="367" t="s">
        <v>796</v>
      </c>
      <c r="E107" s="367" t="s">
        <v>530</v>
      </c>
      <c r="F107" s="367" t="s">
        <v>797</v>
      </c>
      <c r="G107" s="367" t="s">
        <v>530</v>
      </c>
      <c r="H107" s="367" t="s">
        <v>530</v>
      </c>
      <c r="I107" s="367" t="s">
        <v>530</v>
      </c>
      <c r="J107" s="374"/>
      <c r="K107" s="374">
        <v>12.65</v>
      </c>
      <c r="L107" s="374">
        <v>-35704207.880000003</v>
      </c>
      <c r="M107" s="374"/>
    </row>
    <row r="108" spans="1:13" ht="12.2" hidden="1" customHeight="1" outlineLevel="2" x14ac:dyDescent="0.2">
      <c r="A108" s="367" t="s">
        <v>735</v>
      </c>
      <c r="B108" s="367" t="s">
        <v>571</v>
      </c>
      <c r="C108" s="367" t="s">
        <v>798</v>
      </c>
      <c r="D108" s="367" t="s">
        <v>799</v>
      </c>
      <c r="E108" s="367" t="s">
        <v>530</v>
      </c>
      <c r="F108" s="367" t="s">
        <v>800</v>
      </c>
      <c r="G108" s="367" t="s">
        <v>530</v>
      </c>
      <c r="H108" s="367" t="s">
        <v>530</v>
      </c>
      <c r="I108" s="367" t="s">
        <v>530</v>
      </c>
      <c r="J108" s="374"/>
      <c r="K108" s="374">
        <v>10.02</v>
      </c>
      <c r="L108" s="374">
        <v>-35704217.899999999</v>
      </c>
      <c r="M108" s="374"/>
    </row>
    <row r="109" spans="1:13" ht="12.2" hidden="1" customHeight="1" outlineLevel="2" x14ac:dyDescent="0.2">
      <c r="A109" s="367" t="s">
        <v>735</v>
      </c>
      <c r="B109" s="367" t="s">
        <v>579</v>
      </c>
      <c r="C109" s="367" t="s">
        <v>801</v>
      </c>
      <c r="D109" s="367" t="s">
        <v>768</v>
      </c>
      <c r="E109" s="367" t="s">
        <v>530</v>
      </c>
      <c r="F109" s="367" t="s">
        <v>802</v>
      </c>
      <c r="G109" s="367" t="s">
        <v>530</v>
      </c>
      <c r="H109" s="367" t="s">
        <v>530</v>
      </c>
      <c r="I109" s="367" t="s">
        <v>530</v>
      </c>
      <c r="J109" s="374"/>
      <c r="K109" s="374">
        <v>700</v>
      </c>
      <c r="L109" s="374">
        <v>-35704917.899999999</v>
      </c>
      <c r="M109" s="374"/>
    </row>
    <row r="110" spans="1:13" ht="12.2" hidden="1" customHeight="1" outlineLevel="2" x14ac:dyDescent="0.2">
      <c r="A110" s="367" t="s">
        <v>735</v>
      </c>
      <c r="B110" s="367" t="s">
        <v>579</v>
      </c>
      <c r="C110" s="367" t="s">
        <v>803</v>
      </c>
      <c r="D110" s="367" t="s">
        <v>768</v>
      </c>
      <c r="E110" s="367" t="s">
        <v>530</v>
      </c>
      <c r="F110" s="367" t="s">
        <v>804</v>
      </c>
      <c r="G110" s="367" t="s">
        <v>530</v>
      </c>
      <c r="H110" s="367" t="s">
        <v>530</v>
      </c>
      <c r="I110" s="367" t="s">
        <v>530</v>
      </c>
      <c r="J110" s="374"/>
      <c r="K110" s="374">
        <v>35.43</v>
      </c>
      <c r="L110" s="374">
        <v>-35704953.329999998</v>
      </c>
      <c r="M110" s="374"/>
    </row>
    <row r="111" spans="1:13" ht="12.2" hidden="1" customHeight="1" outlineLevel="2" x14ac:dyDescent="0.2">
      <c r="A111" s="367" t="s">
        <v>735</v>
      </c>
      <c r="B111" s="367" t="s">
        <v>579</v>
      </c>
      <c r="C111" s="367" t="s">
        <v>805</v>
      </c>
      <c r="D111" s="367" t="s">
        <v>806</v>
      </c>
      <c r="E111" s="367" t="s">
        <v>530</v>
      </c>
      <c r="F111" s="367" t="s">
        <v>807</v>
      </c>
      <c r="G111" s="367" t="s">
        <v>530</v>
      </c>
      <c r="H111" s="367" t="s">
        <v>530</v>
      </c>
      <c r="I111" s="367" t="s">
        <v>530</v>
      </c>
      <c r="J111" s="374"/>
      <c r="K111" s="374">
        <v>22.47</v>
      </c>
      <c r="L111" s="374">
        <v>-35704975.799999997</v>
      </c>
      <c r="M111" s="374"/>
    </row>
    <row r="112" spans="1:13" ht="12.2" hidden="1" customHeight="1" outlineLevel="2" x14ac:dyDescent="0.2">
      <c r="A112" s="367" t="s">
        <v>735</v>
      </c>
      <c r="B112" s="367" t="s">
        <v>579</v>
      </c>
      <c r="C112" s="367" t="s">
        <v>808</v>
      </c>
      <c r="D112" s="367" t="s">
        <v>747</v>
      </c>
      <c r="E112" s="367" t="s">
        <v>530</v>
      </c>
      <c r="F112" s="367" t="s">
        <v>809</v>
      </c>
      <c r="G112" s="367" t="s">
        <v>530</v>
      </c>
      <c r="H112" s="367" t="s">
        <v>530</v>
      </c>
      <c r="I112" s="367" t="s">
        <v>530</v>
      </c>
      <c r="J112" s="374"/>
      <c r="K112" s="374">
        <v>549.45000000000005</v>
      </c>
      <c r="L112" s="374">
        <v>-35705525.25</v>
      </c>
      <c r="M112" s="374"/>
    </row>
    <row r="113" spans="1:13" ht="12.2" hidden="1" customHeight="1" outlineLevel="2" x14ac:dyDescent="0.2">
      <c r="A113" s="367" t="s">
        <v>735</v>
      </c>
      <c r="B113" s="367" t="s">
        <v>582</v>
      </c>
      <c r="C113" s="367" t="s">
        <v>810</v>
      </c>
      <c r="D113" s="367" t="s">
        <v>768</v>
      </c>
      <c r="E113" s="367" t="s">
        <v>530</v>
      </c>
      <c r="F113" s="367" t="s">
        <v>811</v>
      </c>
      <c r="G113" s="367" t="s">
        <v>530</v>
      </c>
      <c r="H113" s="367" t="s">
        <v>530</v>
      </c>
      <c r="I113" s="367" t="s">
        <v>530</v>
      </c>
      <c r="J113" s="374"/>
      <c r="K113" s="374">
        <v>100</v>
      </c>
      <c r="L113" s="374">
        <v>-35705625.25</v>
      </c>
      <c r="M113" s="374"/>
    </row>
    <row r="114" spans="1:13" ht="12.2" hidden="1" customHeight="1" outlineLevel="2" x14ac:dyDescent="0.2">
      <c r="A114" s="367" t="s">
        <v>735</v>
      </c>
      <c r="B114" s="367" t="s">
        <v>812</v>
      </c>
      <c r="C114" s="367" t="s">
        <v>813</v>
      </c>
      <c r="D114" s="367" t="s">
        <v>747</v>
      </c>
      <c r="E114" s="367" t="s">
        <v>530</v>
      </c>
      <c r="F114" s="367" t="s">
        <v>814</v>
      </c>
      <c r="G114" s="367" t="s">
        <v>530</v>
      </c>
      <c r="H114" s="367" t="s">
        <v>530</v>
      </c>
      <c r="I114" s="367" t="s">
        <v>530</v>
      </c>
      <c r="J114" s="374"/>
      <c r="K114" s="374">
        <v>26.2</v>
      </c>
      <c r="L114" s="374">
        <v>-35705651.450000003</v>
      </c>
      <c r="M114" s="374"/>
    </row>
    <row r="115" spans="1:13" ht="12.2" hidden="1" customHeight="1" outlineLevel="2" x14ac:dyDescent="0.2">
      <c r="A115" s="367" t="s">
        <v>735</v>
      </c>
      <c r="B115" s="367" t="s">
        <v>815</v>
      </c>
      <c r="C115" s="367" t="s">
        <v>816</v>
      </c>
      <c r="D115" s="367" t="s">
        <v>747</v>
      </c>
      <c r="E115" s="367" t="s">
        <v>530</v>
      </c>
      <c r="F115" s="367" t="s">
        <v>817</v>
      </c>
      <c r="G115" s="367" t="s">
        <v>530</v>
      </c>
      <c r="H115" s="367" t="s">
        <v>530</v>
      </c>
      <c r="I115" s="367" t="s">
        <v>530</v>
      </c>
      <c r="J115" s="374"/>
      <c r="K115" s="374">
        <v>30.8</v>
      </c>
      <c r="L115" s="374">
        <v>-35705682.25</v>
      </c>
      <c r="M115" s="374"/>
    </row>
    <row r="116" spans="1:13" ht="12.2" hidden="1" customHeight="1" outlineLevel="2" x14ac:dyDescent="0.2">
      <c r="A116" s="367" t="s">
        <v>735</v>
      </c>
      <c r="B116" s="367" t="s">
        <v>815</v>
      </c>
      <c r="C116" s="367" t="s">
        <v>818</v>
      </c>
      <c r="D116" s="367" t="s">
        <v>819</v>
      </c>
      <c r="E116" s="367" t="s">
        <v>530</v>
      </c>
      <c r="F116" s="367" t="s">
        <v>820</v>
      </c>
      <c r="G116" s="367" t="s">
        <v>530</v>
      </c>
      <c r="H116" s="367" t="s">
        <v>530</v>
      </c>
      <c r="I116" s="367" t="s">
        <v>530</v>
      </c>
      <c r="J116" s="374"/>
      <c r="K116" s="374">
        <v>6.07</v>
      </c>
      <c r="L116" s="374">
        <v>-35705688.32</v>
      </c>
      <c r="M116" s="374"/>
    </row>
    <row r="117" spans="1:13" ht="12.2" hidden="1" customHeight="1" outlineLevel="2" x14ac:dyDescent="0.2">
      <c r="A117" s="367" t="s">
        <v>735</v>
      </c>
      <c r="B117" s="367" t="s">
        <v>821</v>
      </c>
      <c r="C117" s="367" t="s">
        <v>822</v>
      </c>
      <c r="D117" s="367" t="s">
        <v>819</v>
      </c>
      <c r="E117" s="367" t="s">
        <v>530</v>
      </c>
      <c r="F117" s="367" t="s">
        <v>823</v>
      </c>
      <c r="G117" s="367" t="s">
        <v>530</v>
      </c>
      <c r="H117" s="367" t="s">
        <v>530</v>
      </c>
      <c r="I117" s="367" t="s">
        <v>530</v>
      </c>
      <c r="J117" s="374"/>
      <c r="K117" s="374">
        <v>29.87</v>
      </c>
      <c r="L117" s="374">
        <v>-35705718.189999998</v>
      </c>
      <c r="M117" s="374"/>
    </row>
    <row r="118" spans="1:13" ht="12.2" hidden="1" customHeight="1" outlineLevel="2" x14ac:dyDescent="0.2">
      <c r="A118" s="367" t="s">
        <v>735</v>
      </c>
      <c r="B118" s="367" t="s">
        <v>821</v>
      </c>
      <c r="C118" s="367" t="s">
        <v>824</v>
      </c>
      <c r="D118" s="367" t="s">
        <v>768</v>
      </c>
      <c r="E118" s="367" t="s">
        <v>530</v>
      </c>
      <c r="F118" s="367" t="s">
        <v>825</v>
      </c>
      <c r="G118" s="367" t="s">
        <v>530</v>
      </c>
      <c r="H118" s="367" t="s">
        <v>530</v>
      </c>
      <c r="I118" s="367" t="s">
        <v>530</v>
      </c>
      <c r="J118" s="374"/>
      <c r="K118" s="374">
        <v>10.220000000000001</v>
      </c>
      <c r="L118" s="374">
        <v>-35705728.409999996</v>
      </c>
      <c r="M118" s="374"/>
    </row>
    <row r="119" spans="1:13" ht="12.2" hidden="1" customHeight="1" outlineLevel="2" x14ac:dyDescent="0.2">
      <c r="A119" s="367" t="s">
        <v>735</v>
      </c>
      <c r="B119" s="367" t="s">
        <v>821</v>
      </c>
      <c r="C119" s="367" t="s">
        <v>826</v>
      </c>
      <c r="D119" s="367" t="s">
        <v>768</v>
      </c>
      <c r="E119" s="367" t="s">
        <v>530</v>
      </c>
      <c r="F119" s="367" t="s">
        <v>827</v>
      </c>
      <c r="G119" s="367" t="s">
        <v>530</v>
      </c>
      <c r="H119" s="367" t="s">
        <v>530</v>
      </c>
      <c r="I119" s="367" t="s">
        <v>530</v>
      </c>
      <c r="J119" s="374"/>
      <c r="K119" s="374">
        <v>104.5</v>
      </c>
      <c r="L119" s="374">
        <v>-35705832.909999996</v>
      </c>
      <c r="M119" s="374"/>
    </row>
    <row r="120" spans="1:13" ht="12.2" hidden="1" customHeight="1" outlineLevel="2" x14ac:dyDescent="0.2">
      <c r="A120" s="367" t="s">
        <v>735</v>
      </c>
      <c r="B120" s="367" t="s">
        <v>821</v>
      </c>
      <c r="C120" s="367" t="s">
        <v>828</v>
      </c>
      <c r="D120" s="367" t="s">
        <v>768</v>
      </c>
      <c r="E120" s="367" t="s">
        <v>530</v>
      </c>
      <c r="F120" s="367" t="s">
        <v>829</v>
      </c>
      <c r="G120" s="367" t="s">
        <v>530</v>
      </c>
      <c r="H120" s="367" t="s">
        <v>530</v>
      </c>
      <c r="I120" s="367" t="s">
        <v>530</v>
      </c>
      <c r="J120" s="374"/>
      <c r="K120" s="374">
        <v>65.22</v>
      </c>
      <c r="L120" s="374">
        <v>-35705898.130000003</v>
      </c>
      <c r="M120" s="374"/>
    </row>
    <row r="121" spans="1:13" ht="12.2" hidden="1" customHeight="1" outlineLevel="2" x14ac:dyDescent="0.2">
      <c r="A121" s="367" t="s">
        <v>735</v>
      </c>
      <c r="B121" s="367" t="s">
        <v>830</v>
      </c>
      <c r="C121" s="367" t="s">
        <v>831</v>
      </c>
      <c r="D121" s="367" t="s">
        <v>747</v>
      </c>
      <c r="E121" s="367" t="s">
        <v>530</v>
      </c>
      <c r="F121" s="367" t="s">
        <v>832</v>
      </c>
      <c r="G121" s="367" t="s">
        <v>530</v>
      </c>
      <c r="H121" s="367" t="s">
        <v>530</v>
      </c>
      <c r="I121" s="367" t="s">
        <v>530</v>
      </c>
      <c r="J121" s="374"/>
      <c r="K121" s="374">
        <v>19.57</v>
      </c>
      <c r="L121" s="374">
        <v>-35705917.700000003</v>
      </c>
      <c r="M121" s="374"/>
    </row>
    <row r="122" spans="1:13" ht="12.2" hidden="1" customHeight="1" outlineLevel="2" x14ac:dyDescent="0.2">
      <c r="A122" s="367" t="s">
        <v>735</v>
      </c>
      <c r="B122" s="367" t="s">
        <v>830</v>
      </c>
      <c r="C122" s="367" t="s">
        <v>833</v>
      </c>
      <c r="D122" s="367" t="s">
        <v>747</v>
      </c>
      <c r="E122" s="367" t="s">
        <v>530</v>
      </c>
      <c r="F122" s="367" t="s">
        <v>834</v>
      </c>
      <c r="G122" s="367" t="s">
        <v>530</v>
      </c>
      <c r="H122" s="367" t="s">
        <v>530</v>
      </c>
      <c r="I122" s="367" t="s">
        <v>530</v>
      </c>
      <c r="J122" s="374"/>
      <c r="K122" s="374">
        <v>37.43</v>
      </c>
      <c r="L122" s="374">
        <v>-35705955.130000003</v>
      </c>
      <c r="M122" s="374"/>
    </row>
    <row r="123" spans="1:13" ht="12.2" hidden="1" customHeight="1" outlineLevel="2" x14ac:dyDescent="0.2">
      <c r="A123" s="367" t="s">
        <v>735</v>
      </c>
      <c r="B123" s="367" t="s">
        <v>604</v>
      </c>
      <c r="C123" s="367" t="s">
        <v>835</v>
      </c>
      <c r="D123" s="367" t="s">
        <v>836</v>
      </c>
      <c r="E123" s="367" t="s">
        <v>530</v>
      </c>
      <c r="F123" s="367" t="s">
        <v>837</v>
      </c>
      <c r="G123" s="367" t="s">
        <v>530</v>
      </c>
      <c r="H123" s="367" t="s">
        <v>530</v>
      </c>
      <c r="I123" s="367" t="s">
        <v>530</v>
      </c>
      <c r="J123" s="374"/>
      <c r="K123" s="374">
        <v>14.61</v>
      </c>
      <c r="L123" s="374">
        <v>-35705969.740000002</v>
      </c>
      <c r="M123" s="374"/>
    </row>
    <row r="124" spans="1:13" ht="12.2" hidden="1" customHeight="1" outlineLevel="2" x14ac:dyDescent="0.2">
      <c r="A124" s="367" t="s">
        <v>735</v>
      </c>
      <c r="B124" s="367" t="s">
        <v>604</v>
      </c>
      <c r="C124" s="367" t="s">
        <v>838</v>
      </c>
      <c r="D124" s="367" t="s">
        <v>839</v>
      </c>
      <c r="E124" s="367" t="s">
        <v>530</v>
      </c>
      <c r="F124" s="367" t="s">
        <v>840</v>
      </c>
      <c r="G124" s="367" t="s">
        <v>530</v>
      </c>
      <c r="H124" s="367" t="s">
        <v>530</v>
      </c>
      <c r="I124" s="367" t="s">
        <v>530</v>
      </c>
      <c r="J124" s="374"/>
      <c r="K124" s="374">
        <v>6.34</v>
      </c>
      <c r="L124" s="374">
        <v>-35705976.079999998</v>
      </c>
      <c r="M124" s="374"/>
    </row>
    <row r="125" spans="1:13" ht="12.2" hidden="1" customHeight="1" outlineLevel="2" x14ac:dyDescent="0.2">
      <c r="A125" s="367" t="s">
        <v>735</v>
      </c>
      <c r="B125" s="367" t="s">
        <v>604</v>
      </c>
      <c r="C125" s="367" t="s">
        <v>624</v>
      </c>
      <c r="D125" s="367" t="s">
        <v>625</v>
      </c>
      <c r="E125" s="367" t="s">
        <v>530</v>
      </c>
      <c r="F125" s="367" t="s">
        <v>841</v>
      </c>
      <c r="G125" s="367" t="s">
        <v>530</v>
      </c>
      <c r="H125" s="367" t="s">
        <v>530</v>
      </c>
      <c r="I125" s="367" t="s">
        <v>530</v>
      </c>
      <c r="J125" s="374"/>
      <c r="K125" s="374">
        <v>18.579999999999998</v>
      </c>
      <c r="L125" s="374">
        <v>-35705994.659999996</v>
      </c>
      <c r="M125" s="374"/>
    </row>
    <row r="126" spans="1:13" ht="12.2" hidden="1" customHeight="1" outlineLevel="2" x14ac:dyDescent="0.2">
      <c r="A126" s="367" t="s">
        <v>735</v>
      </c>
      <c r="B126" s="367" t="s">
        <v>604</v>
      </c>
      <c r="C126" s="367" t="s">
        <v>842</v>
      </c>
      <c r="D126" s="367" t="s">
        <v>843</v>
      </c>
      <c r="E126" s="367" t="s">
        <v>530</v>
      </c>
      <c r="F126" s="367" t="s">
        <v>844</v>
      </c>
      <c r="G126" s="367" t="s">
        <v>530</v>
      </c>
      <c r="H126" s="367" t="s">
        <v>530</v>
      </c>
      <c r="I126" s="367" t="s">
        <v>530</v>
      </c>
      <c r="J126" s="374"/>
      <c r="K126" s="374">
        <v>1.38</v>
      </c>
      <c r="L126" s="374">
        <v>-35705996.039999999</v>
      </c>
      <c r="M126" s="374"/>
    </row>
    <row r="127" spans="1:13" ht="12.2" hidden="1" customHeight="1" outlineLevel="2" x14ac:dyDescent="0.2">
      <c r="A127" s="367" t="s">
        <v>735</v>
      </c>
      <c r="B127" s="367" t="s">
        <v>604</v>
      </c>
      <c r="C127" s="367" t="s">
        <v>845</v>
      </c>
      <c r="D127" s="367" t="s">
        <v>747</v>
      </c>
      <c r="E127" s="367" t="s">
        <v>530</v>
      </c>
      <c r="F127" s="367" t="s">
        <v>846</v>
      </c>
      <c r="G127" s="367" t="s">
        <v>530</v>
      </c>
      <c r="H127" s="367" t="s">
        <v>530</v>
      </c>
      <c r="I127" s="367" t="s">
        <v>530</v>
      </c>
      <c r="J127" s="374"/>
      <c r="K127" s="374">
        <v>510.04</v>
      </c>
      <c r="L127" s="374">
        <v>-35706506.079999998</v>
      </c>
      <c r="M127" s="374"/>
    </row>
    <row r="128" spans="1:13" ht="12.2" hidden="1" customHeight="1" outlineLevel="2" x14ac:dyDescent="0.2">
      <c r="A128" s="367" t="s">
        <v>735</v>
      </c>
      <c r="B128" s="367" t="s">
        <v>604</v>
      </c>
      <c r="C128" s="367" t="s">
        <v>847</v>
      </c>
      <c r="D128" s="367" t="s">
        <v>747</v>
      </c>
      <c r="E128" s="367" t="s">
        <v>530</v>
      </c>
      <c r="F128" s="367" t="s">
        <v>848</v>
      </c>
      <c r="G128" s="367" t="s">
        <v>530</v>
      </c>
      <c r="H128" s="367" t="s">
        <v>530</v>
      </c>
      <c r="I128" s="367" t="s">
        <v>530</v>
      </c>
      <c r="J128" s="374"/>
      <c r="K128" s="374">
        <v>350.86</v>
      </c>
      <c r="L128" s="374">
        <v>-35706856.939999998</v>
      </c>
      <c r="M128" s="374"/>
    </row>
    <row r="129" spans="1:13" ht="12.2" hidden="1" customHeight="1" outlineLevel="2" x14ac:dyDescent="0.2">
      <c r="A129" s="367" t="s">
        <v>735</v>
      </c>
      <c r="B129" s="367" t="s">
        <v>604</v>
      </c>
      <c r="C129" s="367" t="s">
        <v>849</v>
      </c>
      <c r="D129" s="367" t="s">
        <v>850</v>
      </c>
      <c r="E129" s="367" t="s">
        <v>530</v>
      </c>
      <c r="F129" s="367" t="s">
        <v>851</v>
      </c>
      <c r="G129" s="367" t="s">
        <v>530</v>
      </c>
      <c r="H129" s="367" t="s">
        <v>530</v>
      </c>
      <c r="I129" s="367" t="s">
        <v>530</v>
      </c>
      <c r="J129" s="374"/>
      <c r="K129" s="374">
        <v>1046.31</v>
      </c>
      <c r="L129" s="374">
        <v>-35707903.25</v>
      </c>
      <c r="M129" s="374"/>
    </row>
    <row r="130" spans="1:13" ht="12.2" hidden="1" customHeight="1" outlineLevel="2" x14ac:dyDescent="0.2">
      <c r="A130" s="367" t="s">
        <v>735</v>
      </c>
      <c r="B130" s="367" t="s">
        <v>852</v>
      </c>
      <c r="C130" s="367" t="s">
        <v>853</v>
      </c>
      <c r="D130" s="367" t="s">
        <v>768</v>
      </c>
      <c r="E130" s="367" t="s">
        <v>530</v>
      </c>
      <c r="F130" s="367" t="s">
        <v>854</v>
      </c>
      <c r="G130" s="367" t="s">
        <v>530</v>
      </c>
      <c r="H130" s="367" t="s">
        <v>530</v>
      </c>
      <c r="I130" s="367" t="s">
        <v>530</v>
      </c>
      <c r="J130" s="374"/>
      <c r="K130" s="374">
        <v>300</v>
      </c>
      <c r="L130" s="374">
        <v>-35708203.25</v>
      </c>
      <c r="M130" s="374"/>
    </row>
    <row r="131" spans="1:13" ht="12.2" hidden="1" customHeight="1" outlineLevel="2" x14ac:dyDescent="0.2">
      <c r="A131" s="367" t="s">
        <v>735</v>
      </c>
      <c r="B131" s="367" t="s">
        <v>852</v>
      </c>
      <c r="C131" s="367" t="s">
        <v>855</v>
      </c>
      <c r="D131" s="367" t="s">
        <v>768</v>
      </c>
      <c r="E131" s="367" t="s">
        <v>530</v>
      </c>
      <c r="F131" s="367" t="s">
        <v>856</v>
      </c>
      <c r="G131" s="367" t="s">
        <v>530</v>
      </c>
      <c r="H131" s="367" t="s">
        <v>530</v>
      </c>
      <c r="I131" s="367" t="s">
        <v>530</v>
      </c>
      <c r="J131" s="374"/>
      <c r="K131" s="374">
        <v>436.68</v>
      </c>
      <c r="L131" s="374">
        <v>-35708639.93</v>
      </c>
      <c r="M131" s="374"/>
    </row>
    <row r="132" spans="1:13" ht="12.2" hidden="1" customHeight="1" outlineLevel="2" x14ac:dyDescent="0.2">
      <c r="A132" s="367" t="s">
        <v>735</v>
      </c>
      <c r="B132" s="367" t="s">
        <v>852</v>
      </c>
      <c r="C132" s="367" t="s">
        <v>857</v>
      </c>
      <c r="D132" s="367" t="s">
        <v>768</v>
      </c>
      <c r="E132" s="367" t="s">
        <v>530</v>
      </c>
      <c r="F132" s="367" t="s">
        <v>858</v>
      </c>
      <c r="G132" s="367" t="s">
        <v>530</v>
      </c>
      <c r="H132" s="367" t="s">
        <v>530</v>
      </c>
      <c r="I132" s="367" t="s">
        <v>530</v>
      </c>
      <c r="J132" s="374"/>
      <c r="K132" s="374">
        <v>659.34</v>
      </c>
      <c r="L132" s="374">
        <v>-35709299.270000003</v>
      </c>
      <c r="M132" s="374"/>
    </row>
    <row r="133" spans="1:13" ht="12.2" hidden="1" customHeight="1" outlineLevel="2" x14ac:dyDescent="0.2">
      <c r="A133" s="367" t="s">
        <v>735</v>
      </c>
      <c r="B133" s="367" t="s">
        <v>859</v>
      </c>
      <c r="C133" s="367" t="s">
        <v>860</v>
      </c>
      <c r="D133" s="367" t="s">
        <v>799</v>
      </c>
      <c r="E133" s="367" t="s">
        <v>530</v>
      </c>
      <c r="F133" s="367" t="s">
        <v>861</v>
      </c>
      <c r="G133" s="367" t="s">
        <v>530</v>
      </c>
      <c r="H133" s="367" t="s">
        <v>530</v>
      </c>
      <c r="I133" s="367" t="s">
        <v>530</v>
      </c>
      <c r="J133" s="374"/>
      <c r="K133" s="374">
        <v>17.95</v>
      </c>
      <c r="L133" s="374">
        <v>-35709317.219999999</v>
      </c>
      <c r="M133" s="374"/>
    </row>
    <row r="134" spans="1:13" ht="12.2" hidden="1" customHeight="1" outlineLevel="2" x14ac:dyDescent="0.2">
      <c r="A134" s="367" t="s">
        <v>735</v>
      </c>
      <c r="B134" s="367" t="s">
        <v>859</v>
      </c>
      <c r="C134" s="367" t="s">
        <v>862</v>
      </c>
      <c r="D134" s="367" t="s">
        <v>863</v>
      </c>
      <c r="E134" s="367" t="s">
        <v>530</v>
      </c>
      <c r="F134" s="367" t="s">
        <v>864</v>
      </c>
      <c r="G134" s="367" t="s">
        <v>530</v>
      </c>
      <c r="H134" s="367" t="s">
        <v>530</v>
      </c>
      <c r="I134" s="367" t="s">
        <v>530</v>
      </c>
      <c r="J134" s="374"/>
      <c r="K134" s="374">
        <v>23.63</v>
      </c>
      <c r="L134" s="374">
        <v>-35709340.850000001</v>
      </c>
      <c r="M134" s="374"/>
    </row>
    <row r="135" spans="1:13" ht="12.2" hidden="1" customHeight="1" outlineLevel="2" x14ac:dyDescent="0.2">
      <c r="A135" s="367" t="s">
        <v>735</v>
      </c>
      <c r="B135" s="367" t="s">
        <v>859</v>
      </c>
      <c r="C135" s="367" t="s">
        <v>865</v>
      </c>
      <c r="D135" s="367" t="s">
        <v>866</v>
      </c>
      <c r="E135" s="367" t="s">
        <v>530</v>
      </c>
      <c r="F135" s="367" t="s">
        <v>867</v>
      </c>
      <c r="G135" s="367" t="s">
        <v>530</v>
      </c>
      <c r="H135" s="367" t="s">
        <v>530</v>
      </c>
      <c r="I135" s="367" t="s">
        <v>530</v>
      </c>
      <c r="J135" s="374"/>
      <c r="K135" s="374">
        <v>21226.32</v>
      </c>
      <c r="L135" s="374">
        <v>-35730567.170000002</v>
      </c>
      <c r="M135" s="374"/>
    </row>
    <row r="136" spans="1:13" ht="12.2" hidden="1" customHeight="1" outlineLevel="2" x14ac:dyDescent="0.2">
      <c r="A136" s="367" t="s">
        <v>735</v>
      </c>
      <c r="B136" s="367" t="s">
        <v>631</v>
      </c>
      <c r="C136" s="367" t="s">
        <v>868</v>
      </c>
      <c r="D136" s="367" t="s">
        <v>869</v>
      </c>
      <c r="E136" s="367" t="s">
        <v>530</v>
      </c>
      <c r="F136" s="367" t="s">
        <v>870</v>
      </c>
      <c r="G136" s="367" t="s">
        <v>530</v>
      </c>
      <c r="H136" s="367" t="s">
        <v>530</v>
      </c>
      <c r="I136" s="367" t="s">
        <v>530</v>
      </c>
      <c r="J136" s="374"/>
      <c r="K136" s="374">
        <v>66.52</v>
      </c>
      <c r="L136" s="374">
        <v>-35730633.689999998</v>
      </c>
      <c r="M136" s="374"/>
    </row>
    <row r="137" spans="1:13" ht="12.2" hidden="1" customHeight="1" outlineLevel="2" x14ac:dyDescent="0.2">
      <c r="A137" s="367" t="s">
        <v>735</v>
      </c>
      <c r="B137" s="367" t="s">
        <v>631</v>
      </c>
      <c r="C137" s="367" t="s">
        <v>871</v>
      </c>
      <c r="D137" s="367" t="s">
        <v>744</v>
      </c>
      <c r="E137" s="367" t="s">
        <v>530</v>
      </c>
      <c r="F137" s="367" t="s">
        <v>872</v>
      </c>
      <c r="G137" s="367" t="s">
        <v>530</v>
      </c>
      <c r="H137" s="367" t="s">
        <v>530</v>
      </c>
      <c r="I137" s="367" t="s">
        <v>530</v>
      </c>
      <c r="J137" s="374"/>
      <c r="K137" s="374">
        <v>398.38</v>
      </c>
      <c r="L137" s="374">
        <v>-35731032.07</v>
      </c>
      <c r="M137" s="374"/>
    </row>
    <row r="138" spans="1:13" ht="12.2" hidden="1" customHeight="1" outlineLevel="2" x14ac:dyDescent="0.2">
      <c r="A138" s="367" t="s">
        <v>735</v>
      </c>
      <c r="B138" s="367" t="s">
        <v>659</v>
      </c>
      <c r="C138" s="367" t="s">
        <v>873</v>
      </c>
      <c r="D138" s="367" t="s">
        <v>819</v>
      </c>
      <c r="E138" s="367" t="s">
        <v>530</v>
      </c>
      <c r="F138" s="367" t="s">
        <v>874</v>
      </c>
      <c r="G138" s="367" t="s">
        <v>530</v>
      </c>
      <c r="H138" s="367" t="s">
        <v>530</v>
      </c>
      <c r="I138" s="367" t="s">
        <v>530</v>
      </c>
      <c r="J138" s="374"/>
      <c r="K138" s="374">
        <v>7.43</v>
      </c>
      <c r="L138" s="374">
        <v>-35731039.5</v>
      </c>
      <c r="M138" s="374"/>
    </row>
    <row r="139" spans="1:13" ht="12.2" hidden="1" customHeight="1" outlineLevel="2" x14ac:dyDescent="0.2">
      <c r="A139" s="367" t="s">
        <v>735</v>
      </c>
      <c r="B139" s="367" t="s">
        <v>659</v>
      </c>
      <c r="C139" s="367" t="s">
        <v>875</v>
      </c>
      <c r="D139" s="367" t="s">
        <v>876</v>
      </c>
      <c r="E139" s="367" t="s">
        <v>530</v>
      </c>
      <c r="F139" s="367" t="s">
        <v>877</v>
      </c>
      <c r="G139" s="367" t="s">
        <v>530</v>
      </c>
      <c r="H139" s="367" t="s">
        <v>530</v>
      </c>
      <c r="I139" s="367" t="s">
        <v>530</v>
      </c>
      <c r="J139" s="374"/>
      <c r="K139" s="374">
        <v>1494.66</v>
      </c>
      <c r="L139" s="374">
        <v>-35732534.159999996</v>
      </c>
      <c r="M139" s="374"/>
    </row>
    <row r="140" spans="1:13" ht="12.2" hidden="1" customHeight="1" outlineLevel="2" x14ac:dyDescent="0.2">
      <c r="A140" s="367" t="s">
        <v>735</v>
      </c>
      <c r="B140" s="367" t="s">
        <v>681</v>
      </c>
      <c r="C140" s="367" t="s">
        <v>878</v>
      </c>
      <c r="D140" s="367" t="s">
        <v>879</v>
      </c>
      <c r="E140" s="367" t="s">
        <v>530</v>
      </c>
      <c r="F140" s="367" t="s">
        <v>880</v>
      </c>
      <c r="G140" s="367" t="s">
        <v>530</v>
      </c>
      <c r="H140" s="367" t="s">
        <v>530</v>
      </c>
      <c r="I140" s="367" t="s">
        <v>530</v>
      </c>
      <c r="J140" s="374"/>
      <c r="K140" s="374">
        <v>242.66</v>
      </c>
      <c r="L140" s="374">
        <v>-35732776.82</v>
      </c>
      <c r="M140" s="374"/>
    </row>
    <row r="141" spans="1:13" ht="12.2" hidden="1" customHeight="1" outlineLevel="2" x14ac:dyDescent="0.2">
      <c r="A141" s="367" t="s">
        <v>735</v>
      </c>
      <c r="B141" s="367" t="s">
        <v>681</v>
      </c>
      <c r="C141" s="367" t="s">
        <v>881</v>
      </c>
      <c r="D141" s="367" t="s">
        <v>819</v>
      </c>
      <c r="E141" s="367" t="s">
        <v>530</v>
      </c>
      <c r="F141" s="367" t="s">
        <v>882</v>
      </c>
      <c r="G141" s="367" t="s">
        <v>530</v>
      </c>
      <c r="H141" s="367" t="s">
        <v>530</v>
      </c>
      <c r="I141" s="367" t="s">
        <v>530</v>
      </c>
      <c r="J141" s="374"/>
      <c r="K141" s="374">
        <v>199.42</v>
      </c>
      <c r="L141" s="374">
        <v>-35732976.240000002</v>
      </c>
      <c r="M141" s="374"/>
    </row>
    <row r="142" spans="1:13" ht="12.2" hidden="1" customHeight="1" outlineLevel="2" x14ac:dyDescent="0.2">
      <c r="A142" s="367" t="s">
        <v>735</v>
      </c>
      <c r="B142" s="367" t="s">
        <v>681</v>
      </c>
      <c r="C142" s="367" t="s">
        <v>883</v>
      </c>
      <c r="D142" s="367" t="s">
        <v>884</v>
      </c>
      <c r="E142" s="367" t="s">
        <v>530</v>
      </c>
      <c r="F142" s="367" t="s">
        <v>885</v>
      </c>
      <c r="G142" s="367" t="s">
        <v>530</v>
      </c>
      <c r="H142" s="367" t="s">
        <v>530</v>
      </c>
      <c r="I142" s="367" t="s">
        <v>530</v>
      </c>
      <c r="J142" s="374"/>
      <c r="K142" s="374">
        <v>1.78</v>
      </c>
      <c r="L142" s="374">
        <v>-35732978.020000003</v>
      </c>
      <c r="M142" s="374"/>
    </row>
    <row r="143" spans="1:13" ht="12.2" hidden="1" customHeight="1" outlineLevel="2" x14ac:dyDescent="0.2">
      <c r="A143" s="367" t="s">
        <v>735</v>
      </c>
      <c r="B143" s="367" t="s">
        <v>691</v>
      </c>
      <c r="C143" s="367" t="s">
        <v>886</v>
      </c>
      <c r="D143" s="367" t="s">
        <v>819</v>
      </c>
      <c r="E143" s="367" t="s">
        <v>530</v>
      </c>
      <c r="F143" s="367" t="s">
        <v>887</v>
      </c>
      <c r="G143" s="367" t="s">
        <v>530</v>
      </c>
      <c r="H143" s="367" t="s">
        <v>530</v>
      </c>
      <c r="I143" s="367" t="s">
        <v>530</v>
      </c>
      <c r="J143" s="374"/>
      <c r="K143" s="374">
        <v>13.36</v>
      </c>
      <c r="L143" s="374">
        <v>-35732991.380000003</v>
      </c>
      <c r="M143" s="374"/>
    </row>
    <row r="144" spans="1:13" ht="12.2" hidden="1" customHeight="1" outlineLevel="2" x14ac:dyDescent="0.2">
      <c r="A144" s="367" t="s">
        <v>735</v>
      </c>
      <c r="B144" s="367" t="s">
        <v>888</v>
      </c>
      <c r="C144" s="367" t="s">
        <v>889</v>
      </c>
      <c r="D144" s="367" t="s">
        <v>759</v>
      </c>
      <c r="E144" s="367" t="s">
        <v>530</v>
      </c>
      <c r="F144" s="367" t="s">
        <v>890</v>
      </c>
      <c r="G144" s="367" t="s">
        <v>530</v>
      </c>
      <c r="H144" s="367" t="s">
        <v>530</v>
      </c>
      <c r="I144" s="367" t="s">
        <v>530</v>
      </c>
      <c r="J144" s="374"/>
      <c r="K144" s="374">
        <v>33408</v>
      </c>
      <c r="L144" s="374">
        <v>-35766399.380000003</v>
      </c>
      <c r="M144" s="374"/>
    </row>
    <row r="145" spans="1:13" ht="12.2" hidden="1" customHeight="1" outlineLevel="2" x14ac:dyDescent="0.2">
      <c r="A145" s="367" t="s">
        <v>735</v>
      </c>
      <c r="B145" s="367" t="s">
        <v>891</v>
      </c>
      <c r="C145" s="367" t="s">
        <v>892</v>
      </c>
      <c r="D145" s="367" t="s">
        <v>819</v>
      </c>
      <c r="E145" s="367" t="s">
        <v>530</v>
      </c>
      <c r="F145" s="367" t="s">
        <v>893</v>
      </c>
      <c r="G145" s="367" t="s">
        <v>530</v>
      </c>
      <c r="H145" s="367" t="s">
        <v>530</v>
      </c>
      <c r="I145" s="367" t="s">
        <v>530</v>
      </c>
      <c r="J145" s="374"/>
      <c r="K145" s="374">
        <v>59.15</v>
      </c>
      <c r="L145" s="374">
        <v>-35766458.530000001</v>
      </c>
      <c r="M145" s="374"/>
    </row>
    <row r="146" spans="1:13" ht="12.2" hidden="1" customHeight="1" outlineLevel="2" x14ac:dyDescent="0.2">
      <c r="A146" s="367" t="s">
        <v>735</v>
      </c>
      <c r="B146" s="367" t="s">
        <v>894</v>
      </c>
      <c r="C146" s="367" t="s">
        <v>895</v>
      </c>
      <c r="D146" s="367" t="s">
        <v>819</v>
      </c>
      <c r="E146" s="367" t="s">
        <v>530</v>
      </c>
      <c r="F146" s="367" t="s">
        <v>896</v>
      </c>
      <c r="G146" s="367" t="s">
        <v>530</v>
      </c>
      <c r="H146" s="367" t="s">
        <v>530</v>
      </c>
      <c r="I146" s="367" t="s">
        <v>530</v>
      </c>
      <c r="J146" s="374"/>
      <c r="K146" s="374">
        <v>24.96</v>
      </c>
      <c r="L146" s="374">
        <v>-35766483.490000002</v>
      </c>
      <c r="M146" s="374"/>
    </row>
    <row r="147" spans="1:13" ht="12.2" hidden="1" customHeight="1" outlineLevel="2" x14ac:dyDescent="0.2">
      <c r="A147" s="367" t="s">
        <v>735</v>
      </c>
      <c r="B147" s="367" t="s">
        <v>894</v>
      </c>
      <c r="C147" s="367" t="s">
        <v>897</v>
      </c>
      <c r="D147" s="367" t="s">
        <v>898</v>
      </c>
      <c r="E147" s="367" t="s">
        <v>530</v>
      </c>
      <c r="F147" s="367" t="s">
        <v>899</v>
      </c>
      <c r="G147" s="367" t="s">
        <v>530</v>
      </c>
      <c r="H147" s="367" t="s">
        <v>530</v>
      </c>
      <c r="I147" s="367" t="s">
        <v>530</v>
      </c>
      <c r="J147" s="374"/>
      <c r="K147" s="374">
        <v>57.47</v>
      </c>
      <c r="L147" s="374">
        <v>-35766540.960000001</v>
      </c>
      <c r="M147" s="374"/>
    </row>
    <row r="148" spans="1:13" ht="12.2" hidden="1" customHeight="1" outlineLevel="2" x14ac:dyDescent="0.2">
      <c r="A148" s="367" t="s">
        <v>735</v>
      </c>
      <c r="B148" s="367" t="s">
        <v>894</v>
      </c>
      <c r="C148" s="367" t="s">
        <v>900</v>
      </c>
      <c r="D148" s="367" t="s">
        <v>901</v>
      </c>
      <c r="E148" s="367" t="s">
        <v>530</v>
      </c>
      <c r="F148" s="367" t="s">
        <v>902</v>
      </c>
      <c r="G148" s="367" t="s">
        <v>530</v>
      </c>
      <c r="H148" s="367" t="s">
        <v>530</v>
      </c>
      <c r="I148" s="367" t="s">
        <v>530</v>
      </c>
      <c r="J148" s="374"/>
      <c r="K148" s="374">
        <v>321.08</v>
      </c>
      <c r="L148" s="374">
        <v>-35766862.039999999</v>
      </c>
      <c r="M148" s="374"/>
    </row>
    <row r="149" spans="1:13" ht="12.2" hidden="1" customHeight="1" outlineLevel="2" x14ac:dyDescent="0.2">
      <c r="A149" s="367" t="s">
        <v>735</v>
      </c>
      <c r="B149" s="367" t="s">
        <v>894</v>
      </c>
      <c r="C149" s="367" t="s">
        <v>903</v>
      </c>
      <c r="D149" s="367" t="s">
        <v>768</v>
      </c>
      <c r="E149" s="367" t="s">
        <v>530</v>
      </c>
      <c r="F149" s="367" t="s">
        <v>904</v>
      </c>
      <c r="G149" s="367" t="s">
        <v>530</v>
      </c>
      <c r="H149" s="367" t="s">
        <v>530</v>
      </c>
      <c r="I149" s="367" t="s">
        <v>530</v>
      </c>
      <c r="J149" s="374"/>
      <c r="K149" s="374">
        <v>300</v>
      </c>
      <c r="L149" s="374">
        <v>-35767162.039999999</v>
      </c>
      <c r="M149" s="374"/>
    </row>
    <row r="150" spans="1:13" ht="12.2" hidden="1" customHeight="1" outlineLevel="2" x14ac:dyDescent="0.2">
      <c r="A150" s="367" t="s">
        <v>735</v>
      </c>
      <c r="B150" s="367" t="s">
        <v>894</v>
      </c>
      <c r="C150" s="367" t="s">
        <v>905</v>
      </c>
      <c r="D150" s="367" t="s">
        <v>768</v>
      </c>
      <c r="E150" s="367" t="s">
        <v>530</v>
      </c>
      <c r="F150" s="367" t="s">
        <v>906</v>
      </c>
      <c r="G150" s="367" t="s">
        <v>530</v>
      </c>
      <c r="H150" s="367" t="s">
        <v>530</v>
      </c>
      <c r="I150" s="367" t="s">
        <v>530</v>
      </c>
      <c r="J150" s="374"/>
      <c r="K150" s="374">
        <v>176.39</v>
      </c>
      <c r="L150" s="374">
        <v>-35767338.43</v>
      </c>
      <c r="M150" s="374"/>
    </row>
    <row r="151" spans="1:13" ht="12.2" hidden="1" customHeight="1" outlineLevel="2" x14ac:dyDescent="0.2">
      <c r="A151" s="367" t="s">
        <v>735</v>
      </c>
      <c r="B151" s="367" t="s">
        <v>713</v>
      </c>
      <c r="C151" s="367" t="s">
        <v>907</v>
      </c>
      <c r="D151" s="367" t="s">
        <v>908</v>
      </c>
      <c r="E151" s="367" t="s">
        <v>530</v>
      </c>
      <c r="F151" s="367" t="s">
        <v>909</v>
      </c>
      <c r="G151" s="367" t="s">
        <v>530</v>
      </c>
      <c r="H151" s="367" t="s">
        <v>530</v>
      </c>
      <c r="I151" s="367" t="s">
        <v>530</v>
      </c>
      <c r="J151" s="374"/>
      <c r="K151" s="374">
        <v>112.55</v>
      </c>
      <c r="L151" s="374">
        <v>-35767450.979999997</v>
      </c>
      <c r="M151" s="374"/>
    </row>
    <row r="152" spans="1:13" ht="12.2" hidden="1" customHeight="1" outlineLevel="2" x14ac:dyDescent="0.2">
      <c r="A152" s="367" t="s">
        <v>735</v>
      </c>
      <c r="B152" s="367" t="s">
        <v>713</v>
      </c>
      <c r="C152" s="367" t="s">
        <v>910</v>
      </c>
      <c r="D152" s="367" t="s">
        <v>819</v>
      </c>
      <c r="E152" s="367" t="s">
        <v>530</v>
      </c>
      <c r="F152" s="367" t="s">
        <v>911</v>
      </c>
      <c r="G152" s="367" t="s">
        <v>530</v>
      </c>
      <c r="H152" s="367" t="s">
        <v>530</v>
      </c>
      <c r="I152" s="367" t="s">
        <v>530</v>
      </c>
      <c r="J152" s="374"/>
      <c r="K152" s="374">
        <v>90.38</v>
      </c>
      <c r="L152" s="374">
        <v>-35767541.359999999</v>
      </c>
      <c r="M152" s="374"/>
    </row>
    <row r="153" spans="1:13" ht="12.2" hidden="1" customHeight="1" outlineLevel="1" x14ac:dyDescent="0.2">
      <c r="A153" s="375" t="s">
        <v>912</v>
      </c>
      <c r="J153" s="374">
        <f>SUBTOTAL(9,J86:J152)</f>
        <v>0</v>
      </c>
      <c r="K153" s="374">
        <f>SUBTOTAL(9,K86:K152)</f>
        <v>0</v>
      </c>
      <c r="L153" s="374">
        <f>SUBTOTAL(9,L86:L152)</f>
        <v>0</v>
      </c>
      <c r="M153" s="374"/>
    </row>
    <row r="154" spans="1:13" ht="12.2" hidden="1" customHeight="1" outlineLevel="2" x14ac:dyDescent="0.2">
      <c r="A154" s="367" t="s">
        <v>913</v>
      </c>
      <c r="B154" s="367" t="s">
        <v>527</v>
      </c>
      <c r="C154" s="367" t="s">
        <v>914</v>
      </c>
      <c r="D154" s="367" t="s">
        <v>915</v>
      </c>
      <c r="E154" s="367" t="s">
        <v>530</v>
      </c>
      <c r="F154" s="367" t="s">
        <v>916</v>
      </c>
      <c r="G154" s="367" t="s">
        <v>530</v>
      </c>
      <c r="H154" s="367" t="s">
        <v>530</v>
      </c>
      <c r="I154" s="367" t="s">
        <v>530</v>
      </c>
      <c r="J154" s="374"/>
      <c r="K154" s="374">
        <v>59.73</v>
      </c>
      <c r="L154" s="374">
        <v>-318261846.64999998</v>
      </c>
      <c r="M154" s="374"/>
    </row>
    <row r="155" spans="1:13" ht="12.2" hidden="1" customHeight="1" outlineLevel="2" x14ac:dyDescent="0.2">
      <c r="A155" s="367" t="s">
        <v>913</v>
      </c>
      <c r="B155" s="367" t="s">
        <v>532</v>
      </c>
      <c r="C155" s="367" t="s">
        <v>917</v>
      </c>
      <c r="D155" s="367" t="s">
        <v>918</v>
      </c>
      <c r="E155" s="367" t="s">
        <v>530</v>
      </c>
      <c r="F155" s="367" t="s">
        <v>919</v>
      </c>
      <c r="G155" s="367" t="s">
        <v>530</v>
      </c>
      <c r="H155" s="367" t="s">
        <v>530</v>
      </c>
      <c r="I155" s="367" t="s">
        <v>530</v>
      </c>
      <c r="J155" s="374"/>
      <c r="K155" s="374">
        <v>39.159999999999997</v>
      </c>
      <c r="L155" s="374">
        <v>-318261885.81</v>
      </c>
      <c r="M155" s="374"/>
    </row>
    <row r="156" spans="1:13" ht="12.2" hidden="1" customHeight="1" outlineLevel="2" x14ac:dyDescent="0.2">
      <c r="A156" s="367" t="s">
        <v>913</v>
      </c>
      <c r="B156" s="367" t="s">
        <v>532</v>
      </c>
      <c r="C156" s="367" t="s">
        <v>920</v>
      </c>
      <c r="D156" s="367" t="s">
        <v>921</v>
      </c>
      <c r="E156" s="367" t="s">
        <v>530</v>
      </c>
      <c r="F156" s="367" t="s">
        <v>922</v>
      </c>
      <c r="G156" s="367" t="s">
        <v>530</v>
      </c>
      <c r="H156" s="367" t="s">
        <v>530</v>
      </c>
      <c r="I156" s="367" t="s">
        <v>530</v>
      </c>
      <c r="J156" s="374"/>
      <c r="K156" s="374">
        <v>177.73</v>
      </c>
      <c r="L156" s="374">
        <v>-318262063.54000002</v>
      </c>
      <c r="M156" s="374"/>
    </row>
    <row r="157" spans="1:13" ht="12.2" hidden="1" customHeight="1" outlineLevel="2" x14ac:dyDescent="0.2">
      <c r="A157" s="367" t="s">
        <v>913</v>
      </c>
      <c r="B157" s="367" t="s">
        <v>532</v>
      </c>
      <c r="C157" s="367" t="s">
        <v>923</v>
      </c>
      <c r="D157" s="367" t="s">
        <v>924</v>
      </c>
      <c r="E157" s="367" t="s">
        <v>530</v>
      </c>
      <c r="F157" s="367" t="s">
        <v>925</v>
      </c>
      <c r="G157" s="367" t="s">
        <v>530</v>
      </c>
      <c r="H157" s="367" t="s">
        <v>530</v>
      </c>
      <c r="I157" s="367" t="s">
        <v>530</v>
      </c>
      <c r="J157" s="374"/>
      <c r="K157" s="374">
        <v>533.04999999999995</v>
      </c>
      <c r="L157" s="374">
        <v>-318262596.58999997</v>
      </c>
      <c r="M157" s="374"/>
    </row>
    <row r="158" spans="1:13" ht="12.2" hidden="1" customHeight="1" outlineLevel="2" x14ac:dyDescent="0.2">
      <c r="A158" s="367" t="s">
        <v>913</v>
      </c>
      <c r="B158" s="367" t="s">
        <v>539</v>
      </c>
      <c r="C158" s="367" t="s">
        <v>926</v>
      </c>
      <c r="D158" s="367" t="s">
        <v>927</v>
      </c>
      <c r="E158" s="367" t="s">
        <v>530</v>
      </c>
      <c r="F158" s="367" t="s">
        <v>928</v>
      </c>
      <c r="G158" s="367" t="s">
        <v>530</v>
      </c>
      <c r="H158" s="367" t="s">
        <v>530</v>
      </c>
      <c r="I158" s="367" t="s">
        <v>530</v>
      </c>
      <c r="J158" s="374"/>
      <c r="K158" s="374">
        <v>696.93</v>
      </c>
      <c r="L158" s="374">
        <v>-318263293.51999998</v>
      </c>
      <c r="M158" s="374"/>
    </row>
    <row r="159" spans="1:13" ht="12.2" hidden="1" customHeight="1" outlineLevel="2" x14ac:dyDescent="0.2">
      <c r="A159" s="367" t="s">
        <v>913</v>
      </c>
      <c r="B159" s="367" t="s">
        <v>539</v>
      </c>
      <c r="C159" s="367" t="s">
        <v>929</v>
      </c>
      <c r="D159" s="367" t="s">
        <v>930</v>
      </c>
      <c r="E159" s="367" t="s">
        <v>530</v>
      </c>
      <c r="F159" s="367" t="s">
        <v>931</v>
      </c>
      <c r="G159" s="367" t="s">
        <v>530</v>
      </c>
      <c r="H159" s="367" t="s">
        <v>530</v>
      </c>
      <c r="I159" s="367" t="s">
        <v>530</v>
      </c>
      <c r="J159" s="374"/>
      <c r="K159" s="374">
        <v>0.52</v>
      </c>
      <c r="L159" s="374">
        <v>-318263294.04000002</v>
      </c>
      <c r="M159" s="374"/>
    </row>
    <row r="160" spans="1:13" ht="12.2" hidden="1" customHeight="1" outlineLevel="2" x14ac:dyDescent="0.2">
      <c r="A160" s="367" t="s">
        <v>913</v>
      </c>
      <c r="B160" s="367" t="s">
        <v>539</v>
      </c>
      <c r="C160" s="367" t="s">
        <v>932</v>
      </c>
      <c r="D160" s="367" t="s">
        <v>933</v>
      </c>
      <c r="E160" s="367" t="s">
        <v>530</v>
      </c>
      <c r="F160" s="367" t="s">
        <v>934</v>
      </c>
      <c r="G160" s="367" t="s">
        <v>530</v>
      </c>
      <c r="H160" s="367" t="s">
        <v>530</v>
      </c>
      <c r="I160" s="367" t="s">
        <v>530</v>
      </c>
      <c r="J160" s="374"/>
      <c r="K160" s="374">
        <v>100</v>
      </c>
      <c r="L160" s="374">
        <v>-318263394.04000002</v>
      </c>
      <c r="M160" s="374"/>
    </row>
    <row r="161" spans="1:13" ht="12.2" hidden="1" customHeight="1" outlineLevel="2" x14ac:dyDescent="0.2">
      <c r="A161" s="367" t="s">
        <v>913</v>
      </c>
      <c r="B161" s="367" t="s">
        <v>539</v>
      </c>
      <c r="C161" s="367" t="s">
        <v>935</v>
      </c>
      <c r="D161" s="367" t="s">
        <v>799</v>
      </c>
      <c r="E161" s="367" t="s">
        <v>530</v>
      </c>
      <c r="F161" s="367" t="s">
        <v>936</v>
      </c>
      <c r="G161" s="367" t="s">
        <v>530</v>
      </c>
      <c r="H161" s="367" t="s">
        <v>530</v>
      </c>
      <c r="I161" s="367" t="s">
        <v>530</v>
      </c>
      <c r="J161" s="374"/>
      <c r="K161" s="374">
        <v>1434.36</v>
      </c>
      <c r="L161" s="374">
        <v>-318264828.39999998</v>
      </c>
      <c r="M161" s="374"/>
    </row>
    <row r="162" spans="1:13" ht="12.2" hidden="1" customHeight="1" outlineLevel="2" x14ac:dyDescent="0.2">
      <c r="A162" s="367" t="s">
        <v>913</v>
      </c>
      <c r="B162" s="367" t="s">
        <v>539</v>
      </c>
      <c r="C162" s="367" t="s">
        <v>937</v>
      </c>
      <c r="D162" s="367" t="s">
        <v>938</v>
      </c>
      <c r="E162" s="367" t="s">
        <v>530</v>
      </c>
      <c r="F162" s="367" t="s">
        <v>939</v>
      </c>
      <c r="G162" s="367" t="s">
        <v>530</v>
      </c>
      <c r="H162" s="367" t="s">
        <v>530</v>
      </c>
      <c r="I162" s="367" t="s">
        <v>530</v>
      </c>
      <c r="J162" s="374"/>
      <c r="K162" s="374">
        <v>201.45</v>
      </c>
      <c r="L162" s="374">
        <v>-318265029.85000002</v>
      </c>
      <c r="M162" s="374"/>
    </row>
    <row r="163" spans="1:13" ht="12.2" hidden="1" customHeight="1" outlineLevel="2" x14ac:dyDescent="0.2">
      <c r="A163" s="367" t="s">
        <v>913</v>
      </c>
      <c r="B163" s="367" t="s">
        <v>543</v>
      </c>
      <c r="C163" s="367" t="s">
        <v>940</v>
      </c>
      <c r="D163" s="367" t="s">
        <v>941</v>
      </c>
      <c r="E163" s="367" t="s">
        <v>530</v>
      </c>
      <c r="F163" s="367" t="s">
        <v>942</v>
      </c>
      <c r="G163" s="367" t="s">
        <v>530</v>
      </c>
      <c r="H163" s="367" t="s">
        <v>530</v>
      </c>
      <c r="I163" s="367" t="s">
        <v>530</v>
      </c>
      <c r="J163" s="374"/>
      <c r="K163" s="374">
        <v>146.18</v>
      </c>
      <c r="L163" s="374">
        <v>-318265176.02999997</v>
      </c>
      <c r="M163" s="374"/>
    </row>
    <row r="164" spans="1:13" ht="12.2" hidden="1" customHeight="1" outlineLevel="2" x14ac:dyDescent="0.2">
      <c r="A164" s="367" t="s">
        <v>913</v>
      </c>
      <c r="B164" s="367" t="s">
        <v>543</v>
      </c>
      <c r="C164" s="367" t="s">
        <v>943</v>
      </c>
      <c r="D164" s="367" t="s">
        <v>944</v>
      </c>
      <c r="E164" s="367" t="s">
        <v>530</v>
      </c>
      <c r="F164" s="367" t="s">
        <v>945</v>
      </c>
      <c r="G164" s="367" t="s">
        <v>530</v>
      </c>
      <c r="H164" s="367" t="s">
        <v>530</v>
      </c>
      <c r="I164" s="367" t="s">
        <v>530</v>
      </c>
      <c r="J164" s="374"/>
      <c r="K164" s="374">
        <v>1800.34</v>
      </c>
      <c r="L164" s="374">
        <v>-318266976.37</v>
      </c>
      <c r="M164" s="374"/>
    </row>
    <row r="165" spans="1:13" ht="12.2" hidden="1" customHeight="1" outlineLevel="2" x14ac:dyDescent="0.2">
      <c r="A165" s="367" t="s">
        <v>913</v>
      </c>
      <c r="B165" s="367" t="s">
        <v>774</v>
      </c>
      <c r="C165" s="367" t="s">
        <v>946</v>
      </c>
      <c r="D165" s="367" t="s">
        <v>947</v>
      </c>
      <c r="E165" s="367" t="s">
        <v>530</v>
      </c>
      <c r="F165" s="367" t="s">
        <v>948</v>
      </c>
      <c r="G165" s="367" t="s">
        <v>530</v>
      </c>
      <c r="H165" s="367" t="s">
        <v>530</v>
      </c>
      <c r="I165" s="367" t="s">
        <v>530</v>
      </c>
      <c r="J165" s="374"/>
      <c r="K165" s="374">
        <v>352.92</v>
      </c>
      <c r="L165" s="374">
        <v>-318267329.29000002</v>
      </c>
      <c r="M165" s="374"/>
    </row>
    <row r="166" spans="1:13" ht="12.2" hidden="1" customHeight="1" outlineLevel="2" x14ac:dyDescent="0.2">
      <c r="A166" s="367" t="s">
        <v>913</v>
      </c>
      <c r="B166" s="367" t="s">
        <v>774</v>
      </c>
      <c r="C166" s="367" t="s">
        <v>949</v>
      </c>
      <c r="D166" s="367" t="s">
        <v>950</v>
      </c>
      <c r="E166" s="367" t="s">
        <v>530</v>
      </c>
      <c r="F166" s="367" t="s">
        <v>951</v>
      </c>
      <c r="G166" s="367" t="s">
        <v>530</v>
      </c>
      <c r="H166" s="367" t="s">
        <v>530</v>
      </c>
      <c r="I166" s="367" t="s">
        <v>530</v>
      </c>
      <c r="J166" s="374"/>
      <c r="K166" s="374">
        <v>1544.43</v>
      </c>
      <c r="L166" s="374">
        <v>-318268873.72000003</v>
      </c>
      <c r="M166" s="374"/>
    </row>
    <row r="167" spans="1:13" ht="12.2" hidden="1" customHeight="1" outlineLevel="2" x14ac:dyDescent="0.2">
      <c r="A167" s="367" t="s">
        <v>913</v>
      </c>
      <c r="B167" s="367" t="s">
        <v>774</v>
      </c>
      <c r="C167" s="367" t="s">
        <v>952</v>
      </c>
      <c r="D167" s="367" t="s">
        <v>953</v>
      </c>
      <c r="E167" s="367" t="s">
        <v>530</v>
      </c>
      <c r="F167" s="367" t="s">
        <v>954</v>
      </c>
      <c r="G167" s="367" t="s">
        <v>530</v>
      </c>
      <c r="H167" s="367" t="s">
        <v>530</v>
      </c>
      <c r="I167" s="367" t="s">
        <v>530</v>
      </c>
      <c r="J167" s="374"/>
      <c r="K167" s="374">
        <v>9.66</v>
      </c>
      <c r="L167" s="374">
        <v>-318268883.38</v>
      </c>
      <c r="M167" s="374"/>
    </row>
    <row r="168" spans="1:13" ht="12.2" hidden="1" customHeight="1" outlineLevel="2" x14ac:dyDescent="0.2">
      <c r="A168" s="367" t="s">
        <v>913</v>
      </c>
      <c r="B168" s="367" t="s">
        <v>774</v>
      </c>
      <c r="C168" s="367" t="s">
        <v>955</v>
      </c>
      <c r="D168" s="367" t="s">
        <v>956</v>
      </c>
      <c r="E168" s="367" t="s">
        <v>530</v>
      </c>
      <c r="F168" s="367" t="s">
        <v>957</v>
      </c>
      <c r="G168" s="367" t="s">
        <v>530</v>
      </c>
      <c r="H168" s="367" t="s">
        <v>530</v>
      </c>
      <c r="I168" s="367" t="s">
        <v>530</v>
      </c>
      <c r="J168" s="374"/>
      <c r="K168" s="374">
        <v>1524.96</v>
      </c>
      <c r="L168" s="374">
        <v>-318270408.33999997</v>
      </c>
      <c r="M168" s="374"/>
    </row>
    <row r="169" spans="1:13" ht="12.2" hidden="1" customHeight="1" outlineLevel="2" x14ac:dyDescent="0.2">
      <c r="A169" s="367" t="s">
        <v>913</v>
      </c>
      <c r="B169" s="367" t="s">
        <v>958</v>
      </c>
      <c r="C169" s="367" t="s">
        <v>959</v>
      </c>
      <c r="D169" s="367" t="s">
        <v>960</v>
      </c>
      <c r="E169" s="367" t="s">
        <v>530</v>
      </c>
      <c r="F169" s="367" t="s">
        <v>961</v>
      </c>
      <c r="G169" s="367" t="s">
        <v>530</v>
      </c>
      <c r="H169" s="367" t="s">
        <v>530</v>
      </c>
      <c r="I169" s="367" t="s">
        <v>530</v>
      </c>
      <c r="J169" s="374"/>
      <c r="K169" s="374">
        <v>328.99</v>
      </c>
      <c r="L169" s="374">
        <v>-318270737.32999998</v>
      </c>
      <c r="M169" s="374"/>
    </row>
    <row r="170" spans="1:13" ht="12.2" hidden="1" customHeight="1" outlineLevel="2" x14ac:dyDescent="0.2">
      <c r="A170" s="367" t="s">
        <v>913</v>
      </c>
      <c r="B170" s="367" t="s">
        <v>958</v>
      </c>
      <c r="C170" s="367" t="s">
        <v>962</v>
      </c>
      <c r="D170" s="367" t="s">
        <v>963</v>
      </c>
      <c r="E170" s="367" t="s">
        <v>530</v>
      </c>
      <c r="F170" s="367" t="s">
        <v>964</v>
      </c>
      <c r="G170" s="367" t="s">
        <v>530</v>
      </c>
      <c r="H170" s="367" t="s">
        <v>530</v>
      </c>
      <c r="I170" s="367" t="s">
        <v>530</v>
      </c>
      <c r="J170" s="374"/>
      <c r="K170" s="374">
        <v>112360</v>
      </c>
      <c r="L170" s="374">
        <v>-318383097.32999998</v>
      </c>
      <c r="M170" s="374"/>
    </row>
    <row r="171" spans="1:13" ht="12.2" hidden="1" customHeight="1" outlineLevel="2" x14ac:dyDescent="0.2">
      <c r="A171" s="367" t="s">
        <v>913</v>
      </c>
      <c r="B171" s="367" t="s">
        <v>965</v>
      </c>
      <c r="C171" s="367" t="s">
        <v>966</v>
      </c>
      <c r="D171" s="367" t="s">
        <v>967</v>
      </c>
      <c r="E171" s="367" t="s">
        <v>530</v>
      </c>
      <c r="F171" s="367" t="s">
        <v>968</v>
      </c>
      <c r="G171" s="367" t="s">
        <v>530</v>
      </c>
      <c r="H171" s="367" t="s">
        <v>530</v>
      </c>
      <c r="I171" s="367" t="s">
        <v>530</v>
      </c>
      <c r="J171" s="374"/>
      <c r="K171" s="374">
        <v>89300</v>
      </c>
      <c r="L171" s="374">
        <v>-318472397.32999998</v>
      </c>
      <c r="M171" s="374"/>
    </row>
    <row r="172" spans="1:13" ht="12.2" hidden="1" customHeight="1" outlineLevel="2" x14ac:dyDescent="0.2">
      <c r="A172" s="367" t="s">
        <v>913</v>
      </c>
      <c r="B172" s="367" t="s">
        <v>965</v>
      </c>
      <c r="C172" s="367" t="s">
        <v>969</v>
      </c>
      <c r="D172" s="367" t="s">
        <v>967</v>
      </c>
      <c r="E172" s="367" t="s">
        <v>530</v>
      </c>
      <c r="F172" s="367" t="s">
        <v>970</v>
      </c>
      <c r="G172" s="367" t="s">
        <v>530</v>
      </c>
      <c r="H172" s="367" t="s">
        <v>530</v>
      </c>
      <c r="I172" s="367" t="s">
        <v>530</v>
      </c>
      <c r="J172" s="374"/>
      <c r="K172" s="374">
        <v>199.89</v>
      </c>
      <c r="L172" s="374">
        <v>-318472597.22000003</v>
      </c>
      <c r="M172" s="374"/>
    </row>
    <row r="173" spans="1:13" ht="12.2" hidden="1" customHeight="1" outlineLevel="2" x14ac:dyDescent="0.2">
      <c r="A173" s="367" t="s">
        <v>913</v>
      </c>
      <c r="B173" s="367" t="s">
        <v>965</v>
      </c>
      <c r="C173" s="367" t="s">
        <v>971</v>
      </c>
      <c r="D173" s="367" t="s">
        <v>972</v>
      </c>
      <c r="E173" s="367" t="s">
        <v>530</v>
      </c>
      <c r="F173" s="367" t="s">
        <v>973</v>
      </c>
      <c r="G173" s="367" t="s">
        <v>530</v>
      </c>
      <c r="H173" s="367" t="s">
        <v>530</v>
      </c>
      <c r="I173" s="367" t="s">
        <v>530</v>
      </c>
      <c r="J173" s="374"/>
      <c r="K173" s="374">
        <v>114.7</v>
      </c>
      <c r="L173" s="374">
        <v>-318472711.92000002</v>
      </c>
      <c r="M173" s="374"/>
    </row>
    <row r="174" spans="1:13" ht="12.2" hidden="1" customHeight="1" outlineLevel="2" x14ac:dyDescent="0.2">
      <c r="A174" s="367" t="s">
        <v>913</v>
      </c>
      <c r="B174" s="367" t="s">
        <v>779</v>
      </c>
      <c r="C174" s="367" t="s">
        <v>974</v>
      </c>
      <c r="D174" s="367" t="s">
        <v>953</v>
      </c>
      <c r="E174" s="367" t="s">
        <v>530</v>
      </c>
      <c r="F174" s="367" t="s">
        <v>975</v>
      </c>
      <c r="G174" s="367" t="s">
        <v>530</v>
      </c>
      <c r="H174" s="367" t="s">
        <v>530</v>
      </c>
      <c r="I174" s="367" t="s">
        <v>530</v>
      </c>
      <c r="J174" s="374"/>
      <c r="K174" s="374">
        <v>30.11</v>
      </c>
      <c r="L174" s="374">
        <v>-318472742.02999997</v>
      </c>
      <c r="M174" s="374"/>
    </row>
    <row r="175" spans="1:13" ht="12.2" hidden="1" customHeight="1" outlineLevel="2" x14ac:dyDescent="0.2">
      <c r="A175" s="367" t="s">
        <v>913</v>
      </c>
      <c r="B175" s="367" t="s">
        <v>566</v>
      </c>
      <c r="C175" s="367" t="s">
        <v>976</v>
      </c>
      <c r="D175" s="367" t="s">
        <v>977</v>
      </c>
      <c r="E175" s="367" t="s">
        <v>530</v>
      </c>
      <c r="F175" s="367" t="s">
        <v>978</v>
      </c>
      <c r="G175" s="367" t="s">
        <v>530</v>
      </c>
      <c r="H175" s="367" t="s">
        <v>530</v>
      </c>
      <c r="I175" s="367" t="s">
        <v>530</v>
      </c>
      <c r="J175" s="374"/>
      <c r="K175" s="374">
        <v>19.07</v>
      </c>
      <c r="L175" s="374">
        <v>-318472761.10000002</v>
      </c>
      <c r="M175" s="374"/>
    </row>
    <row r="176" spans="1:13" ht="12.2" hidden="1" customHeight="1" outlineLevel="2" x14ac:dyDescent="0.2">
      <c r="A176" s="367" t="s">
        <v>913</v>
      </c>
      <c r="B176" s="367" t="s">
        <v>571</v>
      </c>
      <c r="C176" s="367" t="s">
        <v>979</v>
      </c>
      <c r="D176" s="367" t="s">
        <v>980</v>
      </c>
      <c r="E176" s="367" t="s">
        <v>530</v>
      </c>
      <c r="F176" s="367" t="s">
        <v>981</v>
      </c>
      <c r="G176" s="367" t="s">
        <v>530</v>
      </c>
      <c r="H176" s="367" t="s">
        <v>530</v>
      </c>
      <c r="I176" s="367" t="s">
        <v>530</v>
      </c>
      <c r="J176" s="374"/>
      <c r="K176" s="374">
        <v>54.49</v>
      </c>
      <c r="L176" s="374">
        <v>-318472815.58999997</v>
      </c>
      <c r="M176" s="374"/>
    </row>
    <row r="177" spans="1:13" ht="12.2" hidden="1" customHeight="1" outlineLevel="2" x14ac:dyDescent="0.2">
      <c r="A177" s="367" t="s">
        <v>913</v>
      </c>
      <c r="B177" s="367" t="s">
        <v>582</v>
      </c>
      <c r="C177" s="367" t="s">
        <v>982</v>
      </c>
      <c r="D177" s="367" t="s">
        <v>983</v>
      </c>
      <c r="E177" s="367" t="s">
        <v>530</v>
      </c>
      <c r="F177" s="367" t="s">
        <v>984</v>
      </c>
      <c r="G177" s="367" t="s">
        <v>530</v>
      </c>
      <c r="H177" s="367" t="s">
        <v>530</v>
      </c>
      <c r="I177" s="367" t="s">
        <v>530</v>
      </c>
      <c r="J177" s="374"/>
      <c r="K177" s="374">
        <v>502.8</v>
      </c>
      <c r="L177" s="374">
        <v>-318473318.38999999</v>
      </c>
      <c r="M177" s="374"/>
    </row>
    <row r="178" spans="1:13" ht="12.2" hidden="1" customHeight="1" outlineLevel="2" x14ac:dyDescent="0.2">
      <c r="A178" s="367" t="s">
        <v>913</v>
      </c>
      <c r="B178" s="367" t="s">
        <v>582</v>
      </c>
      <c r="C178" s="367" t="s">
        <v>985</v>
      </c>
      <c r="D178" s="367" t="s">
        <v>950</v>
      </c>
      <c r="E178" s="367" t="s">
        <v>530</v>
      </c>
      <c r="F178" s="367" t="s">
        <v>986</v>
      </c>
      <c r="G178" s="367" t="s">
        <v>530</v>
      </c>
      <c r="H178" s="367" t="s">
        <v>530</v>
      </c>
      <c r="I178" s="367" t="s">
        <v>530</v>
      </c>
      <c r="J178" s="374"/>
      <c r="K178" s="374">
        <v>373.78</v>
      </c>
      <c r="L178" s="374">
        <v>-318473692.17000002</v>
      </c>
      <c r="M178" s="374"/>
    </row>
    <row r="179" spans="1:13" ht="12.2" hidden="1" customHeight="1" outlineLevel="2" x14ac:dyDescent="0.2">
      <c r="A179" s="367" t="s">
        <v>913</v>
      </c>
      <c r="B179" s="367" t="s">
        <v>596</v>
      </c>
      <c r="C179" s="367" t="s">
        <v>987</v>
      </c>
      <c r="D179" s="367" t="s">
        <v>988</v>
      </c>
      <c r="E179" s="367" t="s">
        <v>530</v>
      </c>
      <c r="F179" s="367" t="s">
        <v>989</v>
      </c>
      <c r="G179" s="367" t="s">
        <v>530</v>
      </c>
      <c r="H179" s="367" t="s">
        <v>530</v>
      </c>
      <c r="I179" s="367" t="s">
        <v>530</v>
      </c>
      <c r="J179" s="374"/>
      <c r="K179" s="374">
        <v>40</v>
      </c>
      <c r="L179" s="374">
        <v>-318473732.17000002</v>
      </c>
      <c r="M179" s="374"/>
    </row>
    <row r="180" spans="1:13" ht="12.2" hidden="1" customHeight="1" outlineLevel="2" x14ac:dyDescent="0.2">
      <c r="A180" s="367" t="s">
        <v>913</v>
      </c>
      <c r="B180" s="367" t="s">
        <v>815</v>
      </c>
      <c r="C180" s="367" t="s">
        <v>990</v>
      </c>
      <c r="D180" s="367" t="s">
        <v>991</v>
      </c>
      <c r="E180" s="367" t="s">
        <v>530</v>
      </c>
      <c r="F180" s="367" t="s">
        <v>992</v>
      </c>
      <c r="G180" s="367" t="s">
        <v>530</v>
      </c>
      <c r="H180" s="367" t="s">
        <v>530</v>
      </c>
      <c r="I180" s="367" t="s">
        <v>530</v>
      </c>
      <c r="J180" s="374"/>
      <c r="K180" s="374">
        <v>17.39</v>
      </c>
      <c r="L180" s="374">
        <v>-318473749.56</v>
      </c>
      <c r="M180" s="374"/>
    </row>
    <row r="181" spans="1:13" ht="12.2" hidden="1" customHeight="1" outlineLevel="2" x14ac:dyDescent="0.2">
      <c r="A181" s="367" t="s">
        <v>913</v>
      </c>
      <c r="B181" s="367" t="s">
        <v>815</v>
      </c>
      <c r="C181" s="367" t="s">
        <v>993</v>
      </c>
      <c r="D181" s="367" t="s">
        <v>994</v>
      </c>
      <c r="E181" s="367" t="s">
        <v>530</v>
      </c>
      <c r="F181" s="367" t="s">
        <v>995</v>
      </c>
      <c r="G181" s="367" t="s">
        <v>530</v>
      </c>
      <c r="H181" s="367" t="s">
        <v>530</v>
      </c>
      <c r="I181" s="367" t="s">
        <v>530</v>
      </c>
      <c r="J181" s="374"/>
      <c r="K181" s="374"/>
      <c r="L181" s="374">
        <v>-318473749.56</v>
      </c>
      <c r="M181" s="374"/>
    </row>
    <row r="182" spans="1:13" ht="12.2" hidden="1" customHeight="1" outlineLevel="2" x14ac:dyDescent="0.2">
      <c r="A182" s="367" t="s">
        <v>913</v>
      </c>
      <c r="B182" s="367" t="s">
        <v>815</v>
      </c>
      <c r="C182" s="367" t="s">
        <v>996</v>
      </c>
      <c r="D182" s="367" t="s">
        <v>997</v>
      </c>
      <c r="E182" s="367" t="s">
        <v>530</v>
      </c>
      <c r="F182" s="367" t="s">
        <v>998</v>
      </c>
      <c r="G182" s="367" t="s">
        <v>530</v>
      </c>
      <c r="H182" s="367" t="s">
        <v>530</v>
      </c>
      <c r="I182" s="367" t="s">
        <v>530</v>
      </c>
      <c r="J182" s="374"/>
      <c r="K182" s="374">
        <v>35.1</v>
      </c>
      <c r="L182" s="374">
        <v>-318473784.66000003</v>
      </c>
      <c r="M182" s="374"/>
    </row>
    <row r="183" spans="1:13" ht="12.2" hidden="1" customHeight="1" outlineLevel="2" x14ac:dyDescent="0.2">
      <c r="A183" s="367" t="s">
        <v>913</v>
      </c>
      <c r="B183" s="367" t="s">
        <v>821</v>
      </c>
      <c r="C183" s="367" t="s">
        <v>999</v>
      </c>
      <c r="D183" s="367" t="s">
        <v>1000</v>
      </c>
      <c r="E183" s="367" t="s">
        <v>530</v>
      </c>
      <c r="F183" s="367" t="s">
        <v>1001</v>
      </c>
      <c r="G183" s="367" t="s">
        <v>530</v>
      </c>
      <c r="H183" s="367" t="s">
        <v>530</v>
      </c>
      <c r="I183" s="367" t="s">
        <v>530</v>
      </c>
      <c r="J183" s="374"/>
      <c r="K183" s="374">
        <v>186.26</v>
      </c>
      <c r="L183" s="374">
        <v>-318473970.92000002</v>
      </c>
      <c r="M183" s="374"/>
    </row>
    <row r="184" spans="1:13" ht="12.2" hidden="1" customHeight="1" outlineLevel="2" x14ac:dyDescent="0.2">
      <c r="A184" s="367" t="s">
        <v>913</v>
      </c>
      <c r="B184" s="367" t="s">
        <v>821</v>
      </c>
      <c r="C184" s="367" t="s">
        <v>1002</v>
      </c>
      <c r="D184" s="367" t="s">
        <v>994</v>
      </c>
      <c r="E184" s="367" t="s">
        <v>530</v>
      </c>
      <c r="F184" s="367" t="s">
        <v>1003</v>
      </c>
      <c r="G184" s="367" t="s">
        <v>530</v>
      </c>
      <c r="H184" s="367" t="s">
        <v>530</v>
      </c>
      <c r="I184" s="367" t="s">
        <v>530</v>
      </c>
      <c r="J184" s="374"/>
      <c r="K184" s="374">
        <v>572.30999999999995</v>
      </c>
      <c r="L184" s="374">
        <v>-318474543.23000002</v>
      </c>
      <c r="M184" s="374"/>
    </row>
    <row r="185" spans="1:13" ht="12.2" hidden="1" customHeight="1" outlineLevel="2" x14ac:dyDescent="0.2">
      <c r="A185" s="367" t="s">
        <v>913</v>
      </c>
      <c r="B185" s="367" t="s">
        <v>830</v>
      </c>
      <c r="C185" s="367" t="s">
        <v>1004</v>
      </c>
      <c r="D185" s="367" t="s">
        <v>953</v>
      </c>
      <c r="E185" s="367" t="s">
        <v>530</v>
      </c>
      <c r="F185" s="367" t="s">
        <v>1005</v>
      </c>
      <c r="G185" s="367" t="s">
        <v>530</v>
      </c>
      <c r="H185" s="367" t="s">
        <v>530</v>
      </c>
      <c r="I185" s="367" t="s">
        <v>530</v>
      </c>
      <c r="J185" s="374"/>
      <c r="K185" s="374">
        <v>186.96</v>
      </c>
      <c r="L185" s="374">
        <v>-318474730.19</v>
      </c>
      <c r="M185" s="374"/>
    </row>
    <row r="186" spans="1:13" ht="12.2" hidden="1" customHeight="1" outlineLevel="2" x14ac:dyDescent="0.2">
      <c r="A186" s="367" t="s">
        <v>913</v>
      </c>
      <c r="B186" s="367" t="s">
        <v>604</v>
      </c>
      <c r="C186" s="367" t="s">
        <v>624</v>
      </c>
      <c r="D186" s="367" t="s">
        <v>625</v>
      </c>
      <c r="E186" s="367" t="s">
        <v>530</v>
      </c>
      <c r="F186" s="367" t="s">
        <v>1006</v>
      </c>
      <c r="G186" s="367" t="s">
        <v>530</v>
      </c>
      <c r="H186" s="367" t="s">
        <v>530</v>
      </c>
      <c r="I186" s="367" t="s">
        <v>530</v>
      </c>
      <c r="J186" s="374"/>
      <c r="K186" s="374">
        <v>11.96</v>
      </c>
      <c r="L186" s="374">
        <v>-318474742.14999998</v>
      </c>
      <c r="M186" s="374"/>
    </row>
    <row r="187" spans="1:13" ht="12.2" hidden="1" customHeight="1" outlineLevel="2" x14ac:dyDescent="0.2">
      <c r="A187" s="367" t="s">
        <v>913</v>
      </c>
      <c r="B187" s="367" t="s">
        <v>604</v>
      </c>
      <c r="C187" s="367" t="s">
        <v>1007</v>
      </c>
      <c r="D187" s="367" t="s">
        <v>1008</v>
      </c>
      <c r="E187" s="367" t="s">
        <v>530</v>
      </c>
      <c r="F187" s="367" t="s">
        <v>1009</v>
      </c>
      <c r="G187" s="367" t="s">
        <v>530</v>
      </c>
      <c r="H187" s="367" t="s">
        <v>530</v>
      </c>
      <c r="I187" s="367" t="s">
        <v>530</v>
      </c>
      <c r="J187" s="374"/>
      <c r="K187" s="374">
        <v>83.37</v>
      </c>
      <c r="L187" s="374">
        <v>-318474825.51999998</v>
      </c>
      <c r="M187" s="374"/>
    </row>
    <row r="188" spans="1:13" ht="12.2" hidden="1" customHeight="1" outlineLevel="2" x14ac:dyDescent="0.2">
      <c r="A188" s="367" t="s">
        <v>913</v>
      </c>
      <c r="B188" s="367" t="s">
        <v>604</v>
      </c>
      <c r="C188" s="367" t="s">
        <v>849</v>
      </c>
      <c r="D188" s="367" t="s">
        <v>850</v>
      </c>
      <c r="E188" s="367" t="s">
        <v>530</v>
      </c>
      <c r="F188" s="367" t="s">
        <v>1010</v>
      </c>
      <c r="G188" s="367" t="s">
        <v>530</v>
      </c>
      <c r="H188" s="367" t="s">
        <v>530</v>
      </c>
      <c r="I188" s="367" t="s">
        <v>530</v>
      </c>
      <c r="J188" s="374"/>
      <c r="K188" s="374">
        <v>178.22</v>
      </c>
      <c r="L188" s="374">
        <v>-318475003.74000001</v>
      </c>
      <c r="M188" s="374"/>
    </row>
    <row r="189" spans="1:13" ht="12.2" hidden="1" customHeight="1" outlineLevel="2" x14ac:dyDescent="0.2">
      <c r="A189" s="367" t="s">
        <v>913</v>
      </c>
      <c r="B189" s="367" t="s">
        <v>604</v>
      </c>
      <c r="C189" s="367" t="s">
        <v>1011</v>
      </c>
      <c r="D189" s="367" t="s">
        <v>1012</v>
      </c>
      <c r="E189" s="367" t="s">
        <v>530</v>
      </c>
      <c r="F189" s="367" t="s">
        <v>1013</v>
      </c>
      <c r="G189" s="367" t="s">
        <v>530</v>
      </c>
      <c r="H189" s="367" t="s">
        <v>530</v>
      </c>
      <c r="I189" s="367" t="s">
        <v>530</v>
      </c>
      <c r="J189" s="374"/>
      <c r="K189" s="374">
        <v>1135.6500000000001</v>
      </c>
      <c r="L189" s="374">
        <v>-318476139.38999999</v>
      </c>
      <c r="M189" s="374"/>
    </row>
    <row r="190" spans="1:13" ht="12.2" hidden="1" customHeight="1" outlineLevel="2" x14ac:dyDescent="0.2">
      <c r="A190" s="367" t="s">
        <v>913</v>
      </c>
      <c r="B190" s="367" t="s">
        <v>1014</v>
      </c>
      <c r="C190" s="367" t="s">
        <v>1015</v>
      </c>
      <c r="D190" s="367" t="s">
        <v>1016</v>
      </c>
      <c r="E190" s="367" t="s">
        <v>530</v>
      </c>
      <c r="F190" s="367" t="s">
        <v>1017</v>
      </c>
      <c r="G190" s="367" t="s">
        <v>530</v>
      </c>
      <c r="H190" s="367" t="s">
        <v>530</v>
      </c>
      <c r="I190" s="367" t="s">
        <v>530</v>
      </c>
      <c r="J190" s="374"/>
      <c r="K190" s="374">
        <v>273.14999999999998</v>
      </c>
      <c r="L190" s="374">
        <v>-318476412.54000002</v>
      </c>
      <c r="M190" s="374"/>
    </row>
    <row r="191" spans="1:13" ht="12.2" hidden="1" customHeight="1" outlineLevel="2" x14ac:dyDescent="0.2">
      <c r="A191" s="367" t="s">
        <v>913</v>
      </c>
      <c r="B191" s="367" t="s">
        <v>859</v>
      </c>
      <c r="C191" s="367" t="s">
        <v>1018</v>
      </c>
      <c r="D191" s="367" t="s">
        <v>1019</v>
      </c>
      <c r="E191" s="367" t="s">
        <v>530</v>
      </c>
      <c r="F191" s="367" t="s">
        <v>1020</v>
      </c>
      <c r="G191" s="367" t="s">
        <v>530</v>
      </c>
      <c r="H191" s="367" t="s">
        <v>530</v>
      </c>
      <c r="I191" s="367" t="s">
        <v>530</v>
      </c>
      <c r="J191" s="374"/>
      <c r="K191" s="374">
        <v>11.06</v>
      </c>
      <c r="L191" s="374">
        <v>-318476423.60000002</v>
      </c>
      <c r="M191" s="374"/>
    </row>
    <row r="192" spans="1:13" ht="12.2" hidden="1" customHeight="1" outlineLevel="2" x14ac:dyDescent="0.2">
      <c r="A192" s="367" t="s">
        <v>913</v>
      </c>
      <c r="B192" s="367" t="s">
        <v>859</v>
      </c>
      <c r="C192" s="367" t="s">
        <v>1021</v>
      </c>
      <c r="D192" s="367" t="s">
        <v>921</v>
      </c>
      <c r="E192" s="367" t="s">
        <v>530</v>
      </c>
      <c r="F192" s="367" t="s">
        <v>1022</v>
      </c>
      <c r="G192" s="367" t="s">
        <v>530</v>
      </c>
      <c r="H192" s="367" t="s">
        <v>530</v>
      </c>
      <c r="I192" s="367" t="s">
        <v>530</v>
      </c>
      <c r="J192" s="374"/>
      <c r="K192" s="374">
        <v>142.56</v>
      </c>
      <c r="L192" s="374">
        <v>-318476566.16000003</v>
      </c>
      <c r="M192" s="374"/>
    </row>
    <row r="193" spans="1:13" ht="12.2" hidden="1" customHeight="1" outlineLevel="2" x14ac:dyDescent="0.2">
      <c r="A193" s="367" t="s">
        <v>913</v>
      </c>
      <c r="B193" s="367" t="s">
        <v>859</v>
      </c>
      <c r="C193" s="367" t="s">
        <v>1023</v>
      </c>
      <c r="D193" s="367" t="s">
        <v>1024</v>
      </c>
      <c r="E193" s="367" t="s">
        <v>530</v>
      </c>
      <c r="F193" s="367" t="s">
        <v>1025</v>
      </c>
      <c r="G193" s="367" t="s">
        <v>530</v>
      </c>
      <c r="H193" s="367" t="s">
        <v>530</v>
      </c>
      <c r="I193" s="367" t="s">
        <v>530</v>
      </c>
      <c r="J193" s="374"/>
      <c r="K193" s="374">
        <v>200.03</v>
      </c>
      <c r="L193" s="374">
        <v>-318476766.19</v>
      </c>
      <c r="M193" s="374"/>
    </row>
    <row r="194" spans="1:13" ht="12.2" hidden="1" customHeight="1" outlineLevel="2" x14ac:dyDescent="0.2">
      <c r="A194" s="367" t="s">
        <v>913</v>
      </c>
      <c r="B194" s="367" t="s">
        <v>859</v>
      </c>
      <c r="C194" s="367" t="s">
        <v>860</v>
      </c>
      <c r="D194" s="367" t="s">
        <v>799</v>
      </c>
      <c r="E194" s="367" t="s">
        <v>530</v>
      </c>
      <c r="F194" s="367" t="s">
        <v>1026</v>
      </c>
      <c r="G194" s="367" t="s">
        <v>530</v>
      </c>
      <c r="H194" s="367" t="s">
        <v>530</v>
      </c>
      <c r="I194" s="367" t="s">
        <v>530</v>
      </c>
      <c r="J194" s="374"/>
      <c r="K194" s="374">
        <v>755.36</v>
      </c>
      <c r="L194" s="374">
        <v>-318477521.55000001</v>
      </c>
      <c r="M194" s="374"/>
    </row>
    <row r="195" spans="1:13" ht="12.2" hidden="1" customHeight="1" outlineLevel="2" x14ac:dyDescent="0.2">
      <c r="A195" s="367" t="s">
        <v>913</v>
      </c>
      <c r="B195" s="367" t="s">
        <v>859</v>
      </c>
      <c r="C195" s="367" t="s">
        <v>1027</v>
      </c>
      <c r="D195" s="367" t="s">
        <v>1028</v>
      </c>
      <c r="E195" s="367" t="s">
        <v>530</v>
      </c>
      <c r="F195" s="367" t="s">
        <v>1029</v>
      </c>
      <c r="G195" s="367" t="s">
        <v>530</v>
      </c>
      <c r="H195" s="367" t="s">
        <v>530</v>
      </c>
      <c r="I195" s="367" t="s">
        <v>530</v>
      </c>
      <c r="J195" s="374"/>
      <c r="K195" s="374">
        <v>867</v>
      </c>
      <c r="L195" s="374">
        <v>-318478388.55000001</v>
      </c>
      <c r="M195" s="374"/>
    </row>
    <row r="196" spans="1:13" ht="12.2" hidden="1" customHeight="1" outlineLevel="2" x14ac:dyDescent="0.2">
      <c r="A196" s="367" t="s">
        <v>913</v>
      </c>
      <c r="B196" s="367" t="s">
        <v>631</v>
      </c>
      <c r="C196" s="367" t="s">
        <v>871</v>
      </c>
      <c r="D196" s="367" t="s">
        <v>744</v>
      </c>
      <c r="E196" s="367" t="s">
        <v>530</v>
      </c>
      <c r="F196" s="367" t="s">
        <v>872</v>
      </c>
      <c r="G196" s="367" t="s">
        <v>530</v>
      </c>
      <c r="H196" s="367" t="s">
        <v>530</v>
      </c>
      <c r="I196" s="367" t="s">
        <v>530</v>
      </c>
      <c r="J196" s="374"/>
      <c r="K196" s="374">
        <v>48</v>
      </c>
      <c r="L196" s="374">
        <v>-318478436.55000001</v>
      </c>
      <c r="M196" s="374"/>
    </row>
    <row r="197" spans="1:13" ht="12.2" hidden="1" customHeight="1" outlineLevel="2" x14ac:dyDescent="0.2">
      <c r="A197" s="367" t="s">
        <v>913</v>
      </c>
      <c r="B197" s="367" t="s">
        <v>659</v>
      </c>
      <c r="C197" s="367" t="s">
        <v>1030</v>
      </c>
      <c r="D197" s="367" t="s">
        <v>1031</v>
      </c>
      <c r="E197" s="367" t="s">
        <v>530</v>
      </c>
      <c r="F197" s="367" t="s">
        <v>1032</v>
      </c>
      <c r="G197" s="367" t="s">
        <v>530</v>
      </c>
      <c r="H197" s="367" t="s">
        <v>530</v>
      </c>
      <c r="I197" s="367" t="s">
        <v>530</v>
      </c>
      <c r="J197" s="374"/>
      <c r="K197" s="374">
        <v>22.67</v>
      </c>
      <c r="L197" s="374">
        <v>-318478459.22000003</v>
      </c>
      <c r="M197" s="374"/>
    </row>
    <row r="198" spans="1:13" ht="12.2" hidden="1" customHeight="1" outlineLevel="2" x14ac:dyDescent="0.2">
      <c r="A198" s="367" t="s">
        <v>913</v>
      </c>
      <c r="B198" s="367" t="s">
        <v>659</v>
      </c>
      <c r="C198" s="367" t="s">
        <v>1033</v>
      </c>
      <c r="D198" s="367" t="s">
        <v>991</v>
      </c>
      <c r="E198" s="367" t="s">
        <v>530</v>
      </c>
      <c r="F198" s="367" t="s">
        <v>1034</v>
      </c>
      <c r="G198" s="367" t="s">
        <v>530</v>
      </c>
      <c r="H198" s="367" t="s">
        <v>530</v>
      </c>
      <c r="I198" s="367" t="s">
        <v>530</v>
      </c>
      <c r="J198" s="374"/>
      <c r="K198" s="374">
        <v>472.28</v>
      </c>
      <c r="L198" s="374">
        <v>-318478931.5</v>
      </c>
      <c r="M198" s="374"/>
    </row>
    <row r="199" spans="1:13" ht="12.2" hidden="1" customHeight="1" outlineLevel="2" x14ac:dyDescent="0.2">
      <c r="A199" s="367" t="s">
        <v>913</v>
      </c>
      <c r="B199" s="367" t="s">
        <v>659</v>
      </c>
      <c r="C199" s="367" t="s">
        <v>1035</v>
      </c>
      <c r="D199" s="367" t="s">
        <v>1036</v>
      </c>
      <c r="E199" s="367" t="s">
        <v>530</v>
      </c>
      <c r="F199" s="367" t="s">
        <v>1037</v>
      </c>
      <c r="G199" s="367" t="s">
        <v>530</v>
      </c>
      <c r="H199" s="367" t="s">
        <v>530</v>
      </c>
      <c r="I199" s="367" t="s">
        <v>530</v>
      </c>
      <c r="J199" s="374"/>
      <c r="K199" s="374">
        <v>270</v>
      </c>
      <c r="L199" s="374">
        <v>-318479201.5</v>
      </c>
      <c r="M199" s="374"/>
    </row>
    <row r="200" spans="1:13" ht="12.2" hidden="1" customHeight="1" outlineLevel="2" x14ac:dyDescent="0.2">
      <c r="A200" s="367" t="s">
        <v>913</v>
      </c>
      <c r="B200" s="367" t="s">
        <v>659</v>
      </c>
      <c r="C200" s="367" t="s">
        <v>1038</v>
      </c>
      <c r="D200" s="367" t="s">
        <v>1039</v>
      </c>
      <c r="E200" s="367" t="s">
        <v>530</v>
      </c>
      <c r="F200" s="367" t="s">
        <v>1040</v>
      </c>
      <c r="G200" s="367" t="s">
        <v>530</v>
      </c>
      <c r="H200" s="367" t="s">
        <v>530</v>
      </c>
      <c r="I200" s="367" t="s">
        <v>530</v>
      </c>
      <c r="J200" s="374"/>
      <c r="K200" s="374">
        <v>80.95</v>
      </c>
      <c r="L200" s="374">
        <v>-318479282.44999999</v>
      </c>
      <c r="M200" s="374"/>
    </row>
    <row r="201" spans="1:13" ht="12.2" hidden="1" customHeight="1" outlineLevel="2" x14ac:dyDescent="0.2">
      <c r="A201" s="367" t="s">
        <v>913</v>
      </c>
      <c r="B201" s="367" t="s">
        <v>659</v>
      </c>
      <c r="C201" s="367" t="s">
        <v>1041</v>
      </c>
      <c r="D201" s="367" t="s">
        <v>963</v>
      </c>
      <c r="E201" s="367" t="s">
        <v>530</v>
      </c>
      <c r="F201" s="367" t="s">
        <v>1042</v>
      </c>
      <c r="G201" s="367" t="s">
        <v>530</v>
      </c>
      <c r="H201" s="367" t="s">
        <v>530</v>
      </c>
      <c r="I201" s="367" t="s">
        <v>530</v>
      </c>
      <c r="J201" s="374"/>
      <c r="K201" s="374">
        <v>66666</v>
      </c>
      <c r="L201" s="374">
        <v>-318545948.44999999</v>
      </c>
      <c r="M201" s="374"/>
    </row>
    <row r="202" spans="1:13" ht="12.2" hidden="1" customHeight="1" outlineLevel="2" x14ac:dyDescent="0.2">
      <c r="A202" s="367" t="s">
        <v>913</v>
      </c>
      <c r="B202" s="367" t="s">
        <v>691</v>
      </c>
      <c r="C202" s="367" t="s">
        <v>1043</v>
      </c>
      <c r="D202" s="367" t="s">
        <v>1019</v>
      </c>
      <c r="E202" s="367" t="s">
        <v>530</v>
      </c>
      <c r="F202" s="367" t="s">
        <v>1044</v>
      </c>
      <c r="G202" s="367" t="s">
        <v>530</v>
      </c>
      <c r="H202" s="367" t="s">
        <v>530</v>
      </c>
      <c r="I202" s="367" t="s">
        <v>530</v>
      </c>
      <c r="J202" s="374"/>
      <c r="K202" s="374">
        <v>281.79000000000002</v>
      </c>
      <c r="L202" s="374">
        <v>-318546230.24000001</v>
      </c>
      <c r="M202" s="374"/>
    </row>
    <row r="203" spans="1:13" ht="12.2" hidden="1" customHeight="1" outlineLevel="2" x14ac:dyDescent="0.2">
      <c r="A203" s="367" t="s">
        <v>913</v>
      </c>
      <c r="B203" s="367" t="s">
        <v>888</v>
      </c>
      <c r="C203" s="367" t="s">
        <v>1045</v>
      </c>
      <c r="D203" s="367" t="s">
        <v>1019</v>
      </c>
      <c r="E203" s="367" t="s">
        <v>530</v>
      </c>
      <c r="F203" s="367" t="s">
        <v>1046</v>
      </c>
      <c r="G203" s="367" t="s">
        <v>530</v>
      </c>
      <c r="H203" s="367" t="s">
        <v>530</v>
      </c>
      <c r="I203" s="367" t="s">
        <v>530</v>
      </c>
      <c r="J203" s="374"/>
      <c r="K203" s="374">
        <v>85.51</v>
      </c>
      <c r="L203" s="374">
        <v>-318546315.75</v>
      </c>
      <c r="M203" s="374"/>
    </row>
    <row r="204" spans="1:13" ht="12.2" hidden="1" customHeight="1" outlineLevel="2" x14ac:dyDescent="0.2">
      <c r="A204" s="367" t="s">
        <v>913</v>
      </c>
      <c r="B204" s="367" t="s">
        <v>888</v>
      </c>
      <c r="C204" s="367" t="s">
        <v>1047</v>
      </c>
      <c r="D204" s="367" t="s">
        <v>967</v>
      </c>
      <c r="E204" s="367" t="s">
        <v>530</v>
      </c>
      <c r="F204" s="367" t="s">
        <v>1048</v>
      </c>
      <c r="G204" s="367" t="s">
        <v>530</v>
      </c>
      <c r="H204" s="367" t="s">
        <v>530</v>
      </c>
      <c r="I204" s="367" t="s">
        <v>530</v>
      </c>
      <c r="J204" s="374"/>
      <c r="K204" s="374">
        <v>89.28</v>
      </c>
      <c r="L204" s="374">
        <v>-318546405.02999997</v>
      </c>
      <c r="M204" s="374"/>
    </row>
    <row r="205" spans="1:13" ht="12.2" hidden="1" customHeight="1" outlineLevel="2" x14ac:dyDescent="0.2">
      <c r="A205" s="367" t="s">
        <v>913</v>
      </c>
      <c r="B205" s="367" t="s">
        <v>891</v>
      </c>
      <c r="C205" s="367" t="s">
        <v>1049</v>
      </c>
      <c r="D205" s="367" t="s">
        <v>1028</v>
      </c>
      <c r="E205" s="367" t="s">
        <v>530</v>
      </c>
      <c r="F205" s="367" t="s">
        <v>1050</v>
      </c>
      <c r="G205" s="367" t="s">
        <v>530</v>
      </c>
      <c r="H205" s="367" t="s">
        <v>530</v>
      </c>
      <c r="I205" s="367" t="s">
        <v>530</v>
      </c>
      <c r="J205" s="374"/>
      <c r="K205" s="374">
        <v>1825.79</v>
      </c>
      <c r="L205" s="374">
        <v>-318548230.81999999</v>
      </c>
      <c r="M205" s="374"/>
    </row>
    <row r="206" spans="1:13" ht="12.2" hidden="1" customHeight="1" outlineLevel="2" x14ac:dyDescent="0.2">
      <c r="A206" s="367" t="s">
        <v>913</v>
      </c>
      <c r="B206" s="367" t="s">
        <v>1051</v>
      </c>
      <c r="C206" s="367" t="s">
        <v>1052</v>
      </c>
      <c r="D206" s="367" t="s">
        <v>1019</v>
      </c>
      <c r="E206" s="367" t="s">
        <v>530</v>
      </c>
      <c r="F206" s="367" t="s">
        <v>1053</v>
      </c>
      <c r="G206" s="367" t="s">
        <v>530</v>
      </c>
      <c r="H206" s="367" t="s">
        <v>530</v>
      </c>
      <c r="I206" s="367" t="s">
        <v>530</v>
      </c>
      <c r="J206" s="374"/>
      <c r="K206" s="374">
        <v>8.93</v>
      </c>
      <c r="L206" s="374">
        <v>-318548239.75</v>
      </c>
      <c r="M206" s="374"/>
    </row>
    <row r="207" spans="1:13" ht="12.2" hidden="1" customHeight="1" outlineLevel="2" x14ac:dyDescent="0.2">
      <c r="A207" s="367" t="s">
        <v>913</v>
      </c>
      <c r="B207" s="367" t="s">
        <v>1054</v>
      </c>
      <c r="C207" s="367" t="s">
        <v>1055</v>
      </c>
      <c r="D207" s="367" t="s">
        <v>1028</v>
      </c>
      <c r="E207" s="367" t="s">
        <v>530</v>
      </c>
      <c r="F207" s="367" t="s">
        <v>1056</v>
      </c>
      <c r="G207" s="367" t="s">
        <v>530</v>
      </c>
      <c r="H207" s="367" t="s">
        <v>530</v>
      </c>
      <c r="I207" s="367" t="s">
        <v>530</v>
      </c>
      <c r="J207" s="374"/>
      <c r="K207" s="374">
        <v>1174.6199999999999</v>
      </c>
      <c r="L207" s="374">
        <v>-318549414.37</v>
      </c>
      <c r="M207" s="374"/>
    </row>
    <row r="208" spans="1:13" ht="12.2" hidden="1" customHeight="1" outlineLevel="2" x14ac:dyDescent="0.2">
      <c r="A208" s="367" t="s">
        <v>913</v>
      </c>
      <c r="B208" s="367" t="s">
        <v>1057</v>
      </c>
      <c r="C208" s="367" t="s">
        <v>1058</v>
      </c>
      <c r="D208" s="367" t="s">
        <v>941</v>
      </c>
      <c r="E208" s="367" t="s">
        <v>530</v>
      </c>
      <c r="F208" s="367" t="s">
        <v>1059</v>
      </c>
      <c r="G208" s="367" t="s">
        <v>530</v>
      </c>
      <c r="H208" s="367" t="s">
        <v>530</v>
      </c>
      <c r="I208" s="367" t="s">
        <v>530</v>
      </c>
      <c r="J208" s="374"/>
      <c r="K208" s="374">
        <v>963.6</v>
      </c>
      <c r="L208" s="374">
        <v>-318550377.97000003</v>
      </c>
      <c r="M208" s="374"/>
    </row>
    <row r="209" spans="1:13" ht="12.2" hidden="1" customHeight="1" outlineLevel="2" x14ac:dyDescent="0.2">
      <c r="A209" s="367" t="s">
        <v>913</v>
      </c>
      <c r="B209" s="367" t="s">
        <v>1057</v>
      </c>
      <c r="C209" s="367" t="s">
        <v>1060</v>
      </c>
      <c r="D209" s="367" t="s">
        <v>1061</v>
      </c>
      <c r="E209" s="367" t="s">
        <v>530</v>
      </c>
      <c r="F209" s="367" t="s">
        <v>1062</v>
      </c>
      <c r="G209" s="367" t="s">
        <v>530</v>
      </c>
      <c r="H209" s="367" t="s">
        <v>530</v>
      </c>
      <c r="I209" s="367" t="s">
        <v>530</v>
      </c>
      <c r="J209" s="374"/>
      <c r="K209" s="374">
        <v>1127.42</v>
      </c>
      <c r="L209" s="374">
        <v>-318551505.38999999</v>
      </c>
      <c r="M209" s="374"/>
    </row>
    <row r="210" spans="1:13" ht="12.2" hidden="1" customHeight="1" outlineLevel="2" x14ac:dyDescent="0.2">
      <c r="A210" s="367" t="s">
        <v>913</v>
      </c>
      <c r="B210" s="367" t="s">
        <v>1063</v>
      </c>
      <c r="C210" s="367" t="s">
        <v>1064</v>
      </c>
      <c r="D210" s="367" t="s">
        <v>967</v>
      </c>
      <c r="E210" s="367" t="s">
        <v>530</v>
      </c>
      <c r="F210" s="367" t="s">
        <v>1065</v>
      </c>
      <c r="G210" s="367" t="s">
        <v>530</v>
      </c>
      <c r="H210" s="367" t="s">
        <v>530</v>
      </c>
      <c r="I210" s="367" t="s">
        <v>530</v>
      </c>
      <c r="J210" s="374"/>
      <c r="K210" s="374">
        <v>3124.94</v>
      </c>
      <c r="L210" s="374">
        <v>-318554630.32999998</v>
      </c>
      <c r="M210" s="374"/>
    </row>
    <row r="211" spans="1:13" ht="12.2" hidden="1" customHeight="1" outlineLevel="2" x14ac:dyDescent="0.2">
      <c r="A211" s="367" t="s">
        <v>913</v>
      </c>
      <c r="B211" s="367" t="s">
        <v>1063</v>
      </c>
      <c r="C211" s="367" t="s">
        <v>1066</v>
      </c>
      <c r="D211" s="367" t="s">
        <v>967</v>
      </c>
      <c r="E211" s="367" t="s">
        <v>530</v>
      </c>
      <c r="F211" s="367" t="s">
        <v>1067</v>
      </c>
      <c r="G211" s="367" t="s">
        <v>530</v>
      </c>
      <c r="H211" s="367" t="s">
        <v>530</v>
      </c>
      <c r="I211" s="367" t="s">
        <v>530</v>
      </c>
      <c r="J211" s="374"/>
      <c r="K211" s="374">
        <v>68873.679999999993</v>
      </c>
      <c r="L211" s="374">
        <v>-318623504.00999999</v>
      </c>
      <c r="M211" s="374"/>
    </row>
    <row r="212" spans="1:13" ht="12.2" hidden="1" customHeight="1" outlineLevel="2" x14ac:dyDescent="0.2">
      <c r="A212" s="367" t="s">
        <v>913</v>
      </c>
      <c r="B212" s="367" t="s">
        <v>694</v>
      </c>
      <c r="C212" s="367" t="s">
        <v>1068</v>
      </c>
      <c r="D212" s="367" t="s">
        <v>933</v>
      </c>
      <c r="E212" s="367" t="s">
        <v>530</v>
      </c>
      <c r="F212" s="367" t="s">
        <v>1069</v>
      </c>
      <c r="G212" s="367" t="s">
        <v>530</v>
      </c>
      <c r="H212" s="367" t="s">
        <v>530</v>
      </c>
      <c r="I212" s="367" t="s">
        <v>530</v>
      </c>
      <c r="J212" s="374"/>
      <c r="K212" s="374">
        <v>250</v>
      </c>
      <c r="L212" s="374">
        <v>-318623754.00999999</v>
      </c>
      <c r="M212" s="374"/>
    </row>
    <row r="213" spans="1:13" ht="12.2" hidden="1" customHeight="1" outlineLevel="2" x14ac:dyDescent="0.2">
      <c r="A213" s="367" t="s">
        <v>913</v>
      </c>
      <c r="B213" s="367" t="s">
        <v>694</v>
      </c>
      <c r="C213" s="367" t="s">
        <v>1070</v>
      </c>
      <c r="D213" s="367" t="s">
        <v>1019</v>
      </c>
      <c r="E213" s="367" t="s">
        <v>530</v>
      </c>
      <c r="F213" s="367" t="s">
        <v>1071</v>
      </c>
      <c r="G213" s="367" t="s">
        <v>530</v>
      </c>
      <c r="H213" s="367" t="s">
        <v>530</v>
      </c>
      <c r="I213" s="367" t="s">
        <v>530</v>
      </c>
      <c r="J213" s="374"/>
      <c r="K213" s="374">
        <v>9.58</v>
      </c>
      <c r="L213" s="374">
        <v>-318623763.58999997</v>
      </c>
      <c r="M213" s="374"/>
    </row>
    <row r="214" spans="1:13" ht="12.2" hidden="1" customHeight="1" outlineLevel="2" x14ac:dyDescent="0.2">
      <c r="A214" s="367" t="s">
        <v>913</v>
      </c>
      <c r="B214" s="367" t="s">
        <v>894</v>
      </c>
      <c r="C214" s="367" t="s">
        <v>1072</v>
      </c>
      <c r="D214" s="367" t="s">
        <v>1019</v>
      </c>
      <c r="E214" s="367" t="s">
        <v>530</v>
      </c>
      <c r="F214" s="367" t="s">
        <v>1073</v>
      </c>
      <c r="G214" s="367" t="s">
        <v>530</v>
      </c>
      <c r="H214" s="367" t="s">
        <v>530</v>
      </c>
      <c r="I214" s="367" t="s">
        <v>530</v>
      </c>
      <c r="J214" s="374"/>
      <c r="K214" s="374">
        <v>35.39</v>
      </c>
      <c r="L214" s="374">
        <v>-318623798.98000002</v>
      </c>
      <c r="M214" s="374"/>
    </row>
    <row r="215" spans="1:13" ht="12.2" hidden="1" customHeight="1" outlineLevel="2" x14ac:dyDescent="0.2">
      <c r="A215" s="367" t="s">
        <v>913</v>
      </c>
      <c r="B215" s="367" t="s">
        <v>894</v>
      </c>
      <c r="C215" s="367" t="s">
        <v>1074</v>
      </c>
      <c r="D215" s="367" t="s">
        <v>1075</v>
      </c>
      <c r="E215" s="367" t="s">
        <v>530</v>
      </c>
      <c r="F215" s="367" t="s">
        <v>1076</v>
      </c>
      <c r="G215" s="367" t="s">
        <v>530</v>
      </c>
      <c r="H215" s="367" t="s">
        <v>530</v>
      </c>
      <c r="I215" s="367" t="s">
        <v>530</v>
      </c>
      <c r="J215" s="374"/>
      <c r="K215" s="374">
        <v>1786.32</v>
      </c>
      <c r="L215" s="374">
        <v>-318625585.30000001</v>
      </c>
      <c r="M215" s="374"/>
    </row>
    <row r="216" spans="1:13" ht="12.2" hidden="1" customHeight="1" outlineLevel="2" x14ac:dyDescent="0.2">
      <c r="A216" s="367" t="s">
        <v>913</v>
      </c>
      <c r="B216" s="367" t="s">
        <v>894</v>
      </c>
      <c r="C216" s="367" t="s">
        <v>1077</v>
      </c>
      <c r="D216" s="367" t="s">
        <v>1078</v>
      </c>
      <c r="E216" s="367" t="s">
        <v>530</v>
      </c>
      <c r="F216" s="367" t="s">
        <v>1079</v>
      </c>
      <c r="G216" s="367" t="s">
        <v>530</v>
      </c>
      <c r="H216" s="367" t="s">
        <v>530</v>
      </c>
      <c r="I216" s="367" t="s">
        <v>530</v>
      </c>
      <c r="J216" s="374"/>
      <c r="K216" s="374">
        <v>106.54</v>
      </c>
      <c r="L216" s="374">
        <v>-318625691.83999997</v>
      </c>
      <c r="M216" s="374"/>
    </row>
    <row r="217" spans="1:13" ht="12.2" hidden="1" customHeight="1" outlineLevel="2" x14ac:dyDescent="0.2">
      <c r="A217" s="367" t="s">
        <v>913</v>
      </c>
      <c r="B217" s="367" t="s">
        <v>713</v>
      </c>
      <c r="C217" s="367" t="s">
        <v>1080</v>
      </c>
      <c r="D217" s="367" t="s">
        <v>1081</v>
      </c>
      <c r="E217" s="367" t="s">
        <v>530</v>
      </c>
      <c r="F217" s="367" t="s">
        <v>1082</v>
      </c>
      <c r="G217" s="367" t="s">
        <v>530</v>
      </c>
      <c r="H217" s="367" t="s">
        <v>530</v>
      </c>
      <c r="I217" s="367" t="s">
        <v>530</v>
      </c>
      <c r="J217" s="374"/>
      <c r="K217" s="374">
        <v>70.38</v>
      </c>
      <c r="L217" s="374">
        <v>-318625762.22000003</v>
      </c>
      <c r="M217" s="374"/>
    </row>
    <row r="218" spans="1:13" ht="12.2" hidden="1" customHeight="1" outlineLevel="2" x14ac:dyDescent="0.2">
      <c r="A218" s="367" t="s">
        <v>913</v>
      </c>
      <c r="B218" s="367" t="s">
        <v>713</v>
      </c>
      <c r="C218" s="367" t="s">
        <v>1083</v>
      </c>
      <c r="D218" s="367" t="s">
        <v>918</v>
      </c>
      <c r="E218" s="367" t="s">
        <v>530</v>
      </c>
      <c r="F218" s="367" t="s">
        <v>1084</v>
      </c>
      <c r="G218" s="367" t="s">
        <v>530</v>
      </c>
      <c r="H218" s="367" t="s">
        <v>530</v>
      </c>
      <c r="I218" s="367" t="s">
        <v>530</v>
      </c>
      <c r="J218" s="374"/>
      <c r="K218" s="374">
        <v>304.56</v>
      </c>
      <c r="L218" s="374">
        <v>-318626066.77999997</v>
      </c>
      <c r="M218" s="374"/>
    </row>
    <row r="219" spans="1:13" ht="12.2" hidden="1" customHeight="1" outlineLevel="2" x14ac:dyDescent="0.2">
      <c r="A219" s="367" t="s">
        <v>913</v>
      </c>
      <c r="B219" s="367" t="s">
        <v>713</v>
      </c>
      <c r="C219" s="367" t="s">
        <v>1085</v>
      </c>
      <c r="D219" s="367" t="s">
        <v>750</v>
      </c>
      <c r="E219" s="367" t="s">
        <v>530</v>
      </c>
      <c r="F219" s="367" t="s">
        <v>1086</v>
      </c>
      <c r="G219" s="367" t="s">
        <v>530</v>
      </c>
      <c r="H219" s="367" t="s">
        <v>530</v>
      </c>
      <c r="I219" s="367" t="s">
        <v>530</v>
      </c>
      <c r="J219" s="374"/>
      <c r="K219" s="374">
        <v>733.4</v>
      </c>
      <c r="L219" s="374">
        <v>-318626800.18000001</v>
      </c>
      <c r="M219" s="374"/>
    </row>
    <row r="220" spans="1:13" ht="12.2" hidden="1" customHeight="1" outlineLevel="2" x14ac:dyDescent="0.2">
      <c r="A220" s="367" t="s">
        <v>913</v>
      </c>
      <c r="B220" s="367" t="s">
        <v>713</v>
      </c>
      <c r="C220" s="367" t="s">
        <v>1087</v>
      </c>
      <c r="D220" s="367" t="s">
        <v>1088</v>
      </c>
      <c r="E220" s="367" t="s">
        <v>530</v>
      </c>
      <c r="F220" s="367" t="s">
        <v>1089</v>
      </c>
      <c r="G220" s="367" t="s">
        <v>530</v>
      </c>
      <c r="H220" s="367" t="s">
        <v>530</v>
      </c>
      <c r="I220" s="367" t="s">
        <v>530</v>
      </c>
      <c r="J220" s="374"/>
      <c r="K220" s="374">
        <v>321.88</v>
      </c>
      <c r="L220" s="374">
        <v>-318627122.06</v>
      </c>
      <c r="M220" s="374"/>
    </row>
    <row r="221" spans="1:13" ht="12.2" hidden="1" customHeight="1" outlineLevel="1" x14ac:dyDescent="0.2">
      <c r="A221" s="375" t="s">
        <v>1090</v>
      </c>
      <c r="J221" s="374">
        <f>SUBTOTAL(9,J154:J220)</f>
        <v>0</v>
      </c>
      <c r="K221" s="374">
        <f>SUBTOTAL(9,K154:K220)</f>
        <v>0</v>
      </c>
      <c r="L221" s="374">
        <f>SUBTOTAL(9,L154:L220)</f>
        <v>0</v>
      </c>
      <c r="M221" s="374"/>
    </row>
    <row r="222" spans="1:13" ht="12.2" hidden="1" customHeight="1" outlineLevel="2" x14ac:dyDescent="0.2">
      <c r="A222" s="367" t="s">
        <v>1091</v>
      </c>
      <c r="B222" s="367" t="s">
        <v>527</v>
      </c>
      <c r="C222" s="367" t="s">
        <v>1092</v>
      </c>
      <c r="D222" s="367" t="s">
        <v>1093</v>
      </c>
      <c r="E222" s="367" t="s">
        <v>530</v>
      </c>
      <c r="F222" s="367" t="s">
        <v>1094</v>
      </c>
      <c r="G222" s="367" t="s">
        <v>530</v>
      </c>
      <c r="H222" s="367" t="s">
        <v>530</v>
      </c>
      <c r="I222" s="367" t="s">
        <v>530</v>
      </c>
      <c r="J222" s="374"/>
      <c r="K222" s="374">
        <v>0.31</v>
      </c>
      <c r="L222" s="374">
        <v>-47837291.649999999</v>
      </c>
      <c r="M222" s="374"/>
    </row>
    <row r="223" spans="1:13" ht="12.2" hidden="1" customHeight="1" outlineLevel="2" x14ac:dyDescent="0.2">
      <c r="A223" s="367" t="s">
        <v>1091</v>
      </c>
      <c r="B223" s="367" t="s">
        <v>527</v>
      </c>
      <c r="C223" s="367" t="s">
        <v>1092</v>
      </c>
      <c r="D223" s="367" t="s">
        <v>1093</v>
      </c>
      <c r="E223" s="367" t="s">
        <v>530</v>
      </c>
      <c r="F223" s="367" t="s">
        <v>1094</v>
      </c>
      <c r="G223" s="367" t="s">
        <v>530</v>
      </c>
      <c r="H223" s="367" t="s">
        <v>530</v>
      </c>
      <c r="I223" s="367" t="s">
        <v>530</v>
      </c>
      <c r="J223" s="374"/>
      <c r="K223" s="374">
        <v>56432.19</v>
      </c>
      <c r="L223" s="374">
        <v>-47893723.840000004</v>
      </c>
      <c r="M223" s="374"/>
    </row>
    <row r="224" spans="1:13" ht="12.2" hidden="1" customHeight="1" outlineLevel="2" x14ac:dyDescent="0.2">
      <c r="A224" s="367" t="s">
        <v>1091</v>
      </c>
      <c r="B224" s="367" t="s">
        <v>527</v>
      </c>
      <c r="C224" s="367" t="s">
        <v>1095</v>
      </c>
      <c r="D224" s="367" t="s">
        <v>1093</v>
      </c>
      <c r="E224" s="367" t="s">
        <v>530</v>
      </c>
      <c r="F224" s="367" t="s">
        <v>1096</v>
      </c>
      <c r="G224" s="367" t="s">
        <v>530</v>
      </c>
      <c r="H224" s="367" t="s">
        <v>530</v>
      </c>
      <c r="I224" s="367" t="s">
        <v>530</v>
      </c>
      <c r="J224" s="374"/>
      <c r="K224" s="374">
        <v>46274.65</v>
      </c>
      <c r="L224" s="374">
        <v>-47939998.490000002</v>
      </c>
      <c r="M224" s="374"/>
    </row>
    <row r="225" spans="1:13" ht="12.2" hidden="1" customHeight="1" outlineLevel="2" x14ac:dyDescent="0.2">
      <c r="A225" s="367" t="s">
        <v>1091</v>
      </c>
      <c r="B225" s="367" t="s">
        <v>742</v>
      </c>
      <c r="C225" s="367" t="s">
        <v>1097</v>
      </c>
      <c r="D225" s="367" t="s">
        <v>1098</v>
      </c>
      <c r="E225" s="367" t="s">
        <v>530</v>
      </c>
      <c r="F225" s="367" t="s">
        <v>1099</v>
      </c>
      <c r="G225" s="367" t="s">
        <v>530</v>
      </c>
      <c r="H225" s="367" t="s">
        <v>530</v>
      </c>
      <c r="I225" s="367" t="s">
        <v>530</v>
      </c>
      <c r="J225" s="374"/>
      <c r="K225" s="374">
        <v>1128.6500000000001</v>
      </c>
      <c r="L225" s="374">
        <v>-47941127.140000001</v>
      </c>
      <c r="M225" s="374"/>
    </row>
    <row r="226" spans="1:13" ht="12.2" hidden="1" customHeight="1" outlineLevel="2" x14ac:dyDescent="0.2">
      <c r="A226" s="367" t="s">
        <v>1091</v>
      </c>
      <c r="B226" s="367" t="s">
        <v>543</v>
      </c>
      <c r="C226" s="367" t="s">
        <v>1100</v>
      </c>
      <c r="D226" s="367" t="s">
        <v>1101</v>
      </c>
      <c r="E226" s="367" t="s">
        <v>530</v>
      </c>
      <c r="F226" s="367" t="s">
        <v>1102</v>
      </c>
      <c r="G226" s="367" t="s">
        <v>530</v>
      </c>
      <c r="H226" s="367" t="s">
        <v>530</v>
      </c>
      <c r="I226" s="367" t="s">
        <v>530</v>
      </c>
      <c r="J226" s="374"/>
      <c r="K226" s="374">
        <v>3786.91</v>
      </c>
      <c r="L226" s="374">
        <v>-47944914.049999997</v>
      </c>
      <c r="M226" s="374"/>
    </row>
    <row r="227" spans="1:13" ht="12.2" hidden="1" customHeight="1" outlineLevel="2" x14ac:dyDescent="0.2">
      <c r="A227" s="367" t="s">
        <v>1091</v>
      </c>
      <c r="B227" s="367" t="s">
        <v>554</v>
      </c>
      <c r="C227" s="367" t="s">
        <v>1103</v>
      </c>
      <c r="D227" s="367" t="s">
        <v>1104</v>
      </c>
      <c r="E227" s="367" t="s">
        <v>530</v>
      </c>
      <c r="F227" s="367" t="s">
        <v>1105</v>
      </c>
      <c r="G227" s="367" t="s">
        <v>530</v>
      </c>
      <c r="H227" s="367" t="s">
        <v>530</v>
      </c>
      <c r="I227" s="367" t="s">
        <v>530</v>
      </c>
      <c r="J227" s="374"/>
      <c r="K227" s="374">
        <v>223.32</v>
      </c>
      <c r="L227" s="374">
        <v>-47945137.369999997</v>
      </c>
      <c r="M227" s="374"/>
    </row>
    <row r="228" spans="1:13" ht="12.2" hidden="1" customHeight="1" outlineLevel="2" x14ac:dyDescent="0.2">
      <c r="A228" s="367" t="s">
        <v>1091</v>
      </c>
      <c r="B228" s="367" t="s">
        <v>554</v>
      </c>
      <c r="C228" s="367" t="s">
        <v>1106</v>
      </c>
      <c r="D228" s="367" t="s">
        <v>1107</v>
      </c>
      <c r="E228" s="367" t="s">
        <v>530</v>
      </c>
      <c r="F228" s="367" t="s">
        <v>1108</v>
      </c>
      <c r="G228" s="367" t="s">
        <v>530</v>
      </c>
      <c r="H228" s="367" t="s">
        <v>530</v>
      </c>
      <c r="I228" s="367" t="s">
        <v>530</v>
      </c>
      <c r="J228" s="374"/>
      <c r="K228" s="374">
        <v>0.56000000000000005</v>
      </c>
      <c r="L228" s="374">
        <v>-47945137.93</v>
      </c>
      <c r="M228" s="374"/>
    </row>
    <row r="229" spans="1:13" ht="12.2" hidden="1" customHeight="1" outlineLevel="2" x14ac:dyDescent="0.2">
      <c r="A229" s="367" t="s">
        <v>1091</v>
      </c>
      <c r="B229" s="367" t="s">
        <v>774</v>
      </c>
      <c r="C229" s="367" t="s">
        <v>1109</v>
      </c>
      <c r="D229" s="367" t="s">
        <v>1110</v>
      </c>
      <c r="E229" s="367" t="s">
        <v>530</v>
      </c>
      <c r="F229" s="367" t="s">
        <v>1111</v>
      </c>
      <c r="G229" s="367" t="s">
        <v>530</v>
      </c>
      <c r="H229" s="367" t="s">
        <v>530</v>
      </c>
      <c r="I229" s="367" t="s">
        <v>530</v>
      </c>
      <c r="J229" s="374"/>
      <c r="K229" s="374">
        <v>2651.7</v>
      </c>
      <c r="L229" s="374">
        <v>-47947789.630000003</v>
      </c>
      <c r="M229" s="374"/>
    </row>
    <row r="230" spans="1:13" ht="12.2" hidden="1" customHeight="1" outlineLevel="2" x14ac:dyDescent="0.2">
      <c r="A230" s="367" t="s">
        <v>1091</v>
      </c>
      <c r="B230" s="367" t="s">
        <v>958</v>
      </c>
      <c r="C230" s="367" t="s">
        <v>1112</v>
      </c>
      <c r="D230" s="367" t="s">
        <v>1113</v>
      </c>
      <c r="E230" s="367" t="s">
        <v>530</v>
      </c>
      <c r="F230" s="367" t="s">
        <v>1114</v>
      </c>
      <c r="G230" s="367" t="s">
        <v>530</v>
      </c>
      <c r="H230" s="367" t="s">
        <v>530</v>
      </c>
      <c r="I230" s="367" t="s">
        <v>530</v>
      </c>
      <c r="J230" s="374"/>
      <c r="K230" s="374">
        <v>1044.57</v>
      </c>
      <c r="L230" s="374">
        <v>-47948834.200000003</v>
      </c>
      <c r="M230" s="374"/>
    </row>
    <row r="231" spans="1:13" ht="12.2" hidden="1" customHeight="1" outlineLevel="2" x14ac:dyDescent="0.2">
      <c r="A231" s="367" t="s">
        <v>1091</v>
      </c>
      <c r="B231" s="367" t="s">
        <v>571</v>
      </c>
      <c r="C231" s="367" t="s">
        <v>1115</v>
      </c>
      <c r="D231" s="367" t="s">
        <v>1116</v>
      </c>
      <c r="E231" s="367" t="s">
        <v>530</v>
      </c>
      <c r="F231" s="367" t="s">
        <v>1117</v>
      </c>
      <c r="G231" s="367" t="s">
        <v>530</v>
      </c>
      <c r="H231" s="367" t="s">
        <v>530</v>
      </c>
      <c r="I231" s="367" t="s">
        <v>530</v>
      </c>
      <c r="J231" s="374"/>
      <c r="K231" s="374">
        <v>138.11000000000001</v>
      </c>
      <c r="L231" s="374">
        <v>-47948972.310000002</v>
      </c>
      <c r="M231" s="374"/>
    </row>
    <row r="232" spans="1:13" ht="12.2" hidden="1" customHeight="1" outlineLevel="2" x14ac:dyDescent="0.2">
      <c r="A232" s="367" t="s">
        <v>1091</v>
      </c>
      <c r="B232" s="367" t="s">
        <v>579</v>
      </c>
      <c r="C232" s="367" t="s">
        <v>1118</v>
      </c>
      <c r="D232" s="367" t="s">
        <v>1119</v>
      </c>
      <c r="E232" s="367" t="s">
        <v>530</v>
      </c>
      <c r="F232" s="367" t="s">
        <v>1120</v>
      </c>
      <c r="G232" s="367" t="s">
        <v>530</v>
      </c>
      <c r="H232" s="367" t="s">
        <v>530</v>
      </c>
      <c r="I232" s="367" t="s">
        <v>530</v>
      </c>
      <c r="J232" s="374"/>
      <c r="K232" s="374">
        <v>381.35</v>
      </c>
      <c r="L232" s="374">
        <v>-47949353.659999996</v>
      </c>
      <c r="M232" s="374"/>
    </row>
    <row r="233" spans="1:13" ht="12.2" hidden="1" customHeight="1" outlineLevel="2" x14ac:dyDescent="0.2">
      <c r="A233" s="367" t="s">
        <v>1091</v>
      </c>
      <c r="B233" s="367" t="s">
        <v>582</v>
      </c>
      <c r="C233" s="367" t="s">
        <v>1121</v>
      </c>
      <c r="D233" s="367" t="s">
        <v>1122</v>
      </c>
      <c r="E233" s="367" t="s">
        <v>530</v>
      </c>
      <c r="F233" s="367" t="s">
        <v>1123</v>
      </c>
      <c r="G233" s="367" t="s">
        <v>530</v>
      </c>
      <c r="H233" s="367" t="s">
        <v>530</v>
      </c>
      <c r="I233" s="367" t="s">
        <v>530</v>
      </c>
      <c r="J233" s="374"/>
      <c r="K233" s="374">
        <v>2197.8000000000002</v>
      </c>
      <c r="L233" s="374">
        <v>-47951551.460000001</v>
      </c>
      <c r="M233" s="374"/>
    </row>
    <row r="234" spans="1:13" ht="12.2" hidden="1" customHeight="1" outlineLevel="2" x14ac:dyDescent="0.2">
      <c r="A234" s="367" t="s">
        <v>1091</v>
      </c>
      <c r="B234" s="367" t="s">
        <v>582</v>
      </c>
      <c r="C234" s="367" t="s">
        <v>1124</v>
      </c>
      <c r="D234" s="367" t="s">
        <v>1125</v>
      </c>
      <c r="E234" s="367" t="s">
        <v>530</v>
      </c>
      <c r="F234" s="367" t="s">
        <v>1126</v>
      </c>
      <c r="G234" s="367" t="s">
        <v>530</v>
      </c>
      <c r="H234" s="367" t="s">
        <v>530</v>
      </c>
      <c r="I234" s="367" t="s">
        <v>530</v>
      </c>
      <c r="J234" s="374"/>
      <c r="K234" s="374">
        <v>54945</v>
      </c>
      <c r="L234" s="374">
        <v>-48006496.460000001</v>
      </c>
      <c r="M234" s="374"/>
    </row>
    <row r="235" spans="1:13" ht="12.2" hidden="1" customHeight="1" outlineLevel="2" x14ac:dyDescent="0.2">
      <c r="A235" s="367" t="s">
        <v>1091</v>
      </c>
      <c r="B235" s="367" t="s">
        <v>815</v>
      </c>
      <c r="C235" s="367" t="s">
        <v>1127</v>
      </c>
      <c r="D235" s="367" t="s">
        <v>1119</v>
      </c>
      <c r="E235" s="367" t="s">
        <v>530</v>
      </c>
      <c r="F235" s="367" t="s">
        <v>1128</v>
      </c>
      <c r="G235" s="367" t="s">
        <v>530</v>
      </c>
      <c r="H235" s="367" t="s">
        <v>530</v>
      </c>
      <c r="I235" s="367" t="s">
        <v>530</v>
      </c>
      <c r="J235" s="374"/>
      <c r="K235" s="374">
        <v>2900.2</v>
      </c>
      <c r="L235" s="374">
        <v>-48009396.659999996</v>
      </c>
      <c r="M235" s="374"/>
    </row>
    <row r="236" spans="1:13" ht="12.2" hidden="1" customHeight="1" outlineLevel="2" x14ac:dyDescent="0.2">
      <c r="A236" s="367" t="s">
        <v>1091</v>
      </c>
      <c r="B236" s="367" t="s">
        <v>815</v>
      </c>
      <c r="C236" s="367" t="s">
        <v>1129</v>
      </c>
      <c r="D236" s="367" t="s">
        <v>1130</v>
      </c>
      <c r="E236" s="367" t="s">
        <v>530</v>
      </c>
      <c r="F236" s="367" t="s">
        <v>1131</v>
      </c>
      <c r="G236" s="367" t="s">
        <v>530</v>
      </c>
      <c r="H236" s="367" t="s">
        <v>530</v>
      </c>
      <c r="I236" s="367" t="s">
        <v>530</v>
      </c>
      <c r="J236" s="374"/>
      <c r="K236" s="374">
        <v>139.18</v>
      </c>
      <c r="L236" s="374">
        <v>-48009535.840000004</v>
      </c>
      <c r="M236" s="374"/>
    </row>
    <row r="237" spans="1:13" ht="12.2" hidden="1" customHeight="1" outlineLevel="2" x14ac:dyDescent="0.2">
      <c r="A237" s="367" t="s">
        <v>1091</v>
      </c>
      <c r="B237" s="367" t="s">
        <v>830</v>
      </c>
      <c r="C237" s="367" t="s">
        <v>1132</v>
      </c>
      <c r="D237" s="367" t="s">
        <v>1133</v>
      </c>
      <c r="E237" s="367" t="s">
        <v>530</v>
      </c>
      <c r="F237" s="367" t="s">
        <v>1134</v>
      </c>
      <c r="G237" s="367" t="s">
        <v>530</v>
      </c>
      <c r="H237" s="367" t="s">
        <v>530</v>
      </c>
      <c r="I237" s="367" t="s">
        <v>530</v>
      </c>
      <c r="J237" s="374"/>
      <c r="K237" s="374">
        <v>43.48</v>
      </c>
      <c r="L237" s="374">
        <v>-48009579.32</v>
      </c>
      <c r="M237" s="374"/>
    </row>
    <row r="238" spans="1:13" ht="12.2" hidden="1" customHeight="1" outlineLevel="2" x14ac:dyDescent="0.2">
      <c r="A238" s="367" t="s">
        <v>1091</v>
      </c>
      <c r="B238" s="367" t="s">
        <v>830</v>
      </c>
      <c r="C238" s="367" t="s">
        <v>1135</v>
      </c>
      <c r="D238" s="367" t="s">
        <v>1136</v>
      </c>
      <c r="E238" s="367" t="s">
        <v>530</v>
      </c>
      <c r="F238" s="367" t="s">
        <v>1137</v>
      </c>
      <c r="G238" s="367" t="s">
        <v>530</v>
      </c>
      <c r="H238" s="367" t="s">
        <v>530</v>
      </c>
      <c r="I238" s="367" t="s">
        <v>530</v>
      </c>
      <c r="J238" s="374"/>
      <c r="K238" s="374">
        <v>609.78</v>
      </c>
      <c r="L238" s="374">
        <v>-48010189.100000001</v>
      </c>
      <c r="M238" s="374"/>
    </row>
    <row r="239" spans="1:13" ht="12.2" hidden="1" customHeight="1" outlineLevel="2" x14ac:dyDescent="0.2">
      <c r="A239" s="367" t="s">
        <v>1091</v>
      </c>
      <c r="B239" s="367" t="s">
        <v>830</v>
      </c>
      <c r="C239" s="367" t="s">
        <v>1138</v>
      </c>
      <c r="D239" s="367" t="s">
        <v>1139</v>
      </c>
      <c r="E239" s="367" t="s">
        <v>530</v>
      </c>
      <c r="F239" s="367" t="s">
        <v>1140</v>
      </c>
      <c r="G239" s="367" t="s">
        <v>530</v>
      </c>
      <c r="H239" s="367" t="s">
        <v>530</v>
      </c>
      <c r="I239" s="367" t="s">
        <v>530</v>
      </c>
      <c r="J239" s="374"/>
      <c r="K239" s="374">
        <v>6.57</v>
      </c>
      <c r="L239" s="374">
        <v>-48010195.670000002</v>
      </c>
      <c r="M239" s="374"/>
    </row>
    <row r="240" spans="1:13" ht="12.2" hidden="1" customHeight="1" outlineLevel="2" x14ac:dyDescent="0.2">
      <c r="A240" s="367" t="s">
        <v>1091</v>
      </c>
      <c r="B240" s="367" t="s">
        <v>604</v>
      </c>
      <c r="C240" s="367" t="s">
        <v>1141</v>
      </c>
      <c r="D240" s="367" t="s">
        <v>1142</v>
      </c>
      <c r="E240" s="367" t="s">
        <v>530</v>
      </c>
      <c r="F240" s="367" t="s">
        <v>1143</v>
      </c>
      <c r="G240" s="367" t="s">
        <v>530</v>
      </c>
      <c r="H240" s="367" t="s">
        <v>530</v>
      </c>
      <c r="I240" s="367" t="s">
        <v>530</v>
      </c>
      <c r="J240" s="374"/>
      <c r="K240" s="374">
        <v>981.93</v>
      </c>
      <c r="L240" s="374">
        <v>-48011177.600000001</v>
      </c>
      <c r="M240" s="374"/>
    </row>
    <row r="241" spans="1:13" ht="12.2" hidden="1" customHeight="1" outlineLevel="2" x14ac:dyDescent="0.2">
      <c r="A241" s="367" t="s">
        <v>1091</v>
      </c>
      <c r="B241" s="367" t="s">
        <v>604</v>
      </c>
      <c r="C241" s="367" t="s">
        <v>624</v>
      </c>
      <c r="D241" s="367" t="s">
        <v>625</v>
      </c>
      <c r="E241" s="367" t="s">
        <v>530</v>
      </c>
      <c r="F241" s="367" t="s">
        <v>1144</v>
      </c>
      <c r="G241" s="367" t="s">
        <v>530</v>
      </c>
      <c r="H241" s="367" t="s">
        <v>530</v>
      </c>
      <c r="I241" s="367" t="s">
        <v>530</v>
      </c>
      <c r="J241" s="374"/>
      <c r="K241" s="374">
        <v>6.82</v>
      </c>
      <c r="L241" s="374">
        <v>-48011184.420000002</v>
      </c>
      <c r="M241" s="374"/>
    </row>
    <row r="242" spans="1:13" ht="12.2" hidden="1" customHeight="1" outlineLevel="2" x14ac:dyDescent="0.2">
      <c r="A242" s="367" t="s">
        <v>1091</v>
      </c>
      <c r="B242" s="367" t="s">
        <v>604</v>
      </c>
      <c r="C242" s="367" t="s">
        <v>842</v>
      </c>
      <c r="D242" s="367" t="s">
        <v>843</v>
      </c>
      <c r="E242" s="367" t="s">
        <v>530</v>
      </c>
      <c r="F242" s="367" t="s">
        <v>1145</v>
      </c>
      <c r="G242" s="367" t="s">
        <v>530</v>
      </c>
      <c r="H242" s="367" t="s">
        <v>530</v>
      </c>
      <c r="I242" s="367" t="s">
        <v>530</v>
      </c>
      <c r="J242" s="374"/>
      <c r="K242" s="374">
        <v>2.77</v>
      </c>
      <c r="L242" s="374">
        <v>-48011187.189999998</v>
      </c>
      <c r="M242" s="374"/>
    </row>
    <row r="243" spans="1:13" ht="12.2" hidden="1" customHeight="1" outlineLevel="2" x14ac:dyDescent="0.2">
      <c r="A243" s="367" t="s">
        <v>1091</v>
      </c>
      <c r="B243" s="367" t="s">
        <v>1146</v>
      </c>
      <c r="C243" s="367" t="s">
        <v>1147</v>
      </c>
      <c r="D243" s="367" t="s">
        <v>1148</v>
      </c>
      <c r="E243" s="367" t="s">
        <v>530</v>
      </c>
      <c r="F243" s="367" t="s">
        <v>1149</v>
      </c>
      <c r="G243" s="367" t="s">
        <v>530</v>
      </c>
      <c r="H243" s="367" t="s">
        <v>530</v>
      </c>
      <c r="I243" s="367" t="s">
        <v>530</v>
      </c>
      <c r="J243" s="374"/>
      <c r="K243" s="374">
        <v>7.14</v>
      </c>
      <c r="L243" s="374">
        <v>-48011194.329999998</v>
      </c>
      <c r="M243" s="374"/>
    </row>
    <row r="244" spans="1:13" ht="12.2" hidden="1" customHeight="1" outlineLevel="2" x14ac:dyDescent="0.2">
      <c r="A244" s="367" t="s">
        <v>1091</v>
      </c>
      <c r="B244" s="367" t="s">
        <v>859</v>
      </c>
      <c r="C244" s="367" t="s">
        <v>1150</v>
      </c>
      <c r="D244" s="367" t="s">
        <v>1125</v>
      </c>
      <c r="E244" s="367" t="s">
        <v>530</v>
      </c>
      <c r="F244" s="367" t="s">
        <v>1151</v>
      </c>
      <c r="G244" s="367" t="s">
        <v>530</v>
      </c>
      <c r="H244" s="367" t="s">
        <v>530</v>
      </c>
      <c r="I244" s="367" t="s">
        <v>530</v>
      </c>
      <c r="J244" s="374"/>
      <c r="K244" s="374">
        <v>57057.8</v>
      </c>
      <c r="L244" s="374">
        <v>-48068252.130000003</v>
      </c>
      <c r="M244" s="374"/>
    </row>
    <row r="245" spans="1:13" ht="12.2" hidden="1" customHeight="1" outlineLevel="2" x14ac:dyDescent="0.2">
      <c r="A245" s="367" t="s">
        <v>1091</v>
      </c>
      <c r="B245" s="367" t="s">
        <v>631</v>
      </c>
      <c r="C245" s="367" t="s">
        <v>1152</v>
      </c>
      <c r="D245" s="367" t="s">
        <v>1119</v>
      </c>
      <c r="E245" s="367" t="s">
        <v>530</v>
      </c>
      <c r="F245" s="367" t="s">
        <v>1153</v>
      </c>
      <c r="G245" s="367" t="s">
        <v>530</v>
      </c>
      <c r="H245" s="367" t="s">
        <v>530</v>
      </c>
      <c r="I245" s="367" t="s">
        <v>530</v>
      </c>
      <c r="J245" s="374"/>
      <c r="K245" s="374">
        <v>7899.13</v>
      </c>
      <c r="L245" s="374">
        <v>-48076151.259999998</v>
      </c>
      <c r="M245" s="374"/>
    </row>
    <row r="246" spans="1:13" ht="12.2" hidden="1" customHeight="1" outlineLevel="2" x14ac:dyDescent="0.2">
      <c r="A246" s="367" t="s">
        <v>1091</v>
      </c>
      <c r="B246" s="367" t="s">
        <v>651</v>
      </c>
      <c r="C246" s="367" t="s">
        <v>1154</v>
      </c>
      <c r="D246" s="367" t="s">
        <v>1119</v>
      </c>
      <c r="E246" s="367" t="s">
        <v>530</v>
      </c>
      <c r="F246" s="367" t="s">
        <v>1155</v>
      </c>
      <c r="G246" s="367" t="s">
        <v>530</v>
      </c>
      <c r="H246" s="367" t="s">
        <v>530</v>
      </c>
      <c r="I246" s="367" t="s">
        <v>530</v>
      </c>
      <c r="J246" s="374"/>
      <c r="K246" s="374">
        <v>1108.6500000000001</v>
      </c>
      <c r="L246" s="374">
        <v>-48077259.909999996</v>
      </c>
      <c r="M246" s="374"/>
    </row>
    <row r="247" spans="1:13" ht="12.2" hidden="1" customHeight="1" outlineLevel="2" x14ac:dyDescent="0.2">
      <c r="A247" s="367" t="s">
        <v>1091</v>
      </c>
      <c r="B247" s="367" t="s">
        <v>659</v>
      </c>
      <c r="C247" s="367" t="s">
        <v>1156</v>
      </c>
      <c r="D247" s="367" t="s">
        <v>1136</v>
      </c>
      <c r="E247" s="367" t="s">
        <v>530</v>
      </c>
      <c r="F247" s="367" t="s">
        <v>1157</v>
      </c>
      <c r="G247" s="367" t="s">
        <v>530</v>
      </c>
      <c r="H247" s="367" t="s">
        <v>530</v>
      </c>
      <c r="I247" s="367" t="s">
        <v>530</v>
      </c>
      <c r="J247" s="374"/>
      <c r="K247" s="374">
        <v>1297.3599999999999</v>
      </c>
      <c r="L247" s="374">
        <v>-48078557.270000003</v>
      </c>
      <c r="M247" s="374"/>
    </row>
    <row r="248" spans="1:13" ht="12.2" hidden="1" customHeight="1" outlineLevel="2" x14ac:dyDescent="0.2">
      <c r="A248" s="367" t="s">
        <v>1091</v>
      </c>
      <c r="B248" s="367" t="s">
        <v>1063</v>
      </c>
      <c r="C248" s="367" t="s">
        <v>1158</v>
      </c>
      <c r="D248" s="367" t="s">
        <v>1119</v>
      </c>
      <c r="E248" s="367" t="s">
        <v>530</v>
      </c>
      <c r="F248" s="367" t="s">
        <v>1159</v>
      </c>
      <c r="G248" s="367" t="s">
        <v>530</v>
      </c>
      <c r="H248" s="367" t="s">
        <v>530</v>
      </c>
      <c r="I248" s="367" t="s">
        <v>530</v>
      </c>
      <c r="J248" s="374"/>
      <c r="K248" s="374">
        <v>4901.17</v>
      </c>
      <c r="L248" s="374">
        <v>-48083458.439999998</v>
      </c>
      <c r="M248" s="374"/>
    </row>
    <row r="249" spans="1:13" ht="12.2" hidden="1" customHeight="1" outlineLevel="2" x14ac:dyDescent="0.2">
      <c r="A249" s="367" t="s">
        <v>1091</v>
      </c>
      <c r="B249" s="367" t="s">
        <v>694</v>
      </c>
      <c r="C249" s="367" t="s">
        <v>1160</v>
      </c>
      <c r="D249" s="367" t="s">
        <v>1161</v>
      </c>
      <c r="E249" s="367" t="s">
        <v>530</v>
      </c>
      <c r="F249" s="367" t="s">
        <v>1161</v>
      </c>
      <c r="G249" s="367" t="s">
        <v>530</v>
      </c>
      <c r="H249" s="367" t="s">
        <v>530</v>
      </c>
      <c r="I249" s="367" t="s">
        <v>530</v>
      </c>
      <c r="J249" s="374"/>
      <c r="K249" s="374">
        <v>2.72</v>
      </c>
      <c r="L249" s="374">
        <v>-48083461.159999996</v>
      </c>
      <c r="M249" s="374"/>
    </row>
    <row r="250" spans="1:13" ht="12.2" hidden="1" customHeight="1" outlineLevel="2" x14ac:dyDescent="0.2">
      <c r="A250" s="367" t="s">
        <v>1091</v>
      </c>
      <c r="B250" s="367" t="s">
        <v>694</v>
      </c>
      <c r="C250" s="367" t="s">
        <v>1162</v>
      </c>
      <c r="D250" s="367" t="s">
        <v>530</v>
      </c>
      <c r="E250" s="367" t="s">
        <v>530</v>
      </c>
      <c r="F250" s="367" t="s">
        <v>1163</v>
      </c>
      <c r="G250" s="367" t="s">
        <v>530</v>
      </c>
      <c r="H250" s="367" t="s">
        <v>530</v>
      </c>
      <c r="I250" s="367" t="s">
        <v>530</v>
      </c>
      <c r="J250" s="374"/>
      <c r="K250" s="374">
        <v>165.22</v>
      </c>
      <c r="L250" s="374">
        <v>-48083626.380000003</v>
      </c>
      <c r="M250" s="374"/>
    </row>
    <row r="251" spans="1:13" ht="12.2" hidden="1" customHeight="1" outlineLevel="2" x14ac:dyDescent="0.2">
      <c r="A251" s="367" t="s">
        <v>1091</v>
      </c>
      <c r="B251" s="367" t="s">
        <v>894</v>
      </c>
      <c r="C251" s="367" t="s">
        <v>1164</v>
      </c>
      <c r="D251" s="367" t="s">
        <v>1165</v>
      </c>
      <c r="E251" s="367" t="s">
        <v>530</v>
      </c>
      <c r="F251" s="367" t="s">
        <v>1166</v>
      </c>
      <c r="G251" s="367" t="s">
        <v>530</v>
      </c>
      <c r="H251" s="367" t="s">
        <v>530</v>
      </c>
      <c r="I251" s="367" t="s">
        <v>530</v>
      </c>
      <c r="J251" s="374"/>
      <c r="K251" s="374">
        <v>3.71</v>
      </c>
      <c r="L251" s="374">
        <v>-48083630.090000004</v>
      </c>
      <c r="M251" s="374"/>
    </row>
    <row r="252" spans="1:13" ht="12.2" hidden="1" customHeight="1" outlineLevel="2" x14ac:dyDescent="0.2">
      <c r="A252" s="367" t="s">
        <v>1091</v>
      </c>
      <c r="B252" s="367" t="s">
        <v>894</v>
      </c>
      <c r="C252" s="367" t="s">
        <v>1164</v>
      </c>
      <c r="D252" s="367" t="s">
        <v>1165</v>
      </c>
      <c r="E252" s="367" t="s">
        <v>530</v>
      </c>
      <c r="F252" s="367" t="s">
        <v>1167</v>
      </c>
      <c r="G252" s="367" t="s">
        <v>530</v>
      </c>
      <c r="H252" s="367" t="s">
        <v>530</v>
      </c>
      <c r="I252" s="367" t="s">
        <v>530</v>
      </c>
      <c r="J252" s="374"/>
      <c r="K252" s="374">
        <v>3.71</v>
      </c>
      <c r="L252" s="374">
        <v>-48083633.799999997</v>
      </c>
      <c r="M252" s="374"/>
    </row>
    <row r="253" spans="1:13" ht="12.2" hidden="1" customHeight="1" outlineLevel="2" x14ac:dyDescent="0.2">
      <c r="A253" s="367" t="s">
        <v>1091</v>
      </c>
      <c r="B253" s="367" t="s">
        <v>713</v>
      </c>
      <c r="C253" s="367" t="s">
        <v>1168</v>
      </c>
      <c r="D253" s="367" t="s">
        <v>1169</v>
      </c>
      <c r="E253" s="367" t="s">
        <v>530</v>
      </c>
      <c r="F253" s="367" t="s">
        <v>1170</v>
      </c>
      <c r="G253" s="367" t="s">
        <v>530</v>
      </c>
      <c r="H253" s="367" t="s">
        <v>530</v>
      </c>
      <c r="I253" s="367" t="s">
        <v>530</v>
      </c>
      <c r="J253" s="374">
        <v>2216.06</v>
      </c>
      <c r="K253" s="374"/>
      <c r="L253" s="374">
        <v>-48081417.740000002</v>
      </c>
      <c r="M253" s="374"/>
    </row>
    <row r="254" spans="1:13" ht="12.2" hidden="1" customHeight="1" outlineLevel="2" x14ac:dyDescent="0.2">
      <c r="A254" s="367" t="s">
        <v>1091</v>
      </c>
      <c r="B254" s="367" t="s">
        <v>713</v>
      </c>
      <c r="C254" s="367" t="s">
        <v>1171</v>
      </c>
      <c r="D254" s="367" t="s">
        <v>1172</v>
      </c>
      <c r="E254" s="367" t="s">
        <v>530</v>
      </c>
      <c r="F254" s="367" t="s">
        <v>1173</v>
      </c>
      <c r="G254" s="367" t="s">
        <v>530</v>
      </c>
      <c r="H254" s="367" t="s">
        <v>530</v>
      </c>
      <c r="I254" s="367" t="s">
        <v>530</v>
      </c>
      <c r="J254" s="374"/>
      <c r="K254" s="374">
        <v>297.01</v>
      </c>
      <c r="L254" s="374">
        <v>-48081714.75</v>
      </c>
      <c r="M254" s="374"/>
    </row>
    <row r="255" spans="1:13" ht="12.2" hidden="1" customHeight="1" outlineLevel="2" x14ac:dyDescent="0.2">
      <c r="A255" s="367" t="s">
        <v>1091</v>
      </c>
      <c r="B255" s="367" t="s">
        <v>713</v>
      </c>
      <c r="C255" s="367" t="s">
        <v>1174</v>
      </c>
      <c r="D255" s="367" t="s">
        <v>1119</v>
      </c>
      <c r="E255" s="367" t="s">
        <v>530</v>
      </c>
      <c r="F255" s="367" t="s">
        <v>1175</v>
      </c>
      <c r="G255" s="367" t="s">
        <v>530</v>
      </c>
      <c r="H255" s="367" t="s">
        <v>530</v>
      </c>
      <c r="I255" s="367" t="s">
        <v>530</v>
      </c>
      <c r="J255" s="374"/>
      <c r="K255" s="374">
        <v>311.81</v>
      </c>
      <c r="L255" s="374">
        <v>-48082026.560000002</v>
      </c>
      <c r="M255" s="374"/>
    </row>
    <row r="256" spans="1:13" ht="12.2" hidden="1" customHeight="1" outlineLevel="1" x14ac:dyDescent="0.2">
      <c r="A256" s="375" t="s">
        <v>1176</v>
      </c>
      <c r="J256" s="374">
        <f>SUBTOTAL(9,J222:J255)</f>
        <v>0</v>
      </c>
      <c r="K256" s="374">
        <f>SUBTOTAL(9,K222:K255)</f>
        <v>0</v>
      </c>
      <c r="L256" s="374">
        <f>SUBTOTAL(9,L222:L255)</f>
        <v>0</v>
      </c>
      <c r="M256" s="374"/>
    </row>
    <row r="257" spans="1:13" ht="12.2" hidden="1" customHeight="1" outlineLevel="2" x14ac:dyDescent="0.2">
      <c r="A257" s="367" t="s">
        <v>1177</v>
      </c>
      <c r="B257" s="367" t="s">
        <v>539</v>
      </c>
      <c r="C257" s="367" t="s">
        <v>1178</v>
      </c>
      <c r="D257" s="367" t="s">
        <v>1179</v>
      </c>
      <c r="E257" s="367" t="s">
        <v>530</v>
      </c>
      <c r="F257" s="367" t="s">
        <v>1180</v>
      </c>
      <c r="G257" s="367" t="s">
        <v>530</v>
      </c>
      <c r="H257" s="367" t="s">
        <v>530</v>
      </c>
      <c r="I257" s="367" t="s">
        <v>530</v>
      </c>
      <c r="J257" s="374"/>
      <c r="K257" s="374">
        <v>282.16000000000003</v>
      </c>
      <c r="L257" s="374">
        <v>-97340154.349999994</v>
      </c>
      <c r="M257" s="374"/>
    </row>
    <row r="258" spans="1:13" ht="12.2" hidden="1" customHeight="1" outlineLevel="2" x14ac:dyDescent="0.2">
      <c r="A258" s="367" t="s">
        <v>1177</v>
      </c>
      <c r="B258" s="367" t="s">
        <v>566</v>
      </c>
      <c r="C258" s="367" t="s">
        <v>1181</v>
      </c>
      <c r="D258" s="367" t="s">
        <v>1179</v>
      </c>
      <c r="E258" s="367" t="s">
        <v>530</v>
      </c>
      <c r="F258" s="367" t="s">
        <v>1182</v>
      </c>
      <c r="G258" s="367" t="s">
        <v>530</v>
      </c>
      <c r="H258" s="367" t="s">
        <v>530</v>
      </c>
      <c r="I258" s="367" t="s">
        <v>530</v>
      </c>
      <c r="J258" s="374"/>
      <c r="K258" s="374">
        <v>68.069999999999993</v>
      </c>
      <c r="L258" s="374">
        <v>-97340222.420000002</v>
      </c>
      <c r="M258" s="374"/>
    </row>
    <row r="259" spans="1:13" ht="12.2" hidden="1" customHeight="1" outlineLevel="2" x14ac:dyDescent="0.2">
      <c r="A259" s="367" t="s">
        <v>1177</v>
      </c>
      <c r="B259" s="367" t="s">
        <v>566</v>
      </c>
      <c r="C259" s="367" t="s">
        <v>1183</v>
      </c>
      <c r="D259" s="367" t="s">
        <v>1184</v>
      </c>
      <c r="E259" s="367" t="s">
        <v>530</v>
      </c>
      <c r="F259" s="367" t="s">
        <v>1185</v>
      </c>
      <c r="G259" s="367" t="s">
        <v>530</v>
      </c>
      <c r="H259" s="367" t="s">
        <v>530</v>
      </c>
      <c r="I259" s="367" t="s">
        <v>530</v>
      </c>
      <c r="J259" s="374"/>
      <c r="K259" s="374">
        <v>729</v>
      </c>
      <c r="L259" s="374">
        <v>-97340951.420000002</v>
      </c>
      <c r="M259" s="374"/>
    </row>
    <row r="260" spans="1:13" ht="12.2" hidden="1" customHeight="1" outlineLevel="2" x14ac:dyDescent="0.2">
      <c r="A260" s="367" t="s">
        <v>1177</v>
      </c>
      <c r="B260" s="367" t="s">
        <v>566</v>
      </c>
      <c r="C260" s="367" t="s">
        <v>1186</v>
      </c>
      <c r="D260" s="367" t="s">
        <v>1184</v>
      </c>
      <c r="E260" s="367" t="s">
        <v>530</v>
      </c>
      <c r="F260" s="367" t="s">
        <v>1187</v>
      </c>
      <c r="G260" s="367" t="s">
        <v>530</v>
      </c>
      <c r="H260" s="367" t="s">
        <v>530</v>
      </c>
      <c r="I260" s="367" t="s">
        <v>530</v>
      </c>
      <c r="J260" s="374"/>
      <c r="K260" s="374">
        <v>0.59</v>
      </c>
      <c r="L260" s="374">
        <v>-97340952.010000005</v>
      </c>
      <c r="M260" s="374"/>
    </row>
    <row r="261" spans="1:13" ht="12.2" hidden="1" customHeight="1" outlineLevel="2" x14ac:dyDescent="0.2">
      <c r="A261" s="367" t="s">
        <v>1177</v>
      </c>
      <c r="B261" s="367" t="s">
        <v>604</v>
      </c>
      <c r="C261" s="367" t="s">
        <v>1188</v>
      </c>
      <c r="D261" s="367" t="s">
        <v>1189</v>
      </c>
      <c r="E261" s="367" t="s">
        <v>530</v>
      </c>
      <c r="F261" s="367" t="s">
        <v>1190</v>
      </c>
      <c r="G261" s="367" t="s">
        <v>530</v>
      </c>
      <c r="H261" s="367" t="s">
        <v>530</v>
      </c>
      <c r="I261" s="367" t="s">
        <v>530</v>
      </c>
      <c r="J261" s="374"/>
      <c r="K261" s="374">
        <v>104882.96</v>
      </c>
      <c r="L261" s="374">
        <v>-97445834.969999999</v>
      </c>
      <c r="M261" s="374"/>
    </row>
    <row r="262" spans="1:13" ht="12.2" hidden="1" customHeight="1" outlineLevel="2" x14ac:dyDescent="0.2">
      <c r="A262" s="367" t="s">
        <v>1177</v>
      </c>
      <c r="B262" s="367" t="s">
        <v>604</v>
      </c>
      <c r="C262" s="367" t="s">
        <v>1191</v>
      </c>
      <c r="D262" s="367" t="s">
        <v>1016</v>
      </c>
      <c r="E262" s="367" t="s">
        <v>530</v>
      </c>
      <c r="F262" s="367" t="s">
        <v>1192</v>
      </c>
      <c r="G262" s="367" t="s">
        <v>530</v>
      </c>
      <c r="H262" s="367" t="s">
        <v>530</v>
      </c>
      <c r="I262" s="367" t="s">
        <v>530</v>
      </c>
      <c r="J262" s="374"/>
      <c r="K262" s="374">
        <v>217.39</v>
      </c>
      <c r="L262" s="374">
        <v>-97446052.359999999</v>
      </c>
      <c r="M262" s="374"/>
    </row>
    <row r="263" spans="1:13" ht="12.2" hidden="1" customHeight="1" outlineLevel="2" x14ac:dyDescent="0.2">
      <c r="A263" s="367" t="s">
        <v>1177</v>
      </c>
      <c r="B263" s="367" t="s">
        <v>691</v>
      </c>
      <c r="C263" s="367" t="s">
        <v>1193</v>
      </c>
      <c r="D263" s="367" t="s">
        <v>1194</v>
      </c>
      <c r="E263" s="367" t="s">
        <v>530</v>
      </c>
      <c r="F263" s="367" t="s">
        <v>1195</v>
      </c>
      <c r="G263" s="367" t="s">
        <v>530</v>
      </c>
      <c r="H263" s="367" t="s">
        <v>530</v>
      </c>
      <c r="I263" s="367" t="s">
        <v>530</v>
      </c>
      <c r="J263" s="374"/>
      <c r="K263" s="374">
        <v>1449.09</v>
      </c>
      <c r="L263" s="374">
        <v>-97447501.450000003</v>
      </c>
      <c r="M263" s="374"/>
    </row>
    <row r="264" spans="1:13" ht="12.2" hidden="1" customHeight="1" outlineLevel="2" x14ac:dyDescent="0.2">
      <c r="A264" s="367" t="s">
        <v>1177</v>
      </c>
      <c r="B264" s="367" t="s">
        <v>1051</v>
      </c>
      <c r="C264" s="367" t="s">
        <v>1196</v>
      </c>
      <c r="D264" s="367" t="s">
        <v>1179</v>
      </c>
      <c r="E264" s="367" t="s">
        <v>530</v>
      </c>
      <c r="F264" s="367" t="s">
        <v>1197</v>
      </c>
      <c r="G264" s="367" t="s">
        <v>530</v>
      </c>
      <c r="H264" s="367" t="s">
        <v>530</v>
      </c>
      <c r="I264" s="367" t="s">
        <v>530</v>
      </c>
      <c r="J264" s="374"/>
      <c r="K264" s="374">
        <v>28.46</v>
      </c>
      <c r="L264" s="374">
        <v>-97447529.909999996</v>
      </c>
      <c r="M264" s="374"/>
    </row>
    <row r="265" spans="1:13" ht="12.2" hidden="1" customHeight="1" outlineLevel="1" x14ac:dyDescent="0.2">
      <c r="A265" s="375" t="s">
        <v>1198</v>
      </c>
      <c r="J265" s="374">
        <f>SUBTOTAL(9,J257:J264)</f>
        <v>0</v>
      </c>
      <c r="K265" s="374">
        <f>SUBTOTAL(9,K257:K264)</f>
        <v>0</v>
      </c>
      <c r="L265" s="374">
        <f>SUBTOTAL(9,L257:L264)</f>
        <v>0</v>
      </c>
      <c r="M265" s="374"/>
    </row>
    <row r="266" spans="1:13" ht="12.2" hidden="1" customHeight="1" outlineLevel="2" x14ac:dyDescent="0.2">
      <c r="A266" s="367" t="s">
        <v>1199</v>
      </c>
      <c r="B266" s="367" t="s">
        <v>958</v>
      </c>
      <c r="C266" s="367" t="s">
        <v>1200</v>
      </c>
      <c r="D266" s="367" t="s">
        <v>1201</v>
      </c>
      <c r="E266" s="367" t="s">
        <v>530</v>
      </c>
      <c r="F266" s="367" t="s">
        <v>1202</v>
      </c>
      <c r="G266" s="367" t="s">
        <v>530</v>
      </c>
      <c r="H266" s="367" t="s">
        <v>530</v>
      </c>
      <c r="I266" s="367" t="s">
        <v>530</v>
      </c>
      <c r="J266" s="374"/>
      <c r="K266" s="374">
        <v>91</v>
      </c>
      <c r="L266" s="374">
        <v>-220262.28</v>
      </c>
      <c r="M266" s="374"/>
    </row>
    <row r="267" spans="1:13" ht="12.2" hidden="1" customHeight="1" outlineLevel="1" x14ac:dyDescent="0.2">
      <c r="A267" s="375" t="s">
        <v>1203</v>
      </c>
      <c r="J267" s="374">
        <f>SUBTOTAL(9,J266:J266)</f>
        <v>0</v>
      </c>
      <c r="K267" s="374">
        <f>SUBTOTAL(9,K266:K266)</f>
        <v>0</v>
      </c>
      <c r="L267" s="374">
        <f>SUBTOTAL(9,L266:L266)</f>
        <v>0</v>
      </c>
      <c r="M267" s="374"/>
    </row>
    <row r="268" spans="1:13" ht="12.2" hidden="1" customHeight="1" outlineLevel="2" x14ac:dyDescent="0.2">
      <c r="A268" s="367" t="s">
        <v>1204</v>
      </c>
      <c r="B268" s="367" t="s">
        <v>596</v>
      </c>
      <c r="C268" s="367" t="s">
        <v>1205</v>
      </c>
      <c r="D268" s="367" t="s">
        <v>1206</v>
      </c>
      <c r="E268" s="367" t="s">
        <v>530</v>
      </c>
      <c r="F268" s="367" t="s">
        <v>1207</v>
      </c>
      <c r="G268" s="367" t="s">
        <v>530</v>
      </c>
      <c r="H268" s="367" t="s">
        <v>530</v>
      </c>
      <c r="I268" s="367" t="s">
        <v>530</v>
      </c>
      <c r="J268" s="374"/>
      <c r="K268" s="374">
        <v>359</v>
      </c>
      <c r="L268" s="374">
        <v>-2737337.34</v>
      </c>
      <c r="M268" s="374"/>
    </row>
    <row r="269" spans="1:13" ht="12.2" hidden="1" customHeight="1" outlineLevel="2" x14ac:dyDescent="0.2">
      <c r="A269" s="367" t="s">
        <v>1204</v>
      </c>
      <c r="B269" s="367" t="s">
        <v>596</v>
      </c>
      <c r="C269" s="367" t="s">
        <v>1208</v>
      </c>
      <c r="D269" s="367" t="s">
        <v>1209</v>
      </c>
      <c r="E269" s="367" t="s">
        <v>530</v>
      </c>
      <c r="F269" s="367" t="s">
        <v>1210</v>
      </c>
      <c r="G269" s="367" t="s">
        <v>530</v>
      </c>
      <c r="H269" s="367" t="s">
        <v>530</v>
      </c>
      <c r="I269" s="367" t="s">
        <v>530</v>
      </c>
      <c r="J269" s="374"/>
      <c r="K269" s="374">
        <v>450</v>
      </c>
      <c r="L269" s="374">
        <v>-2737787.34</v>
      </c>
      <c r="M269" s="374"/>
    </row>
    <row r="270" spans="1:13" ht="12.2" hidden="1" customHeight="1" outlineLevel="2" x14ac:dyDescent="0.2">
      <c r="A270" s="367" t="s">
        <v>1204</v>
      </c>
      <c r="B270" s="367" t="s">
        <v>596</v>
      </c>
      <c r="C270" s="367" t="s">
        <v>1211</v>
      </c>
      <c r="D270" s="367" t="s">
        <v>1212</v>
      </c>
      <c r="E270" s="367" t="s">
        <v>530</v>
      </c>
      <c r="F270" s="367" t="s">
        <v>1213</v>
      </c>
      <c r="G270" s="367" t="s">
        <v>530</v>
      </c>
      <c r="H270" s="367" t="s">
        <v>530</v>
      </c>
      <c r="I270" s="367" t="s">
        <v>530</v>
      </c>
      <c r="J270" s="374"/>
      <c r="K270" s="374">
        <v>100</v>
      </c>
      <c r="L270" s="374">
        <v>-2737887.34</v>
      </c>
      <c r="M270" s="374"/>
    </row>
    <row r="271" spans="1:13" ht="12.2" hidden="1" customHeight="1" outlineLevel="2" x14ac:dyDescent="0.2">
      <c r="A271" s="367" t="s">
        <v>1204</v>
      </c>
      <c r="B271" s="367" t="s">
        <v>596</v>
      </c>
      <c r="C271" s="367" t="s">
        <v>1214</v>
      </c>
      <c r="D271" s="367" t="s">
        <v>1215</v>
      </c>
      <c r="E271" s="367" t="s">
        <v>530</v>
      </c>
      <c r="F271" s="367" t="s">
        <v>1216</v>
      </c>
      <c r="G271" s="367" t="s">
        <v>530</v>
      </c>
      <c r="H271" s="367" t="s">
        <v>530</v>
      </c>
      <c r="I271" s="367" t="s">
        <v>530</v>
      </c>
      <c r="J271" s="374"/>
      <c r="K271" s="374">
        <v>356</v>
      </c>
      <c r="L271" s="374">
        <v>-2738243.34</v>
      </c>
      <c r="M271" s="374"/>
    </row>
    <row r="272" spans="1:13" ht="12.2" hidden="1" customHeight="1" outlineLevel="2" x14ac:dyDescent="0.2">
      <c r="A272" s="367" t="s">
        <v>1204</v>
      </c>
      <c r="B272" s="367" t="s">
        <v>596</v>
      </c>
      <c r="C272" s="367" t="s">
        <v>1217</v>
      </c>
      <c r="D272" s="367" t="s">
        <v>1218</v>
      </c>
      <c r="E272" s="367" t="s">
        <v>530</v>
      </c>
      <c r="F272" s="367" t="s">
        <v>1219</v>
      </c>
      <c r="G272" s="367" t="s">
        <v>530</v>
      </c>
      <c r="H272" s="367" t="s">
        <v>530</v>
      </c>
      <c r="I272" s="367" t="s">
        <v>530</v>
      </c>
      <c r="J272" s="374"/>
      <c r="K272" s="374">
        <v>1550</v>
      </c>
      <c r="L272" s="374">
        <v>-2739793.34</v>
      </c>
      <c r="M272" s="374"/>
    </row>
    <row r="273" spans="1:13" ht="12.2" hidden="1" customHeight="1" outlineLevel="2" x14ac:dyDescent="0.2">
      <c r="A273" s="367" t="s">
        <v>1204</v>
      </c>
      <c r="B273" s="367" t="s">
        <v>604</v>
      </c>
      <c r="C273" s="367" t="s">
        <v>835</v>
      </c>
      <c r="D273" s="367" t="s">
        <v>836</v>
      </c>
      <c r="E273" s="367" t="s">
        <v>530</v>
      </c>
      <c r="F273" s="367" t="s">
        <v>1220</v>
      </c>
      <c r="G273" s="367" t="s">
        <v>530</v>
      </c>
      <c r="H273" s="367" t="s">
        <v>530</v>
      </c>
      <c r="I273" s="367" t="s">
        <v>530</v>
      </c>
      <c r="J273" s="374"/>
      <c r="K273" s="374">
        <v>8.8000000000000007</v>
      </c>
      <c r="L273" s="374">
        <v>-2739802.14</v>
      </c>
      <c r="M273" s="374"/>
    </row>
    <row r="274" spans="1:13" ht="12.2" hidden="1" customHeight="1" outlineLevel="2" x14ac:dyDescent="0.2">
      <c r="A274" s="367" t="s">
        <v>1204</v>
      </c>
      <c r="B274" s="367" t="s">
        <v>604</v>
      </c>
      <c r="C274" s="367" t="s">
        <v>624</v>
      </c>
      <c r="D274" s="367" t="s">
        <v>625</v>
      </c>
      <c r="E274" s="367" t="s">
        <v>530</v>
      </c>
      <c r="F274" s="367" t="s">
        <v>1221</v>
      </c>
      <c r="G274" s="367" t="s">
        <v>530</v>
      </c>
      <c r="H274" s="367" t="s">
        <v>530</v>
      </c>
      <c r="I274" s="367" t="s">
        <v>530</v>
      </c>
      <c r="J274" s="374"/>
      <c r="K274" s="374">
        <v>5.47</v>
      </c>
      <c r="L274" s="374">
        <v>-2739807.61</v>
      </c>
      <c r="M274" s="374"/>
    </row>
    <row r="275" spans="1:13" ht="12.2" hidden="1" customHeight="1" outlineLevel="2" x14ac:dyDescent="0.2">
      <c r="A275" s="367" t="s">
        <v>1204</v>
      </c>
      <c r="B275" s="367" t="s">
        <v>659</v>
      </c>
      <c r="C275" s="367" t="s">
        <v>1222</v>
      </c>
      <c r="D275" s="367" t="s">
        <v>1223</v>
      </c>
      <c r="E275" s="367" t="s">
        <v>530</v>
      </c>
      <c r="F275" s="367" t="s">
        <v>1224</v>
      </c>
      <c r="G275" s="367" t="s">
        <v>530</v>
      </c>
      <c r="H275" s="367" t="s">
        <v>530</v>
      </c>
      <c r="I275" s="367" t="s">
        <v>530</v>
      </c>
      <c r="J275" s="374"/>
      <c r="K275" s="374">
        <v>264</v>
      </c>
      <c r="L275" s="374">
        <v>-2740071.61</v>
      </c>
      <c r="M275" s="374"/>
    </row>
    <row r="276" spans="1:13" ht="12.2" hidden="1" customHeight="1" outlineLevel="1" x14ac:dyDescent="0.2">
      <c r="A276" s="375" t="s">
        <v>1225</v>
      </c>
      <c r="J276" s="374">
        <f>SUBTOTAL(9,J268:J275)</f>
        <v>0</v>
      </c>
      <c r="K276" s="374">
        <f>SUBTOTAL(9,K268:K275)</f>
        <v>0</v>
      </c>
      <c r="L276" s="374">
        <f>SUBTOTAL(9,L268:L275)</f>
        <v>0</v>
      </c>
      <c r="M276" s="374"/>
    </row>
    <row r="277" spans="1:13" ht="12.2" hidden="1" customHeight="1" outlineLevel="2" x14ac:dyDescent="0.2">
      <c r="A277" s="367" t="s">
        <v>1226</v>
      </c>
      <c r="B277" s="367" t="s">
        <v>958</v>
      </c>
      <c r="C277" s="367" t="s">
        <v>1200</v>
      </c>
      <c r="D277" s="367" t="s">
        <v>1201</v>
      </c>
      <c r="E277" s="367" t="s">
        <v>530</v>
      </c>
      <c r="F277" s="367" t="s">
        <v>1202</v>
      </c>
      <c r="G277" s="367" t="s">
        <v>530</v>
      </c>
      <c r="H277" s="367" t="s">
        <v>530</v>
      </c>
      <c r="I277" s="367" t="s">
        <v>530</v>
      </c>
      <c r="J277" s="374"/>
      <c r="K277" s="374">
        <v>100</v>
      </c>
      <c r="L277" s="374">
        <v>-4003871.3</v>
      </c>
      <c r="M277" s="374"/>
    </row>
    <row r="278" spans="1:13" ht="12.2" hidden="1" customHeight="1" outlineLevel="1" x14ac:dyDescent="0.2">
      <c r="A278" s="375" t="s">
        <v>1227</v>
      </c>
      <c r="J278" s="374">
        <f>SUBTOTAL(9,J277:J277)</f>
        <v>0</v>
      </c>
      <c r="K278" s="374">
        <f>SUBTOTAL(9,K277:K277)</f>
        <v>0</v>
      </c>
      <c r="L278" s="374">
        <f>SUBTOTAL(9,L277:L277)</f>
        <v>0</v>
      </c>
      <c r="M278" s="374"/>
    </row>
    <row r="279" spans="1:13" ht="12.2" hidden="1" customHeight="1" outlineLevel="2" x14ac:dyDescent="0.2">
      <c r="A279" s="367" t="s">
        <v>1228</v>
      </c>
      <c r="B279" s="367" t="s">
        <v>527</v>
      </c>
      <c r="C279" s="367" t="s">
        <v>1229</v>
      </c>
      <c r="D279" s="367" t="s">
        <v>1230</v>
      </c>
      <c r="E279" s="367" t="s">
        <v>530</v>
      </c>
      <c r="F279" s="367" t="s">
        <v>1231</v>
      </c>
      <c r="G279" s="367" t="s">
        <v>530</v>
      </c>
      <c r="H279" s="367" t="s">
        <v>530</v>
      </c>
      <c r="I279" s="367" t="s">
        <v>530</v>
      </c>
      <c r="J279" s="374"/>
      <c r="K279" s="374">
        <v>480.98</v>
      </c>
      <c r="L279" s="374">
        <v>-69320808.909999996</v>
      </c>
      <c r="M279" s="374"/>
    </row>
    <row r="280" spans="1:13" ht="12.2" hidden="1" customHeight="1" outlineLevel="2" x14ac:dyDescent="0.2">
      <c r="A280" s="367" t="s">
        <v>1228</v>
      </c>
      <c r="B280" s="367" t="s">
        <v>527</v>
      </c>
      <c r="C280" s="367" t="s">
        <v>1232</v>
      </c>
      <c r="D280" s="367" t="s">
        <v>1233</v>
      </c>
      <c r="E280" s="367" t="s">
        <v>530</v>
      </c>
      <c r="F280" s="367" t="s">
        <v>1234</v>
      </c>
      <c r="G280" s="367" t="s">
        <v>530</v>
      </c>
      <c r="H280" s="367" t="s">
        <v>530</v>
      </c>
      <c r="I280" s="367" t="s">
        <v>530</v>
      </c>
      <c r="J280" s="374"/>
      <c r="K280" s="374">
        <v>198.36</v>
      </c>
      <c r="L280" s="374">
        <v>-69321007.269999996</v>
      </c>
      <c r="M280" s="374"/>
    </row>
    <row r="281" spans="1:13" ht="12.2" hidden="1" customHeight="1" outlineLevel="2" x14ac:dyDescent="0.2">
      <c r="A281" s="367" t="s">
        <v>1228</v>
      </c>
      <c r="B281" s="367" t="s">
        <v>527</v>
      </c>
      <c r="C281" s="367" t="s">
        <v>736</v>
      </c>
      <c r="D281" s="367" t="s">
        <v>737</v>
      </c>
      <c r="E281" s="367" t="s">
        <v>530</v>
      </c>
      <c r="F281" s="367" t="s">
        <v>1235</v>
      </c>
      <c r="G281" s="367" t="s">
        <v>530</v>
      </c>
      <c r="H281" s="367" t="s">
        <v>530</v>
      </c>
      <c r="I281" s="367" t="s">
        <v>530</v>
      </c>
      <c r="J281" s="374"/>
      <c r="K281" s="374">
        <v>781.22</v>
      </c>
      <c r="L281" s="374">
        <v>-69321788.489999995</v>
      </c>
      <c r="M281" s="374"/>
    </row>
    <row r="282" spans="1:13" ht="12.2" hidden="1" customHeight="1" outlineLevel="2" x14ac:dyDescent="0.2">
      <c r="A282" s="367" t="s">
        <v>1228</v>
      </c>
      <c r="B282" s="367" t="s">
        <v>527</v>
      </c>
      <c r="C282" s="367" t="s">
        <v>1236</v>
      </c>
      <c r="D282" s="367" t="s">
        <v>1237</v>
      </c>
      <c r="E282" s="367" t="s">
        <v>530</v>
      </c>
      <c r="F282" s="367" t="s">
        <v>1238</v>
      </c>
      <c r="G282" s="367" t="s">
        <v>530</v>
      </c>
      <c r="H282" s="367" t="s">
        <v>530</v>
      </c>
      <c r="I282" s="367" t="s">
        <v>530</v>
      </c>
      <c r="J282" s="374"/>
      <c r="K282" s="374">
        <v>139.12</v>
      </c>
      <c r="L282" s="374">
        <v>-69321927.609999999</v>
      </c>
      <c r="M282" s="374"/>
    </row>
    <row r="283" spans="1:13" ht="12.2" hidden="1" customHeight="1" outlineLevel="2" x14ac:dyDescent="0.2">
      <c r="A283" s="367" t="s">
        <v>1228</v>
      </c>
      <c r="B283" s="367" t="s">
        <v>527</v>
      </c>
      <c r="C283" s="367" t="s">
        <v>1239</v>
      </c>
      <c r="D283" s="367" t="s">
        <v>1240</v>
      </c>
      <c r="E283" s="367" t="s">
        <v>530</v>
      </c>
      <c r="F283" s="367" t="s">
        <v>1241</v>
      </c>
      <c r="G283" s="367" t="s">
        <v>530</v>
      </c>
      <c r="H283" s="367" t="s">
        <v>530</v>
      </c>
      <c r="I283" s="367" t="s">
        <v>530</v>
      </c>
      <c r="J283" s="374"/>
      <c r="K283" s="374">
        <v>140.29</v>
      </c>
      <c r="L283" s="374">
        <v>-69322067.900000006</v>
      </c>
      <c r="M283" s="374"/>
    </row>
    <row r="284" spans="1:13" ht="12.2" hidden="1" customHeight="1" outlineLevel="2" x14ac:dyDescent="0.2">
      <c r="A284" s="367" t="s">
        <v>1228</v>
      </c>
      <c r="B284" s="367" t="s">
        <v>527</v>
      </c>
      <c r="C284" s="367" t="s">
        <v>739</v>
      </c>
      <c r="D284" s="367" t="s">
        <v>740</v>
      </c>
      <c r="E284" s="367" t="s">
        <v>530</v>
      </c>
      <c r="F284" s="367" t="s">
        <v>1242</v>
      </c>
      <c r="G284" s="367" t="s">
        <v>530</v>
      </c>
      <c r="H284" s="367" t="s">
        <v>530</v>
      </c>
      <c r="I284" s="367" t="s">
        <v>530</v>
      </c>
      <c r="J284" s="374"/>
      <c r="K284" s="374">
        <v>29.23</v>
      </c>
      <c r="L284" s="374">
        <v>-69322097.129999995</v>
      </c>
      <c r="M284" s="374"/>
    </row>
    <row r="285" spans="1:13" ht="12.2" hidden="1" customHeight="1" outlineLevel="2" x14ac:dyDescent="0.2">
      <c r="A285" s="367" t="s">
        <v>1228</v>
      </c>
      <c r="B285" s="367" t="s">
        <v>527</v>
      </c>
      <c r="C285" s="367" t="s">
        <v>1243</v>
      </c>
      <c r="D285" s="367" t="s">
        <v>1244</v>
      </c>
      <c r="E285" s="367" t="s">
        <v>530</v>
      </c>
      <c r="F285" s="367" t="s">
        <v>1245</v>
      </c>
      <c r="G285" s="367" t="s">
        <v>530</v>
      </c>
      <c r="H285" s="367" t="s">
        <v>530</v>
      </c>
      <c r="I285" s="367" t="s">
        <v>530</v>
      </c>
      <c r="J285" s="374"/>
      <c r="K285" s="374">
        <v>527.82000000000005</v>
      </c>
      <c r="L285" s="374">
        <v>-69322624.950000003</v>
      </c>
      <c r="M285" s="374"/>
    </row>
    <row r="286" spans="1:13" ht="12.2" hidden="1" customHeight="1" outlineLevel="2" x14ac:dyDescent="0.2">
      <c r="A286" s="367" t="s">
        <v>1228</v>
      </c>
      <c r="B286" s="367" t="s">
        <v>742</v>
      </c>
      <c r="C286" s="367" t="s">
        <v>1246</v>
      </c>
      <c r="D286" s="367" t="s">
        <v>1247</v>
      </c>
      <c r="E286" s="367" t="s">
        <v>530</v>
      </c>
      <c r="F286" s="367" t="s">
        <v>1248</v>
      </c>
      <c r="G286" s="367" t="s">
        <v>530</v>
      </c>
      <c r="H286" s="367" t="s">
        <v>530</v>
      </c>
      <c r="I286" s="367" t="s">
        <v>530</v>
      </c>
      <c r="J286" s="374"/>
      <c r="K286" s="374">
        <v>75.98</v>
      </c>
      <c r="L286" s="374">
        <v>-69322700.930000007</v>
      </c>
      <c r="M286" s="374"/>
    </row>
    <row r="287" spans="1:13" ht="12.2" hidden="1" customHeight="1" outlineLevel="2" x14ac:dyDescent="0.2">
      <c r="A287" s="367" t="s">
        <v>1228</v>
      </c>
      <c r="B287" s="367" t="s">
        <v>742</v>
      </c>
      <c r="C287" s="367" t="s">
        <v>1249</v>
      </c>
      <c r="D287" s="367" t="s">
        <v>1250</v>
      </c>
      <c r="E287" s="367" t="s">
        <v>530</v>
      </c>
      <c r="F287" s="367" t="s">
        <v>1251</v>
      </c>
      <c r="G287" s="367" t="s">
        <v>530</v>
      </c>
      <c r="H287" s="367" t="s">
        <v>530</v>
      </c>
      <c r="I287" s="367" t="s">
        <v>530</v>
      </c>
      <c r="J287" s="374"/>
      <c r="K287" s="374">
        <v>337.91</v>
      </c>
      <c r="L287" s="374">
        <v>-69323038.840000004</v>
      </c>
      <c r="M287" s="374"/>
    </row>
    <row r="288" spans="1:13" ht="12.2" hidden="1" customHeight="1" outlineLevel="2" x14ac:dyDescent="0.2">
      <c r="A288" s="367" t="s">
        <v>1228</v>
      </c>
      <c r="B288" s="367" t="s">
        <v>742</v>
      </c>
      <c r="C288" s="367" t="s">
        <v>1252</v>
      </c>
      <c r="D288" s="367" t="s">
        <v>1253</v>
      </c>
      <c r="E288" s="367" t="s">
        <v>530</v>
      </c>
      <c r="F288" s="367" t="s">
        <v>1254</v>
      </c>
      <c r="G288" s="367" t="s">
        <v>530</v>
      </c>
      <c r="H288" s="367" t="s">
        <v>530</v>
      </c>
      <c r="I288" s="367" t="s">
        <v>530</v>
      </c>
      <c r="J288" s="374"/>
      <c r="K288" s="374">
        <v>342.52</v>
      </c>
      <c r="L288" s="374">
        <v>-69323381.359999999</v>
      </c>
      <c r="M288" s="374"/>
    </row>
    <row r="289" spans="1:13" ht="12.2" hidden="1" customHeight="1" outlineLevel="2" x14ac:dyDescent="0.2">
      <c r="A289" s="367" t="s">
        <v>1228</v>
      </c>
      <c r="B289" s="367" t="s">
        <v>742</v>
      </c>
      <c r="C289" s="367" t="s">
        <v>1255</v>
      </c>
      <c r="D289" s="367" t="s">
        <v>1256</v>
      </c>
      <c r="E289" s="367" t="s">
        <v>530</v>
      </c>
      <c r="F289" s="367" t="s">
        <v>1257</v>
      </c>
      <c r="G289" s="367" t="s">
        <v>530</v>
      </c>
      <c r="H289" s="367" t="s">
        <v>530</v>
      </c>
      <c r="I289" s="367" t="s">
        <v>530</v>
      </c>
      <c r="J289" s="374"/>
      <c r="K289" s="374">
        <v>242.42</v>
      </c>
      <c r="L289" s="374">
        <v>-69323623.780000001</v>
      </c>
      <c r="M289" s="374"/>
    </row>
    <row r="290" spans="1:13" ht="12.2" hidden="1" customHeight="1" outlineLevel="2" x14ac:dyDescent="0.2">
      <c r="A290" s="367" t="s">
        <v>1228</v>
      </c>
      <c r="B290" s="367" t="s">
        <v>742</v>
      </c>
      <c r="C290" s="367" t="s">
        <v>743</v>
      </c>
      <c r="D290" s="367" t="s">
        <v>744</v>
      </c>
      <c r="E290" s="367" t="s">
        <v>530</v>
      </c>
      <c r="F290" s="367" t="s">
        <v>745</v>
      </c>
      <c r="G290" s="367" t="s">
        <v>530</v>
      </c>
      <c r="H290" s="367" t="s">
        <v>530</v>
      </c>
      <c r="I290" s="367" t="s">
        <v>530</v>
      </c>
      <c r="J290" s="374"/>
      <c r="K290" s="374">
        <v>1683.64</v>
      </c>
      <c r="L290" s="374">
        <v>-69325307.420000002</v>
      </c>
      <c r="M290" s="374"/>
    </row>
    <row r="291" spans="1:13" ht="12.2" hidden="1" customHeight="1" outlineLevel="2" x14ac:dyDescent="0.2">
      <c r="A291" s="367" t="s">
        <v>1228</v>
      </c>
      <c r="B291" s="367" t="s">
        <v>742</v>
      </c>
      <c r="C291" s="367" t="s">
        <v>1258</v>
      </c>
      <c r="D291" s="367" t="s">
        <v>1259</v>
      </c>
      <c r="E291" s="367" t="s">
        <v>530</v>
      </c>
      <c r="F291" s="367" t="s">
        <v>1260</v>
      </c>
      <c r="G291" s="367" t="s">
        <v>530</v>
      </c>
      <c r="H291" s="367" t="s">
        <v>530</v>
      </c>
      <c r="I291" s="367" t="s">
        <v>530</v>
      </c>
      <c r="J291" s="374"/>
      <c r="K291" s="374">
        <v>465.78</v>
      </c>
      <c r="L291" s="374">
        <v>-69325773.200000003</v>
      </c>
      <c r="M291" s="374"/>
    </row>
    <row r="292" spans="1:13" ht="12.2" hidden="1" customHeight="1" outlineLevel="2" x14ac:dyDescent="0.2">
      <c r="A292" s="367" t="s">
        <v>1228</v>
      </c>
      <c r="B292" s="367" t="s">
        <v>532</v>
      </c>
      <c r="C292" s="367" t="s">
        <v>1261</v>
      </c>
      <c r="D292" s="367" t="s">
        <v>1262</v>
      </c>
      <c r="E292" s="367" t="s">
        <v>530</v>
      </c>
      <c r="F292" s="367" t="s">
        <v>1263</v>
      </c>
      <c r="G292" s="367" t="s">
        <v>530</v>
      </c>
      <c r="H292" s="367" t="s">
        <v>530</v>
      </c>
      <c r="I292" s="367" t="s">
        <v>530</v>
      </c>
      <c r="J292" s="374"/>
      <c r="K292" s="374">
        <v>447.74</v>
      </c>
      <c r="L292" s="374">
        <v>-69326220.939999998</v>
      </c>
      <c r="M292" s="374"/>
    </row>
    <row r="293" spans="1:13" ht="12.2" hidden="1" customHeight="1" outlineLevel="2" x14ac:dyDescent="0.2">
      <c r="A293" s="367" t="s">
        <v>1228</v>
      </c>
      <c r="B293" s="367" t="s">
        <v>532</v>
      </c>
      <c r="C293" s="367" t="s">
        <v>1264</v>
      </c>
      <c r="D293" s="367" t="s">
        <v>1265</v>
      </c>
      <c r="E293" s="367" t="s">
        <v>530</v>
      </c>
      <c r="F293" s="367" t="s">
        <v>1266</v>
      </c>
      <c r="G293" s="367" t="s">
        <v>530</v>
      </c>
      <c r="H293" s="367" t="s">
        <v>530</v>
      </c>
      <c r="I293" s="367" t="s">
        <v>530</v>
      </c>
      <c r="J293" s="374"/>
      <c r="K293" s="374">
        <v>1545.12</v>
      </c>
      <c r="L293" s="374">
        <v>-69327766.060000002</v>
      </c>
      <c r="M293" s="374"/>
    </row>
    <row r="294" spans="1:13" ht="12.2" hidden="1" customHeight="1" outlineLevel="2" x14ac:dyDescent="0.2">
      <c r="A294" s="367" t="s">
        <v>1228</v>
      </c>
      <c r="B294" s="367" t="s">
        <v>532</v>
      </c>
      <c r="C294" s="367" t="s">
        <v>1267</v>
      </c>
      <c r="D294" s="367" t="s">
        <v>1268</v>
      </c>
      <c r="E294" s="367" t="s">
        <v>530</v>
      </c>
      <c r="F294" s="367" t="s">
        <v>1269</v>
      </c>
      <c r="G294" s="367" t="s">
        <v>530</v>
      </c>
      <c r="H294" s="367" t="s">
        <v>530</v>
      </c>
      <c r="I294" s="367" t="s">
        <v>530</v>
      </c>
      <c r="J294" s="374"/>
      <c r="K294" s="374">
        <v>425.54</v>
      </c>
      <c r="L294" s="374">
        <v>-69328191.599999994</v>
      </c>
      <c r="M294" s="374"/>
    </row>
    <row r="295" spans="1:13" ht="12.2" hidden="1" customHeight="1" outlineLevel="2" x14ac:dyDescent="0.2">
      <c r="A295" s="367" t="s">
        <v>1228</v>
      </c>
      <c r="B295" s="367" t="s">
        <v>532</v>
      </c>
      <c r="C295" s="367" t="s">
        <v>1270</v>
      </c>
      <c r="D295" s="367" t="s">
        <v>863</v>
      </c>
      <c r="E295" s="367" t="s">
        <v>530</v>
      </c>
      <c r="F295" s="367" t="s">
        <v>1271</v>
      </c>
      <c r="G295" s="367" t="s">
        <v>530</v>
      </c>
      <c r="H295" s="367" t="s">
        <v>530</v>
      </c>
      <c r="I295" s="367" t="s">
        <v>530</v>
      </c>
      <c r="J295" s="374"/>
      <c r="K295" s="374">
        <v>367.06</v>
      </c>
      <c r="L295" s="374">
        <v>-69328558.659999996</v>
      </c>
      <c r="M295" s="374"/>
    </row>
    <row r="296" spans="1:13" ht="12.2" hidden="1" customHeight="1" outlineLevel="2" x14ac:dyDescent="0.2">
      <c r="A296" s="367" t="s">
        <v>1228</v>
      </c>
      <c r="B296" s="367" t="s">
        <v>532</v>
      </c>
      <c r="C296" s="367" t="s">
        <v>1272</v>
      </c>
      <c r="D296" s="367" t="s">
        <v>1273</v>
      </c>
      <c r="E296" s="367" t="s">
        <v>530</v>
      </c>
      <c r="F296" s="367" t="s">
        <v>1274</v>
      </c>
      <c r="G296" s="367" t="s">
        <v>530</v>
      </c>
      <c r="H296" s="367" t="s">
        <v>530</v>
      </c>
      <c r="I296" s="367" t="s">
        <v>530</v>
      </c>
      <c r="J296" s="374"/>
      <c r="K296" s="374">
        <v>221.22</v>
      </c>
      <c r="L296" s="374">
        <v>-69328779.879999995</v>
      </c>
      <c r="M296" s="374"/>
    </row>
    <row r="297" spans="1:13" ht="12.2" hidden="1" customHeight="1" outlineLevel="2" x14ac:dyDescent="0.2">
      <c r="A297" s="367" t="s">
        <v>1228</v>
      </c>
      <c r="B297" s="367" t="s">
        <v>532</v>
      </c>
      <c r="C297" s="367" t="s">
        <v>1275</v>
      </c>
      <c r="D297" s="367" t="s">
        <v>1276</v>
      </c>
      <c r="E297" s="367" t="s">
        <v>530</v>
      </c>
      <c r="F297" s="367" t="s">
        <v>1277</v>
      </c>
      <c r="G297" s="367" t="s">
        <v>530</v>
      </c>
      <c r="H297" s="367" t="s">
        <v>530</v>
      </c>
      <c r="I297" s="367" t="s">
        <v>530</v>
      </c>
      <c r="J297" s="374"/>
      <c r="K297" s="374">
        <v>394.12</v>
      </c>
      <c r="L297" s="374">
        <v>-69329174</v>
      </c>
      <c r="M297" s="374"/>
    </row>
    <row r="298" spans="1:13" ht="12.2" hidden="1" customHeight="1" outlineLevel="2" x14ac:dyDescent="0.2">
      <c r="A298" s="367" t="s">
        <v>1228</v>
      </c>
      <c r="B298" s="367" t="s">
        <v>532</v>
      </c>
      <c r="C298" s="367" t="s">
        <v>1278</v>
      </c>
      <c r="D298" s="367" t="s">
        <v>1279</v>
      </c>
      <c r="E298" s="367" t="s">
        <v>530</v>
      </c>
      <c r="F298" s="367" t="s">
        <v>1280</v>
      </c>
      <c r="G298" s="367" t="s">
        <v>530</v>
      </c>
      <c r="H298" s="367" t="s">
        <v>530</v>
      </c>
      <c r="I298" s="367" t="s">
        <v>530</v>
      </c>
      <c r="J298" s="374"/>
      <c r="K298" s="374">
        <v>706.58</v>
      </c>
      <c r="L298" s="374">
        <v>-69329880.579999998</v>
      </c>
      <c r="M298" s="374"/>
    </row>
    <row r="299" spans="1:13" ht="12.2" hidden="1" customHeight="1" outlineLevel="2" x14ac:dyDescent="0.2">
      <c r="A299" s="367" t="s">
        <v>1228</v>
      </c>
      <c r="B299" s="367" t="s">
        <v>532</v>
      </c>
      <c r="C299" s="367" t="s">
        <v>1281</v>
      </c>
      <c r="D299" s="367" t="s">
        <v>977</v>
      </c>
      <c r="E299" s="367" t="s">
        <v>530</v>
      </c>
      <c r="F299" s="367" t="s">
        <v>1282</v>
      </c>
      <c r="G299" s="367" t="s">
        <v>530</v>
      </c>
      <c r="H299" s="367" t="s">
        <v>530</v>
      </c>
      <c r="I299" s="367" t="s">
        <v>530</v>
      </c>
      <c r="J299" s="374"/>
      <c r="K299" s="374">
        <v>212.83</v>
      </c>
      <c r="L299" s="374">
        <v>-69330093.409999996</v>
      </c>
      <c r="M299" s="374"/>
    </row>
    <row r="300" spans="1:13" ht="12.2" hidden="1" customHeight="1" outlineLevel="2" x14ac:dyDescent="0.2">
      <c r="A300" s="367" t="s">
        <v>1228</v>
      </c>
      <c r="B300" s="367" t="s">
        <v>532</v>
      </c>
      <c r="C300" s="367" t="s">
        <v>1283</v>
      </c>
      <c r="D300" s="367" t="s">
        <v>1284</v>
      </c>
      <c r="E300" s="367" t="s">
        <v>530</v>
      </c>
      <c r="F300" s="367" t="s">
        <v>1285</v>
      </c>
      <c r="G300" s="367" t="s">
        <v>530</v>
      </c>
      <c r="H300" s="367" t="s">
        <v>530</v>
      </c>
      <c r="I300" s="367" t="s">
        <v>530</v>
      </c>
      <c r="J300" s="374"/>
      <c r="K300" s="374">
        <v>584.54999999999995</v>
      </c>
      <c r="L300" s="374">
        <v>-69330677.959999993</v>
      </c>
      <c r="M300" s="374"/>
    </row>
    <row r="301" spans="1:13" ht="12.2" hidden="1" customHeight="1" outlineLevel="2" x14ac:dyDescent="0.2">
      <c r="A301" s="367" t="s">
        <v>1228</v>
      </c>
      <c r="B301" s="367" t="s">
        <v>532</v>
      </c>
      <c r="C301" s="367" t="s">
        <v>1286</v>
      </c>
      <c r="D301" s="367" t="s">
        <v>1016</v>
      </c>
      <c r="E301" s="367" t="s">
        <v>530</v>
      </c>
      <c r="F301" s="367" t="s">
        <v>1287</v>
      </c>
      <c r="G301" s="367" t="s">
        <v>530</v>
      </c>
      <c r="H301" s="367" t="s">
        <v>530</v>
      </c>
      <c r="I301" s="367" t="s">
        <v>530</v>
      </c>
      <c r="J301" s="374"/>
      <c r="K301" s="374">
        <v>561.86</v>
      </c>
      <c r="L301" s="374">
        <v>-69331239.819999993</v>
      </c>
      <c r="M301" s="374"/>
    </row>
    <row r="302" spans="1:13" ht="12.2" hidden="1" customHeight="1" outlineLevel="2" x14ac:dyDescent="0.2">
      <c r="A302" s="367" t="s">
        <v>1228</v>
      </c>
      <c r="B302" s="367" t="s">
        <v>757</v>
      </c>
      <c r="C302" s="367" t="s">
        <v>1288</v>
      </c>
      <c r="D302" s="367" t="s">
        <v>1289</v>
      </c>
      <c r="E302" s="367" t="s">
        <v>530</v>
      </c>
      <c r="F302" s="367" t="s">
        <v>1290</v>
      </c>
      <c r="G302" s="367" t="s">
        <v>530</v>
      </c>
      <c r="H302" s="367" t="s">
        <v>530</v>
      </c>
      <c r="I302" s="367" t="s">
        <v>530</v>
      </c>
      <c r="J302" s="374"/>
      <c r="K302" s="374">
        <v>319.08999999999997</v>
      </c>
      <c r="L302" s="374">
        <v>-69331558.909999996</v>
      </c>
      <c r="M302" s="374"/>
    </row>
    <row r="303" spans="1:13" ht="12.2" hidden="1" customHeight="1" outlineLevel="2" x14ac:dyDescent="0.2">
      <c r="A303" s="367" t="s">
        <v>1228</v>
      </c>
      <c r="B303" s="367" t="s">
        <v>757</v>
      </c>
      <c r="C303" s="367" t="s">
        <v>1291</v>
      </c>
      <c r="D303" s="367" t="s">
        <v>1292</v>
      </c>
      <c r="E303" s="367" t="s">
        <v>530</v>
      </c>
      <c r="F303" s="367" t="s">
        <v>1293</v>
      </c>
      <c r="G303" s="367" t="s">
        <v>530</v>
      </c>
      <c r="H303" s="367" t="s">
        <v>530</v>
      </c>
      <c r="I303" s="367" t="s">
        <v>530</v>
      </c>
      <c r="J303" s="374"/>
      <c r="K303" s="374">
        <v>1194.22</v>
      </c>
      <c r="L303" s="374">
        <v>-69332753.129999995</v>
      </c>
      <c r="M303" s="374"/>
    </row>
    <row r="304" spans="1:13" ht="12.2" hidden="1" customHeight="1" outlineLevel="2" x14ac:dyDescent="0.2">
      <c r="A304" s="367" t="s">
        <v>1228</v>
      </c>
      <c r="B304" s="367" t="s">
        <v>757</v>
      </c>
      <c r="C304" s="367" t="s">
        <v>1294</v>
      </c>
      <c r="D304" s="367" t="s">
        <v>1295</v>
      </c>
      <c r="E304" s="367" t="s">
        <v>530</v>
      </c>
      <c r="F304" s="367" t="s">
        <v>1296</v>
      </c>
      <c r="G304" s="367" t="s">
        <v>530</v>
      </c>
      <c r="H304" s="367" t="s">
        <v>530</v>
      </c>
      <c r="I304" s="367" t="s">
        <v>530</v>
      </c>
      <c r="J304" s="374"/>
      <c r="K304" s="374">
        <v>464.89</v>
      </c>
      <c r="L304" s="374">
        <v>-69333218.019999996</v>
      </c>
      <c r="M304" s="374"/>
    </row>
    <row r="305" spans="1:13" ht="12.2" hidden="1" customHeight="1" outlineLevel="2" x14ac:dyDescent="0.2">
      <c r="A305" s="367" t="s">
        <v>1228</v>
      </c>
      <c r="B305" s="367" t="s">
        <v>757</v>
      </c>
      <c r="C305" s="367" t="s">
        <v>1297</v>
      </c>
      <c r="D305" s="367" t="s">
        <v>1061</v>
      </c>
      <c r="E305" s="367" t="s">
        <v>530</v>
      </c>
      <c r="F305" s="367" t="s">
        <v>1298</v>
      </c>
      <c r="G305" s="367" t="s">
        <v>530</v>
      </c>
      <c r="H305" s="367" t="s">
        <v>530</v>
      </c>
      <c r="I305" s="367" t="s">
        <v>530</v>
      </c>
      <c r="J305" s="374"/>
      <c r="K305" s="374">
        <v>344.01</v>
      </c>
      <c r="L305" s="374">
        <v>-69333562.030000001</v>
      </c>
      <c r="M305" s="374"/>
    </row>
    <row r="306" spans="1:13" ht="12.2" hidden="1" customHeight="1" outlineLevel="2" x14ac:dyDescent="0.2">
      <c r="A306" s="367" t="s">
        <v>1228</v>
      </c>
      <c r="B306" s="367" t="s">
        <v>539</v>
      </c>
      <c r="C306" s="367" t="s">
        <v>1299</v>
      </c>
      <c r="D306" s="367" t="s">
        <v>1300</v>
      </c>
      <c r="E306" s="367" t="s">
        <v>530</v>
      </c>
      <c r="F306" s="367" t="s">
        <v>1301</v>
      </c>
      <c r="G306" s="367" t="s">
        <v>530</v>
      </c>
      <c r="H306" s="367" t="s">
        <v>530</v>
      </c>
      <c r="I306" s="367" t="s">
        <v>530</v>
      </c>
      <c r="J306" s="374"/>
      <c r="K306" s="374">
        <v>3.39</v>
      </c>
      <c r="L306" s="374">
        <v>-69333565.420000002</v>
      </c>
      <c r="M306" s="374"/>
    </row>
    <row r="307" spans="1:13" ht="12.2" hidden="1" customHeight="1" outlineLevel="2" x14ac:dyDescent="0.2">
      <c r="A307" s="367" t="s">
        <v>1228</v>
      </c>
      <c r="B307" s="367" t="s">
        <v>539</v>
      </c>
      <c r="C307" s="367" t="s">
        <v>1302</v>
      </c>
      <c r="D307" s="367" t="s">
        <v>1303</v>
      </c>
      <c r="E307" s="367" t="s">
        <v>530</v>
      </c>
      <c r="F307" s="367" t="s">
        <v>1304</v>
      </c>
      <c r="G307" s="367" t="s">
        <v>530</v>
      </c>
      <c r="H307" s="367" t="s">
        <v>530</v>
      </c>
      <c r="I307" s="367" t="s">
        <v>530</v>
      </c>
      <c r="J307" s="374"/>
      <c r="K307" s="374">
        <v>1128.6500000000001</v>
      </c>
      <c r="L307" s="374">
        <v>-69334694.069999993</v>
      </c>
      <c r="M307" s="374"/>
    </row>
    <row r="308" spans="1:13" ht="12.2" hidden="1" customHeight="1" outlineLevel="2" x14ac:dyDescent="0.2">
      <c r="A308" s="367" t="s">
        <v>1228</v>
      </c>
      <c r="B308" s="367" t="s">
        <v>539</v>
      </c>
      <c r="C308" s="367" t="s">
        <v>926</v>
      </c>
      <c r="D308" s="367" t="s">
        <v>927</v>
      </c>
      <c r="E308" s="367" t="s">
        <v>530</v>
      </c>
      <c r="F308" s="367" t="s">
        <v>1305</v>
      </c>
      <c r="G308" s="367" t="s">
        <v>530</v>
      </c>
      <c r="H308" s="367" t="s">
        <v>530</v>
      </c>
      <c r="I308" s="367" t="s">
        <v>530</v>
      </c>
      <c r="J308" s="374"/>
      <c r="K308" s="374">
        <v>5.19</v>
      </c>
      <c r="L308" s="374">
        <v>-69334699.260000005</v>
      </c>
      <c r="M308" s="374"/>
    </row>
    <row r="309" spans="1:13" ht="12.2" hidden="1" customHeight="1" outlineLevel="2" x14ac:dyDescent="0.2">
      <c r="A309" s="367" t="s">
        <v>1228</v>
      </c>
      <c r="B309" s="367" t="s">
        <v>539</v>
      </c>
      <c r="C309" s="367" t="s">
        <v>1306</v>
      </c>
      <c r="D309" s="367" t="s">
        <v>1307</v>
      </c>
      <c r="E309" s="367" t="s">
        <v>530</v>
      </c>
      <c r="F309" s="367" t="s">
        <v>1308</v>
      </c>
      <c r="G309" s="367" t="s">
        <v>530</v>
      </c>
      <c r="H309" s="367" t="s">
        <v>530</v>
      </c>
      <c r="I309" s="367" t="s">
        <v>530</v>
      </c>
      <c r="J309" s="374"/>
      <c r="K309" s="374">
        <v>1027.53</v>
      </c>
      <c r="L309" s="374">
        <v>-69335726.790000007</v>
      </c>
      <c r="M309" s="374"/>
    </row>
    <row r="310" spans="1:13" ht="12.2" hidden="1" customHeight="1" outlineLevel="2" x14ac:dyDescent="0.2">
      <c r="A310" s="367" t="s">
        <v>1228</v>
      </c>
      <c r="B310" s="367" t="s">
        <v>539</v>
      </c>
      <c r="C310" s="367" t="s">
        <v>932</v>
      </c>
      <c r="D310" s="367" t="s">
        <v>933</v>
      </c>
      <c r="E310" s="367" t="s">
        <v>530</v>
      </c>
      <c r="F310" s="367" t="s">
        <v>1309</v>
      </c>
      <c r="G310" s="367" t="s">
        <v>530</v>
      </c>
      <c r="H310" s="367" t="s">
        <v>530</v>
      </c>
      <c r="I310" s="367" t="s">
        <v>530</v>
      </c>
      <c r="J310" s="374"/>
      <c r="K310" s="374">
        <v>200</v>
      </c>
      <c r="L310" s="374">
        <v>-69335926.790000007</v>
      </c>
      <c r="M310" s="374"/>
    </row>
    <row r="311" spans="1:13" ht="12.2" hidden="1" customHeight="1" outlineLevel="2" x14ac:dyDescent="0.2">
      <c r="A311" s="367" t="s">
        <v>1228</v>
      </c>
      <c r="B311" s="367" t="s">
        <v>539</v>
      </c>
      <c r="C311" s="367" t="s">
        <v>937</v>
      </c>
      <c r="D311" s="367" t="s">
        <v>938</v>
      </c>
      <c r="E311" s="367" t="s">
        <v>530</v>
      </c>
      <c r="F311" s="367" t="s">
        <v>1310</v>
      </c>
      <c r="G311" s="367" t="s">
        <v>530</v>
      </c>
      <c r="H311" s="367" t="s">
        <v>530</v>
      </c>
      <c r="I311" s="367" t="s">
        <v>530</v>
      </c>
      <c r="J311" s="374"/>
      <c r="K311" s="374">
        <v>546.54</v>
      </c>
      <c r="L311" s="374">
        <v>-69336473.329999998</v>
      </c>
      <c r="M311" s="374"/>
    </row>
    <row r="312" spans="1:13" ht="12.2" hidden="1" customHeight="1" outlineLevel="2" x14ac:dyDescent="0.2">
      <c r="A312" s="367" t="s">
        <v>1228</v>
      </c>
      <c r="B312" s="367" t="s">
        <v>539</v>
      </c>
      <c r="C312" s="367" t="s">
        <v>1311</v>
      </c>
      <c r="D312" s="367" t="s">
        <v>765</v>
      </c>
      <c r="E312" s="367" t="s">
        <v>530</v>
      </c>
      <c r="F312" s="367" t="s">
        <v>1312</v>
      </c>
      <c r="G312" s="367" t="s">
        <v>530</v>
      </c>
      <c r="H312" s="367" t="s">
        <v>530</v>
      </c>
      <c r="I312" s="367" t="s">
        <v>530</v>
      </c>
      <c r="J312" s="374"/>
      <c r="K312" s="374">
        <v>706.59</v>
      </c>
      <c r="L312" s="374">
        <v>-69337179.920000002</v>
      </c>
      <c r="M312" s="374"/>
    </row>
    <row r="313" spans="1:13" ht="12.2" hidden="1" customHeight="1" outlineLevel="2" x14ac:dyDescent="0.2">
      <c r="A313" s="367" t="s">
        <v>1228</v>
      </c>
      <c r="B313" s="367" t="s">
        <v>539</v>
      </c>
      <c r="C313" s="367" t="s">
        <v>1313</v>
      </c>
      <c r="D313" s="367" t="s">
        <v>1240</v>
      </c>
      <c r="E313" s="367" t="s">
        <v>530</v>
      </c>
      <c r="F313" s="367" t="s">
        <v>1314</v>
      </c>
      <c r="G313" s="367" t="s">
        <v>530</v>
      </c>
      <c r="H313" s="367" t="s">
        <v>530</v>
      </c>
      <c r="I313" s="367" t="s">
        <v>530</v>
      </c>
      <c r="J313" s="374"/>
      <c r="K313" s="374">
        <v>31.91</v>
      </c>
      <c r="L313" s="374">
        <v>-69337211.829999998</v>
      </c>
      <c r="M313" s="374"/>
    </row>
    <row r="314" spans="1:13" ht="12.2" hidden="1" customHeight="1" outlineLevel="2" x14ac:dyDescent="0.2">
      <c r="A314" s="367" t="s">
        <v>1228</v>
      </c>
      <c r="B314" s="367" t="s">
        <v>543</v>
      </c>
      <c r="C314" s="367" t="s">
        <v>1315</v>
      </c>
      <c r="D314" s="367" t="s">
        <v>1316</v>
      </c>
      <c r="E314" s="367" t="s">
        <v>530</v>
      </c>
      <c r="F314" s="367" t="s">
        <v>1317</v>
      </c>
      <c r="G314" s="367" t="s">
        <v>530</v>
      </c>
      <c r="H314" s="367" t="s">
        <v>530</v>
      </c>
      <c r="I314" s="367" t="s">
        <v>530</v>
      </c>
      <c r="J314" s="374"/>
      <c r="K314" s="374">
        <v>195.94</v>
      </c>
      <c r="L314" s="374">
        <v>-69337407.769999996</v>
      </c>
      <c r="M314" s="374"/>
    </row>
    <row r="315" spans="1:13" ht="12.2" hidden="1" customHeight="1" outlineLevel="2" x14ac:dyDescent="0.2">
      <c r="A315" s="367" t="s">
        <v>1228</v>
      </c>
      <c r="B315" s="367" t="s">
        <v>543</v>
      </c>
      <c r="C315" s="367" t="s">
        <v>1318</v>
      </c>
      <c r="D315" s="367" t="s">
        <v>1300</v>
      </c>
      <c r="E315" s="367" t="s">
        <v>530</v>
      </c>
      <c r="F315" s="367" t="s">
        <v>1319</v>
      </c>
      <c r="G315" s="367" t="s">
        <v>530</v>
      </c>
      <c r="H315" s="367" t="s">
        <v>530</v>
      </c>
      <c r="I315" s="367" t="s">
        <v>530</v>
      </c>
      <c r="J315" s="374"/>
      <c r="K315" s="374">
        <v>29.55</v>
      </c>
      <c r="L315" s="374">
        <v>-69337437.319999993</v>
      </c>
      <c r="M315" s="374"/>
    </row>
    <row r="316" spans="1:13" ht="12.2" hidden="1" customHeight="1" outlineLevel="2" x14ac:dyDescent="0.2">
      <c r="A316" s="367" t="s">
        <v>1228</v>
      </c>
      <c r="B316" s="367" t="s">
        <v>543</v>
      </c>
      <c r="C316" s="367" t="s">
        <v>943</v>
      </c>
      <c r="D316" s="367" t="s">
        <v>944</v>
      </c>
      <c r="E316" s="367" t="s">
        <v>530</v>
      </c>
      <c r="F316" s="367" t="s">
        <v>945</v>
      </c>
      <c r="G316" s="367" t="s">
        <v>530</v>
      </c>
      <c r="H316" s="367" t="s">
        <v>530</v>
      </c>
      <c r="I316" s="367" t="s">
        <v>530</v>
      </c>
      <c r="J316" s="374"/>
      <c r="K316" s="374">
        <v>952</v>
      </c>
      <c r="L316" s="374">
        <v>-69338389.319999993</v>
      </c>
      <c r="M316" s="374"/>
    </row>
    <row r="317" spans="1:13" ht="12.2" hidden="1" customHeight="1" outlineLevel="2" x14ac:dyDescent="0.2">
      <c r="A317" s="367" t="s">
        <v>1228</v>
      </c>
      <c r="B317" s="367" t="s">
        <v>543</v>
      </c>
      <c r="C317" s="367" t="s">
        <v>1320</v>
      </c>
      <c r="D317" s="367" t="s">
        <v>1321</v>
      </c>
      <c r="E317" s="367" t="s">
        <v>530</v>
      </c>
      <c r="F317" s="367" t="s">
        <v>1322</v>
      </c>
      <c r="G317" s="367" t="s">
        <v>530</v>
      </c>
      <c r="H317" s="367" t="s">
        <v>530</v>
      </c>
      <c r="I317" s="367" t="s">
        <v>530</v>
      </c>
      <c r="J317" s="374"/>
      <c r="K317" s="374">
        <v>982.81</v>
      </c>
      <c r="L317" s="374">
        <v>-69339372.129999995</v>
      </c>
      <c r="M317" s="374"/>
    </row>
    <row r="318" spans="1:13" ht="12.2" hidden="1" customHeight="1" outlineLevel="2" x14ac:dyDescent="0.2">
      <c r="A318" s="367" t="s">
        <v>1228</v>
      </c>
      <c r="B318" s="367" t="s">
        <v>554</v>
      </c>
      <c r="C318" s="367" t="s">
        <v>1323</v>
      </c>
      <c r="D318" s="367" t="s">
        <v>1324</v>
      </c>
      <c r="E318" s="367" t="s">
        <v>530</v>
      </c>
      <c r="F318" s="367" t="s">
        <v>1325</v>
      </c>
      <c r="G318" s="367" t="s">
        <v>530</v>
      </c>
      <c r="H318" s="367" t="s">
        <v>530</v>
      </c>
      <c r="I318" s="367" t="s">
        <v>530</v>
      </c>
      <c r="J318" s="374"/>
      <c r="K318" s="374">
        <v>61.15</v>
      </c>
      <c r="L318" s="374">
        <v>-69339433.280000001</v>
      </c>
      <c r="M318" s="374"/>
    </row>
    <row r="319" spans="1:13" ht="12.2" hidden="1" customHeight="1" outlineLevel="2" x14ac:dyDescent="0.2">
      <c r="A319" s="367" t="s">
        <v>1228</v>
      </c>
      <c r="B319" s="367" t="s">
        <v>554</v>
      </c>
      <c r="C319" s="367" t="s">
        <v>1326</v>
      </c>
      <c r="D319" s="367" t="s">
        <v>1327</v>
      </c>
      <c r="E319" s="367" t="s">
        <v>530</v>
      </c>
      <c r="F319" s="367" t="s">
        <v>1328</v>
      </c>
      <c r="G319" s="367" t="s">
        <v>530</v>
      </c>
      <c r="H319" s="367" t="s">
        <v>530</v>
      </c>
      <c r="I319" s="367" t="s">
        <v>530</v>
      </c>
      <c r="J319" s="374"/>
      <c r="K319" s="374">
        <v>166.72</v>
      </c>
      <c r="L319" s="374">
        <v>-69339600</v>
      </c>
      <c r="M319" s="374"/>
    </row>
    <row r="320" spans="1:13" ht="12.2" hidden="1" customHeight="1" outlineLevel="2" x14ac:dyDescent="0.2">
      <c r="A320" s="367" t="s">
        <v>1228</v>
      </c>
      <c r="B320" s="367" t="s">
        <v>554</v>
      </c>
      <c r="C320" s="367" t="s">
        <v>1329</v>
      </c>
      <c r="D320" s="367" t="s">
        <v>1330</v>
      </c>
      <c r="E320" s="367" t="s">
        <v>530</v>
      </c>
      <c r="F320" s="367" t="s">
        <v>1331</v>
      </c>
      <c r="G320" s="367" t="s">
        <v>530</v>
      </c>
      <c r="H320" s="367" t="s">
        <v>530</v>
      </c>
      <c r="I320" s="367" t="s">
        <v>530</v>
      </c>
      <c r="J320" s="374"/>
      <c r="K320" s="374">
        <v>1656.01</v>
      </c>
      <c r="L320" s="374">
        <v>-69341256.010000005</v>
      </c>
      <c r="M320" s="374"/>
    </row>
    <row r="321" spans="1:13" ht="12.2" hidden="1" customHeight="1" outlineLevel="2" x14ac:dyDescent="0.2">
      <c r="A321" s="367" t="s">
        <v>1228</v>
      </c>
      <c r="B321" s="367" t="s">
        <v>554</v>
      </c>
      <c r="C321" s="367" t="s">
        <v>1332</v>
      </c>
      <c r="D321" s="367" t="s">
        <v>1307</v>
      </c>
      <c r="E321" s="367" t="s">
        <v>530</v>
      </c>
      <c r="F321" s="367" t="s">
        <v>1333</v>
      </c>
      <c r="G321" s="367" t="s">
        <v>530</v>
      </c>
      <c r="H321" s="367" t="s">
        <v>530</v>
      </c>
      <c r="I321" s="367" t="s">
        <v>530</v>
      </c>
      <c r="J321" s="374"/>
      <c r="K321" s="374">
        <v>364.24</v>
      </c>
      <c r="L321" s="374">
        <v>-69341620.25</v>
      </c>
      <c r="M321" s="374"/>
    </row>
    <row r="322" spans="1:13" ht="12.2" hidden="1" customHeight="1" outlineLevel="2" x14ac:dyDescent="0.2">
      <c r="A322" s="367" t="s">
        <v>1228</v>
      </c>
      <c r="B322" s="367" t="s">
        <v>554</v>
      </c>
      <c r="C322" s="367" t="s">
        <v>1334</v>
      </c>
      <c r="D322" s="367" t="s">
        <v>1335</v>
      </c>
      <c r="E322" s="367" t="s">
        <v>530</v>
      </c>
      <c r="F322" s="367" t="s">
        <v>1336</v>
      </c>
      <c r="G322" s="367" t="s">
        <v>530</v>
      </c>
      <c r="H322" s="367" t="s">
        <v>530</v>
      </c>
      <c r="I322" s="367" t="s">
        <v>530</v>
      </c>
      <c r="J322" s="374"/>
      <c r="K322" s="374">
        <v>1038.26</v>
      </c>
      <c r="L322" s="374">
        <v>-69342658.510000005</v>
      </c>
      <c r="M322" s="374"/>
    </row>
    <row r="323" spans="1:13" ht="12.2" hidden="1" customHeight="1" outlineLevel="2" x14ac:dyDescent="0.2">
      <c r="A323" s="367" t="s">
        <v>1228</v>
      </c>
      <c r="B323" s="367" t="s">
        <v>774</v>
      </c>
      <c r="C323" s="367" t="s">
        <v>1337</v>
      </c>
      <c r="D323" s="367" t="s">
        <v>1300</v>
      </c>
      <c r="E323" s="367" t="s">
        <v>530</v>
      </c>
      <c r="F323" s="367" t="s">
        <v>1338</v>
      </c>
      <c r="G323" s="367" t="s">
        <v>530</v>
      </c>
      <c r="H323" s="367" t="s">
        <v>530</v>
      </c>
      <c r="I323" s="367" t="s">
        <v>530</v>
      </c>
      <c r="J323" s="374"/>
      <c r="K323" s="374">
        <v>23.51</v>
      </c>
      <c r="L323" s="374">
        <v>-69342682.019999996</v>
      </c>
      <c r="M323" s="374"/>
    </row>
    <row r="324" spans="1:13" ht="12.2" hidden="1" customHeight="1" outlineLevel="2" x14ac:dyDescent="0.2">
      <c r="A324" s="367" t="s">
        <v>1228</v>
      </c>
      <c r="B324" s="367" t="s">
        <v>774</v>
      </c>
      <c r="C324" s="367" t="s">
        <v>1339</v>
      </c>
      <c r="D324" s="367" t="s">
        <v>1295</v>
      </c>
      <c r="E324" s="367" t="s">
        <v>530</v>
      </c>
      <c r="F324" s="367" t="s">
        <v>1340</v>
      </c>
      <c r="G324" s="367" t="s">
        <v>530</v>
      </c>
      <c r="H324" s="367" t="s">
        <v>530</v>
      </c>
      <c r="I324" s="367" t="s">
        <v>530</v>
      </c>
      <c r="J324" s="374"/>
      <c r="K324" s="374">
        <v>80.239999999999995</v>
      </c>
      <c r="L324" s="374">
        <v>-69342762.260000005</v>
      </c>
      <c r="M324" s="374"/>
    </row>
    <row r="325" spans="1:13" ht="12.2" hidden="1" customHeight="1" outlineLevel="2" x14ac:dyDescent="0.2">
      <c r="A325" s="367" t="s">
        <v>1228</v>
      </c>
      <c r="B325" s="367" t="s">
        <v>774</v>
      </c>
      <c r="C325" s="367" t="s">
        <v>1341</v>
      </c>
      <c r="D325" s="367" t="s">
        <v>1342</v>
      </c>
      <c r="E325" s="367" t="s">
        <v>530</v>
      </c>
      <c r="F325" s="367" t="s">
        <v>1343</v>
      </c>
      <c r="G325" s="367" t="s">
        <v>530</v>
      </c>
      <c r="H325" s="367" t="s">
        <v>530</v>
      </c>
      <c r="I325" s="367" t="s">
        <v>530</v>
      </c>
      <c r="J325" s="374"/>
      <c r="K325" s="374">
        <v>735.33</v>
      </c>
      <c r="L325" s="374">
        <v>-69343497.590000004</v>
      </c>
      <c r="M325" s="374"/>
    </row>
    <row r="326" spans="1:13" ht="12.2" hidden="1" customHeight="1" outlineLevel="2" x14ac:dyDescent="0.2">
      <c r="A326" s="367" t="s">
        <v>1228</v>
      </c>
      <c r="B326" s="367" t="s">
        <v>774</v>
      </c>
      <c r="C326" s="367" t="s">
        <v>1344</v>
      </c>
      <c r="D326" s="367" t="s">
        <v>1345</v>
      </c>
      <c r="E326" s="367" t="s">
        <v>530</v>
      </c>
      <c r="F326" s="367" t="s">
        <v>1346</v>
      </c>
      <c r="G326" s="367" t="s">
        <v>530</v>
      </c>
      <c r="H326" s="367" t="s">
        <v>530</v>
      </c>
      <c r="I326" s="367" t="s">
        <v>530</v>
      </c>
      <c r="J326" s="374"/>
      <c r="K326" s="374">
        <v>141.57</v>
      </c>
      <c r="L326" s="374">
        <v>-69343639.159999996</v>
      </c>
      <c r="M326" s="374"/>
    </row>
    <row r="327" spans="1:13" ht="12.2" hidden="1" customHeight="1" outlineLevel="2" x14ac:dyDescent="0.2">
      <c r="A327" s="367" t="s">
        <v>1228</v>
      </c>
      <c r="B327" s="367" t="s">
        <v>774</v>
      </c>
      <c r="C327" s="367" t="s">
        <v>1347</v>
      </c>
      <c r="D327" s="367" t="s">
        <v>1348</v>
      </c>
      <c r="E327" s="367" t="s">
        <v>530</v>
      </c>
      <c r="F327" s="367" t="s">
        <v>1349</v>
      </c>
      <c r="G327" s="367" t="s">
        <v>530</v>
      </c>
      <c r="H327" s="367" t="s">
        <v>530</v>
      </c>
      <c r="I327" s="367" t="s">
        <v>530</v>
      </c>
      <c r="J327" s="374"/>
      <c r="K327" s="374">
        <v>143</v>
      </c>
      <c r="L327" s="374">
        <v>-69343782.159999996</v>
      </c>
      <c r="M327" s="374"/>
    </row>
    <row r="328" spans="1:13" ht="12.2" hidden="1" customHeight="1" outlineLevel="2" x14ac:dyDescent="0.2">
      <c r="A328" s="367" t="s">
        <v>1228</v>
      </c>
      <c r="B328" s="367" t="s">
        <v>774</v>
      </c>
      <c r="C328" s="367" t="s">
        <v>1350</v>
      </c>
      <c r="D328" s="367" t="s">
        <v>1351</v>
      </c>
      <c r="E328" s="367" t="s">
        <v>530</v>
      </c>
      <c r="F328" s="367" t="s">
        <v>1352</v>
      </c>
      <c r="G328" s="367" t="s">
        <v>530</v>
      </c>
      <c r="H328" s="367" t="s">
        <v>530</v>
      </c>
      <c r="I328" s="367" t="s">
        <v>530</v>
      </c>
      <c r="J328" s="374"/>
      <c r="K328" s="374">
        <v>214.54</v>
      </c>
      <c r="L328" s="374">
        <v>-69343996.700000003</v>
      </c>
      <c r="M328" s="374"/>
    </row>
    <row r="329" spans="1:13" ht="12.2" hidden="1" customHeight="1" outlineLevel="2" x14ac:dyDescent="0.2">
      <c r="A329" s="367" t="s">
        <v>1228</v>
      </c>
      <c r="B329" s="367" t="s">
        <v>958</v>
      </c>
      <c r="C329" s="367" t="s">
        <v>1353</v>
      </c>
      <c r="D329" s="367" t="s">
        <v>1316</v>
      </c>
      <c r="E329" s="367" t="s">
        <v>530</v>
      </c>
      <c r="F329" s="367" t="s">
        <v>1354</v>
      </c>
      <c r="G329" s="367" t="s">
        <v>530</v>
      </c>
      <c r="H329" s="367" t="s">
        <v>530</v>
      </c>
      <c r="I329" s="367" t="s">
        <v>530</v>
      </c>
      <c r="J329" s="374"/>
      <c r="K329" s="374">
        <v>231.64</v>
      </c>
      <c r="L329" s="374">
        <v>-69344228.340000004</v>
      </c>
      <c r="M329" s="374"/>
    </row>
    <row r="330" spans="1:13" ht="12.2" hidden="1" customHeight="1" outlineLevel="2" x14ac:dyDescent="0.2">
      <c r="A330" s="367" t="s">
        <v>1228</v>
      </c>
      <c r="B330" s="367" t="s">
        <v>559</v>
      </c>
      <c r="C330" s="367" t="s">
        <v>1355</v>
      </c>
      <c r="D330" s="367" t="s">
        <v>1273</v>
      </c>
      <c r="E330" s="367" t="s">
        <v>530</v>
      </c>
      <c r="F330" s="367" t="s">
        <v>1356</v>
      </c>
      <c r="G330" s="367" t="s">
        <v>530</v>
      </c>
      <c r="H330" s="367" t="s">
        <v>530</v>
      </c>
      <c r="I330" s="367" t="s">
        <v>530</v>
      </c>
      <c r="J330" s="374"/>
      <c r="K330" s="374">
        <v>230.73</v>
      </c>
      <c r="L330" s="374">
        <v>-69344459.069999993</v>
      </c>
      <c r="M330" s="374"/>
    </row>
    <row r="331" spans="1:13" ht="12.2" hidden="1" customHeight="1" outlineLevel="2" x14ac:dyDescent="0.2">
      <c r="A331" s="367" t="s">
        <v>1228</v>
      </c>
      <c r="B331" s="367" t="s">
        <v>559</v>
      </c>
      <c r="C331" s="367" t="s">
        <v>1357</v>
      </c>
      <c r="D331" s="367" t="s">
        <v>1300</v>
      </c>
      <c r="E331" s="367" t="s">
        <v>530</v>
      </c>
      <c r="F331" s="367" t="s">
        <v>1358</v>
      </c>
      <c r="G331" s="367" t="s">
        <v>530</v>
      </c>
      <c r="H331" s="367" t="s">
        <v>530</v>
      </c>
      <c r="I331" s="367" t="s">
        <v>530</v>
      </c>
      <c r="J331" s="374"/>
      <c r="K331" s="374">
        <v>24.55</v>
      </c>
      <c r="L331" s="374">
        <v>-69344483.620000005</v>
      </c>
      <c r="M331" s="374"/>
    </row>
    <row r="332" spans="1:13" ht="12.2" hidden="1" customHeight="1" outlineLevel="2" x14ac:dyDescent="0.2">
      <c r="A332" s="367" t="s">
        <v>1228</v>
      </c>
      <c r="B332" s="367" t="s">
        <v>559</v>
      </c>
      <c r="C332" s="367" t="s">
        <v>1359</v>
      </c>
      <c r="D332" s="367" t="s">
        <v>1360</v>
      </c>
      <c r="E332" s="367" t="s">
        <v>530</v>
      </c>
      <c r="F332" s="367" t="s">
        <v>1361</v>
      </c>
      <c r="G332" s="367" t="s">
        <v>530</v>
      </c>
      <c r="H332" s="367" t="s">
        <v>530</v>
      </c>
      <c r="I332" s="367" t="s">
        <v>530</v>
      </c>
      <c r="J332" s="374"/>
      <c r="K332" s="374">
        <v>2079.31</v>
      </c>
      <c r="L332" s="374">
        <v>-69346562.930000007</v>
      </c>
      <c r="M332" s="374"/>
    </row>
    <row r="333" spans="1:13" ht="12.2" hidden="1" customHeight="1" outlineLevel="2" x14ac:dyDescent="0.2">
      <c r="A333" s="367" t="s">
        <v>1228</v>
      </c>
      <c r="B333" s="367" t="s">
        <v>965</v>
      </c>
      <c r="C333" s="367" t="s">
        <v>1362</v>
      </c>
      <c r="D333" s="367" t="s">
        <v>1016</v>
      </c>
      <c r="E333" s="367" t="s">
        <v>530</v>
      </c>
      <c r="F333" s="367" t="s">
        <v>1363</v>
      </c>
      <c r="G333" s="367" t="s">
        <v>530</v>
      </c>
      <c r="H333" s="367" t="s">
        <v>530</v>
      </c>
      <c r="I333" s="367" t="s">
        <v>530</v>
      </c>
      <c r="J333" s="374"/>
      <c r="K333" s="374">
        <v>125.39</v>
      </c>
      <c r="L333" s="374">
        <v>-69346688.319999993</v>
      </c>
      <c r="M333" s="374"/>
    </row>
    <row r="334" spans="1:13" ht="12.2" hidden="1" customHeight="1" outlineLevel="2" x14ac:dyDescent="0.2">
      <c r="A334" s="367" t="s">
        <v>1228</v>
      </c>
      <c r="B334" s="367" t="s">
        <v>779</v>
      </c>
      <c r="C334" s="367" t="s">
        <v>1364</v>
      </c>
      <c r="D334" s="367" t="s">
        <v>1233</v>
      </c>
      <c r="E334" s="367" t="s">
        <v>530</v>
      </c>
      <c r="F334" s="367" t="s">
        <v>1365</v>
      </c>
      <c r="G334" s="367" t="s">
        <v>530</v>
      </c>
      <c r="H334" s="367" t="s">
        <v>530</v>
      </c>
      <c r="I334" s="367" t="s">
        <v>530</v>
      </c>
      <c r="J334" s="374"/>
      <c r="K334" s="374">
        <v>79.42</v>
      </c>
      <c r="L334" s="374">
        <v>-69346767.739999995</v>
      </c>
      <c r="M334" s="374"/>
    </row>
    <row r="335" spans="1:13" ht="12.2" hidden="1" customHeight="1" outlineLevel="2" x14ac:dyDescent="0.2">
      <c r="A335" s="367" t="s">
        <v>1228</v>
      </c>
      <c r="B335" s="367" t="s">
        <v>779</v>
      </c>
      <c r="C335" s="367" t="s">
        <v>1366</v>
      </c>
      <c r="D335" s="367" t="s">
        <v>1300</v>
      </c>
      <c r="E335" s="367" t="s">
        <v>530</v>
      </c>
      <c r="F335" s="367" t="s">
        <v>1367</v>
      </c>
      <c r="G335" s="367" t="s">
        <v>530</v>
      </c>
      <c r="H335" s="367" t="s">
        <v>530</v>
      </c>
      <c r="I335" s="367" t="s">
        <v>530</v>
      </c>
      <c r="J335" s="374"/>
      <c r="K335" s="374">
        <v>12.36</v>
      </c>
      <c r="L335" s="374">
        <v>-69346780.099999994</v>
      </c>
      <c r="M335" s="374"/>
    </row>
    <row r="336" spans="1:13" ht="12.2" hidden="1" customHeight="1" outlineLevel="2" x14ac:dyDescent="0.2">
      <c r="A336" s="367" t="s">
        <v>1228</v>
      </c>
      <c r="B336" s="367" t="s">
        <v>779</v>
      </c>
      <c r="C336" s="367" t="s">
        <v>1368</v>
      </c>
      <c r="D336" s="367" t="s">
        <v>921</v>
      </c>
      <c r="E336" s="367" t="s">
        <v>530</v>
      </c>
      <c r="F336" s="367" t="s">
        <v>1369</v>
      </c>
      <c r="G336" s="367" t="s">
        <v>530</v>
      </c>
      <c r="H336" s="367" t="s">
        <v>530</v>
      </c>
      <c r="I336" s="367" t="s">
        <v>530</v>
      </c>
      <c r="J336" s="374"/>
      <c r="K336" s="374">
        <v>58.99</v>
      </c>
      <c r="L336" s="374">
        <v>-69346839.090000004</v>
      </c>
      <c r="M336" s="374"/>
    </row>
    <row r="337" spans="1:13" ht="12.2" hidden="1" customHeight="1" outlineLevel="2" x14ac:dyDescent="0.2">
      <c r="A337" s="367" t="s">
        <v>1228</v>
      </c>
      <c r="B337" s="367" t="s">
        <v>779</v>
      </c>
      <c r="C337" s="367" t="s">
        <v>1370</v>
      </c>
      <c r="D337" s="367" t="s">
        <v>1371</v>
      </c>
      <c r="E337" s="367" t="s">
        <v>530</v>
      </c>
      <c r="F337" s="367" t="s">
        <v>1372</v>
      </c>
      <c r="G337" s="367" t="s">
        <v>530</v>
      </c>
      <c r="H337" s="367" t="s">
        <v>530</v>
      </c>
      <c r="I337" s="367" t="s">
        <v>530</v>
      </c>
      <c r="J337" s="374"/>
      <c r="K337" s="374">
        <v>247.19</v>
      </c>
      <c r="L337" s="374">
        <v>-69347086.280000001</v>
      </c>
      <c r="M337" s="374"/>
    </row>
    <row r="338" spans="1:13" ht="12.2" hidden="1" customHeight="1" outlineLevel="2" x14ac:dyDescent="0.2">
      <c r="A338" s="367" t="s">
        <v>1228</v>
      </c>
      <c r="B338" s="367" t="s">
        <v>779</v>
      </c>
      <c r="C338" s="367" t="s">
        <v>1373</v>
      </c>
      <c r="D338" s="367" t="s">
        <v>1300</v>
      </c>
      <c r="E338" s="367" t="s">
        <v>530</v>
      </c>
      <c r="F338" s="367" t="s">
        <v>1374</v>
      </c>
      <c r="G338" s="367" t="s">
        <v>530</v>
      </c>
      <c r="H338" s="367" t="s">
        <v>530</v>
      </c>
      <c r="I338" s="367" t="s">
        <v>530</v>
      </c>
      <c r="J338" s="374"/>
      <c r="K338" s="374">
        <v>609.62</v>
      </c>
      <c r="L338" s="374">
        <v>-69347695.900000006</v>
      </c>
      <c r="M338" s="374"/>
    </row>
    <row r="339" spans="1:13" ht="12.2" hidden="1" customHeight="1" outlineLevel="2" x14ac:dyDescent="0.2">
      <c r="A339" s="367" t="s">
        <v>1228</v>
      </c>
      <c r="B339" s="367" t="s">
        <v>779</v>
      </c>
      <c r="C339" s="367" t="s">
        <v>1375</v>
      </c>
      <c r="D339" s="367" t="s">
        <v>1351</v>
      </c>
      <c r="E339" s="367" t="s">
        <v>530</v>
      </c>
      <c r="F339" s="367" t="s">
        <v>1376</v>
      </c>
      <c r="G339" s="367" t="s">
        <v>530</v>
      </c>
      <c r="H339" s="367" t="s">
        <v>530</v>
      </c>
      <c r="I339" s="367" t="s">
        <v>530</v>
      </c>
      <c r="J339" s="374"/>
      <c r="K339" s="374">
        <v>174.86</v>
      </c>
      <c r="L339" s="374">
        <v>-69347870.760000005</v>
      </c>
      <c r="M339" s="374"/>
    </row>
    <row r="340" spans="1:13" ht="12.2" hidden="1" customHeight="1" outlineLevel="2" x14ac:dyDescent="0.2">
      <c r="A340" s="367" t="s">
        <v>1228</v>
      </c>
      <c r="B340" s="367" t="s">
        <v>566</v>
      </c>
      <c r="C340" s="367" t="s">
        <v>1377</v>
      </c>
      <c r="D340" s="367" t="s">
        <v>1300</v>
      </c>
      <c r="E340" s="367" t="s">
        <v>530</v>
      </c>
      <c r="F340" s="367" t="s">
        <v>1378</v>
      </c>
      <c r="G340" s="367" t="s">
        <v>530</v>
      </c>
      <c r="H340" s="367" t="s">
        <v>530</v>
      </c>
      <c r="I340" s="367" t="s">
        <v>530</v>
      </c>
      <c r="J340" s="374"/>
      <c r="K340" s="374">
        <v>0.88</v>
      </c>
      <c r="L340" s="374">
        <v>-69347871.640000001</v>
      </c>
      <c r="M340" s="374"/>
    </row>
    <row r="341" spans="1:13" ht="12.2" hidden="1" customHeight="1" outlineLevel="2" x14ac:dyDescent="0.2">
      <c r="A341" s="367" t="s">
        <v>1228</v>
      </c>
      <c r="B341" s="367" t="s">
        <v>566</v>
      </c>
      <c r="C341" s="367" t="s">
        <v>1379</v>
      </c>
      <c r="D341" s="367" t="s">
        <v>750</v>
      </c>
      <c r="E341" s="367" t="s">
        <v>530</v>
      </c>
      <c r="F341" s="367" t="s">
        <v>1380</v>
      </c>
      <c r="G341" s="367" t="s">
        <v>530</v>
      </c>
      <c r="H341" s="367" t="s">
        <v>530</v>
      </c>
      <c r="I341" s="367" t="s">
        <v>530</v>
      </c>
      <c r="J341" s="374"/>
      <c r="K341" s="374">
        <v>2743.95</v>
      </c>
      <c r="L341" s="374">
        <v>-69350615.590000004</v>
      </c>
      <c r="M341" s="374"/>
    </row>
    <row r="342" spans="1:13" ht="12.2" hidden="1" customHeight="1" outlineLevel="2" x14ac:dyDescent="0.2">
      <c r="A342" s="367" t="s">
        <v>1228</v>
      </c>
      <c r="B342" s="367" t="s">
        <v>566</v>
      </c>
      <c r="C342" s="367" t="s">
        <v>1381</v>
      </c>
      <c r="D342" s="367" t="s">
        <v>1276</v>
      </c>
      <c r="E342" s="367" t="s">
        <v>530</v>
      </c>
      <c r="F342" s="367" t="s">
        <v>1382</v>
      </c>
      <c r="G342" s="367" t="s">
        <v>530</v>
      </c>
      <c r="H342" s="367" t="s">
        <v>530</v>
      </c>
      <c r="I342" s="367" t="s">
        <v>530</v>
      </c>
      <c r="J342" s="374"/>
      <c r="K342" s="374">
        <v>252.97</v>
      </c>
      <c r="L342" s="374">
        <v>-69350868.560000002</v>
      </c>
      <c r="M342" s="374"/>
    </row>
    <row r="343" spans="1:13" ht="12.2" hidden="1" customHeight="1" outlineLevel="2" x14ac:dyDescent="0.2">
      <c r="A343" s="367" t="s">
        <v>1228</v>
      </c>
      <c r="B343" s="367" t="s">
        <v>566</v>
      </c>
      <c r="C343" s="367" t="s">
        <v>1383</v>
      </c>
      <c r="D343" s="367" t="s">
        <v>1384</v>
      </c>
      <c r="E343" s="367" t="s">
        <v>530</v>
      </c>
      <c r="F343" s="367" t="s">
        <v>1385</v>
      </c>
      <c r="G343" s="367" t="s">
        <v>530</v>
      </c>
      <c r="H343" s="367" t="s">
        <v>530</v>
      </c>
      <c r="I343" s="367" t="s">
        <v>530</v>
      </c>
      <c r="J343" s="374"/>
      <c r="K343" s="374">
        <v>6.11</v>
      </c>
      <c r="L343" s="374">
        <v>-69350874.670000002</v>
      </c>
      <c r="M343" s="374"/>
    </row>
    <row r="344" spans="1:13" ht="12.2" hidden="1" customHeight="1" outlineLevel="2" x14ac:dyDescent="0.2">
      <c r="A344" s="367" t="s">
        <v>1228</v>
      </c>
      <c r="B344" s="367" t="s">
        <v>566</v>
      </c>
      <c r="C344" s="367" t="s">
        <v>1386</v>
      </c>
      <c r="D344" s="367" t="s">
        <v>1335</v>
      </c>
      <c r="E344" s="367" t="s">
        <v>530</v>
      </c>
      <c r="F344" s="367" t="s">
        <v>1387</v>
      </c>
      <c r="G344" s="367" t="s">
        <v>530</v>
      </c>
      <c r="H344" s="367" t="s">
        <v>530</v>
      </c>
      <c r="I344" s="367" t="s">
        <v>530</v>
      </c>
      <c r="J344" s="374"/>
      <c r="K344" s="374">
        <v>910.13</v>
      </c>
      <c r="L344" s="374">
        <v>-69351784.799999997</v>
      </c>
      <c r="M344" s="374"/>
    </row>
    <row r="345" spans="1:13" ht="12.2" hidden="1" customHeight="1" outlineLevel="2" x14ac:dyDescent="0.2">
      <c r="A345" s="367" t="s">
        <v>1228</v>
      </c>
      <c r="B345" s="367" t="s">
        <v>571</v>
      </c>
      <c r="C345" s="367" t="s">
        <v>1388</v>
      </c>
      <c r="D345" s="367" t="s">
        <v>1389</v>
      </c>
      <c r="E345" s="367" t="s">
        <v>530</v>
      </c>
      <c r="F345" s="367" t="s">
        <v>1390</v>
      </c>
      <c r="G345" s="367" t="s">
        <v>530</v>
      </c>
      <c r="H345" s="367" t="s">
        <v>530</v>
      </c>
      <c r="I345" s="367" t="s">
        <v>530</v>
      </c>
      <c r="J345" s="374"/>
      <c r="K345" s="374">
        <v>66.06</v>
      </c>
      <c r="L345" s="374">
        <v>-69351850.859999999</v>
      </c>
      <c r="M345" s="374"/>
    </row>
    <row r="346" spans="1:13" ht="12.2" hidden="1" customHeight="1" outlineLevel="2" x14ac:dyDescent="0.2">
      <c r="A346" s="367" t="s">
        <v>1228</v>
      </c>
      <c r="B346" s="367" t="s">
        <v>571</v>
      </c>
      <c r="C346" s="367" t="s">
        <v>1391</v>
      </c>
      <c r="D346" s="367" t="s">
        <v>1392</v>
      </c>
      <c r="E346" s="367" t="s">
        <v>530</v>
      </c>
      <c r="F346" s="367" t="s">
        <v>1393</v>
      </c>
      <c r="G346" s="367" t="s">
        <v>530</v>
      </c>
      <c r="H346" s="367" t="s">
        <v>530</v>
      </c>
      <c r="I346" s="367" t="s">
        <v>530</v>
      </c>
      <c r="J346" s="374"/>
      <c r="K346" s="374">
        <v>51.52</v>
      </c>
      <c r="L346" s="374">
        <v>-69351902.379999995</v>
      </c>
      <c r="M346" s="374"/>
    </row>
    <row r="347" spans="1:13" ht="12.2" hidden="1" customHeight="1" outlineLevel="2" x14ac:dyDescent="0.2">
      <c r="A347" s="367" t="s">
        <v>1228</v>
      </c>
      <c r="B347" s="367" t="s">
        <v>571</v>
      </c>
      <c r="C347" s="367" t="s">
        <v>1394</v>
      </c>
      <c r="D347" s="367" t="s">
        <v>1395</v>
      </c>
      <c r="E347" s="367" t="s">
        <v>530</v>
      </c>
      <c r="F347" s="367" t="s">
        <v>1396</v>
      </c>
      <c r="G347" s="367" t="s">
        <v>530</v>
      </c>
      <c r="H347" s="367" t="s">
        <v>530</v>
      </c>
      <c r="I347" s="367" t="s">
        <v>530</v>
      </c>
      <c r="J347" s="374"/>
      <c r="K347" s="374">
        <v>376.24</v>
      </c>
      <c r="L347" s="374">
        <v>-69352278.620000005</v>
      </c>
      <c r="M347" s="374"/>
    </row>
    <row r="348" spans="1:13" ht="12.2" hidden="1" customHeight="1" outlineLevel="2" x14ac:dyDescent="0.2">
      <c r="A348" s="367" t="s">
        <v>1228</v>
      </c>
      <c r="B348" s="367" t="s">
        <v>571</v>
      </c>
      <c r="C348" s="367" t="s">
        <v>1397</v>
      </c>
      <c r="D348" s="367" t="s">
        <v>1398</v>
      </c>
      <c r="E348" s="367" t="s">
        <v>530</v>
      </c>
      <c r="F348" s="367" t="s">
        <v>1399</v>
      </c>
      <c r="G348" s="367" t="s">
        <v>530</v>
      </c>
      <c r="H348" s="367" t="s">
        <v>530</v>
      </c>
      <c r="I348" s="367" t="s">
        <v>530</v>
      </c>
      <c r="J348" s="374"/>
      <c r="K348" s="374">
        <v>28256</v>
      </c>
      <c r="L348" s="374">
        <v>-69380534.620000005</v>
      </c>
      <c r="M348" s="374"/>
    </row>
    <row r="349" spans="1:13" ht="12.2" hidden="1" customHeight="1" outlineLevel="2" x14ac:dyDescent="0.2">
      <c r="A349" s="367" t="s">
        <v>1228</v>
      </c>
      <c r="B349" s="367" t="s">
        <v>571</v>
      </c>
      <c r="C349" s="367" t="s">
        <v>1400</v>
      </c>
      <c r="D349" s="367" t="s">
        <v>1307</v>
      </c>
      <c r="E349" s="367" t="s">
        <v>530</v>
      </c>
      <c r="F349" s="367" t="s">
        <v>1401</v>
      </c>
      <c r="G349" s="367" t="s">
        <v>530</v>
      </c>
      <c r="H349" s="367" t="s">
        <v>530</v>
      </c>
      <c r="I349" s="367" t="s">
        <v>530</v>
      </c>
      <c r="J349" s="374"/>
      <c r="K349" s="374">
        <v>1529.51</v>
      </c>
      <c r="L349" s="374">
        <v>-69382064.129999995</v>
      </c>
      <c r="M349" s="374"/>
    </row>
    <row r="350" spans="1:13" ht="12.2" hidden="1" customHeight="1" outlineLevel="2" x14ac:dyDescent="0.2">
      <c r="A350" s="367" t="s">
        <v>1228</v>
      </c>
      <c r="B350" s="367" t="s">
        <v>571</v>
      </c>
      <c r="C350" s="367" t="s">
        <v>1402</v>
      </c>
      <c r="D350" s="367" t="s">
        <v>1330</v>
      </c>
      <c r="E350" s="367" t="s">
        <v>530</v>
      </c>
      <c r="F350" s="367" t="s">
        <v>1403</v>
      </c>
      <c r="G350" s="367" t="s">
        <v>530</v>
      </c>
      <c r="H350" s="367" t="s">
        <v>530</v>
      </c>
      <c r="I350" s="367" t="s">
        <v>530</v>
      </c>
      <c r="J350" s="374"/>
      <c r="K350" s="374">
        <v>1084.5</v>
      </c>
      <c r="L350" s="374">
        <v>-69383148.629999995</v>
      </c>
      <c r="M350" s="374"/>
    </row>
    <row r="351" spans="1:13" ht="12.2" hidden="1" customHeight="1" outlineLevel="2" x14ac:dyDescent="0.2">
      <c r="A351" s="367" t="s">
        <v>1228</v>
      </c>
      <c r="B351" s="367" t="s">
        <v>579</v>
      </c>
      <c r="C351" s="367" t="s">
        <v>1404</v>
      </c>
      <c r="D351" s="367" t="s">
        <v>1265</v>
      </c>
      <c r="E351" s="367" t="s">
        <v>530</v>
      </c>
      <c r="F351" s="367" t="s">
        <v>1405</v>
      </c>
      <c r="G351" s="367" t="s">
        <v>530</v>
      </c>
      <c r="H351" s="367" t="s">
        <v>530</v>
      </c>
      <c r="I351" s="367" t="s">
        <v>530</v>
      </c>
      <c r="J351" s="374"/>
      <c r="K351" s="374">
        <v>658.94</v>
      </c>
      <c r="L351" s="374">
        <v>-69383807.569999993</v>
      </c>
      <c r="M351" s="374"/>
    </row>
    <row r="352" spans="1:13" ht="12.2" hidden="1" customHeight="1" outlineLevel="2" x14ac:dyDescent="0.2">
      <c r="A352" s="367" t="s">
        <v>1228</v>
      </c>
      <c r="B352" s="367" t="s">
        <v>579</v>
      </c>
      <c r="C352" s="367" t="s">
        <v>1406</v>
      </c>
      <c r="D352" s="367" t="s">
        <v>1407</v>
      </c>
      <c r="E352" s="367" t="s">
        <v>530</v>
      </c>
      <c r="F352" s="367" t="s">
        <v>1408</v>
      </c>
      <c r="G352" s="367" t="s">
        <v>530</v>
      </c>
      <c r="H352" s="367" t="s">
        <v>530</v>
      </c>
      <c r="I352" s="367" t="s">
        <v>530</v>
      </c>
      <c r="J352" s="374"/>
      <c r="K352" s="374">
        <v>393.43</v>
      </c>
      <c r="L352" s="374">
        <v>-69384201</v>
      </c>
      <c r="M352" s="374"/>
    </row>
    <row r="353" spans="1:13" ht="12.2" hidden="1" customHeight="1" outlineLevel="2" x14ac:dyDescent="0.2">
      <c r="A353" s="367" t="s">
        <v>1228</v>
      </c>
      <c r="B353" s="367" t="s">
        <v>579</v>
      </c>
      <c r="C353" s="367" t="s">
        <v>1409</v>
      </c>
      <c r="D353" s="367" t="s">
        <v>1410</v>
      </c>
      <c r="E353" s="367" t="s">
        <v>530</v>
      </c>
      <c r="F353" s="367" t="s">
        <v>1411</v>
      </c>
      <c r="G353" s="367" t="s">
        <v>530</v>
      </c>
      <c r="H353" s="367" t="s">
        <v>530</v>
      </c>
      <c r="I353" s="367" t="s">
        <v>530</v>
      </c>
      <c r="J353" s="374"/>
      <c r="K353" s="374">
        <v>226.94</v>
      </c>
      <c r="L353" s="374">
        <v>-69384427.939999998</v>
      </c>
      <c r="M353" s="374"/>
    </row>
    <row r="354" spans="1:13" ht="12.2" hidden="1" customHeight="1" outlineLevel="2" x14ac:dyDescent="0.2">
      <c r="A354" s="367" t="s">
        <v>1228</v>
      </c>
      <c r="B354" s="367" t="s">
        <v>582</v>
      </c>
      <c r="C354" s="367" t="s">
        <v>1412</v>
      </c>
      <c r="D354" s="367" t="s">
        <v>933</v>
      </c>
      <c r="E354" s="367" t="s">
        <v>530</v>
      </c>
      <c r="F354" s="367" t="s">
        <v>1413</v>
      </c>
      <c r="G354" s="367" t="s">
        <v>530</v>
      </c>
      <c r="H354" s="367" t="s">
        <v>530</v>
      </c>
      <c r="I354" s="367" t="s">
        <v>530</v>
      </c>
      <c r="J354" s="374"/>
      <c r="K354" s="374">
        <v>150</v>
      </c>
      <c r="L354" s="374">
        <v>-69384577.939999998</v>
      </c>
      <c r="M354" s="374"/>
    </row>
    <row r="355" spans="1:13" ht="12.2" hidden="1" customHeight="1" outlineLevel="2" x14ac:dyDescent="0.2">
      <c r="A355" s="367" t="s">
        <v>1228</v>
      </c>
      <c r="B355" s="367" t="s">
        <v>582</v>
      </c>
      <c r="C355" s="367" t="s">
        <v>1414</v>
      </c>
      <c r="D355" s="367" t="s">
        <v>1307</v>
      </c>
      <c r="E355" s="367" t="s">
        <v>530</v>
      </c>
      <c r="F355" s="367" t="s">
        <v>1415</v>
      </c>
      <c r="G355" s="367" t="s">
        <v>530</v>
      </c>
      <c r="H355" s="367" t="s">
        <v>530</v>
      </c>
      <c r="I355" s="367" t="s">
        <v>530</v>
      </c>
      <c r="J355" s="374"/>
      <c r="K355" s="374">
        <v>616.20000000000005</v>
      </c>
      <c r="L355" s="374">
        <v>-69385194.140000001</v>
      </c>
      <c r="M355" s="374"/>
    </row>
    <row r="356" spans="1:13" ht="12.2" hidden="1" customHeight="1" outlineLevel="2" x14ac:dyDescent="0.2">
      <c r="A356" s="367" t="s">
        <v>1228</v>
      </c>
      <c r="B356" s="367" t="s">
        <v>812</v>
      </c>
      <c r="C356" s="367" t="s">
        <v>1416</v>
      </c>
      <c r="D356" s="367" t="s">
        <v>1417</v>
      </c>
      <c r="E356" s="367" t="s">
        <v>530</v>
      </c>
      <c r="F356" s="367" t="s">
        <v>1418</v>
      </c>
      <c r="G356" s="367" t="s">
        <v>530</v>
      </c>
      <c r="H356" s="367" t="s">
        <v>530</v>
      </c>
      <c r="I356" s="367" t="s">
        <v>530</v>
      </c>
      <c r="J356" s="374"/>
      <c r="K356" s="374">
        <v>72.05</v>
      </c>
      <c r="L356" s="374">
        <v>-69385266.189999998</v>
      </c>
      <c r="M356" s="374"/>
    </row>
    <row r="357" spans="1:13" ht="12.2" hidden="1" customHeight="1" outlineLevel="2" x14ac:dyDescent="0.2">
      <c r="A357" s="367" t="s">
        <v>1228</v>
      </c>
      <c r="B357" s="367" t="s">
        <v>812</v>
      </c>
      <c r="C357" s="367" t="s">
        <v>1419</v>
      </c>
      <c r="D357" s="367" t="s">
        <v>1265</v>
      </c>
      <c r="E357" s="367" t="s">
        <v>530</v>
      </c>
      <c r="F357" s="367" t="s">
        <v>1420</v>
      </c>
      <c r="G357" s="367" t="s">
        <v>530</v>
      </c>
      <c r="H357" s="367" t="s">
        <v>530</v>
      </c>
      <c r="I357" s="367" t="s">
        <v>530</v>
      </c>
      <c r="J357" s="374"/>
      <c r="K357" s="374">
        <v>294.76</v>
      </c>
      <c r="L357" s="374">
        <v>-69385560.950000003</v>
      </c>
      <c r="M357" s="374"/>
    </row>
    <row r="358" spans="1:13" ht="12.2" hidden="1" customHeight="1" outlineLevel="2" x14ac:dyDescent="0.2">
      <c r="A358" s="367" t="s">
        <v>1228</v>
      </c>
      <c r="B358" s="367" t="s">
        <v>812</v>
      </c>
      <c r="C358" s="367" t="s">
        <v>1421</v>
      </c>
      <c r="D358" s="367" t="s">
        <v>1016</v>
      </c>
      <c r="E358" s="367" t="s">
        <v>530</v>
      </c>
      <c r="F358" s="367" t="s">
        <v>1422</v>
      </c>
      <c r="G358" s="367" t="s">
        <v>530</v>
      </c>
      <c r="H358" s="367" t="s">
        <v>530</v>
      </c>
      <c r="I358" s="367" t="s">
        <v>530</v>
      </c>
      <c r="J358" s="374"/>
      <c r="K358" s="374">
        <v>87.67</v>
      </c>
      <c r="L358" s="374">
        <v>-69385648.620000005</v>
      </c>
      <c r="M358" s="374"/>
    </row>
    <row r="359" spans="1:13" ht="12.2" hidden="1" customHeight="1" outlineLevel="2" x14ac:dyDescent="0.2">
      <c r="A359" s="367" t="s">
        <v>1228</v>
      </c>
      <c r="B359" s="367" t="s">
        <v>812</v>
      </c>
      <c r="C359" s="367" t="s">
        <v>1423</v>
      </c>
      <c r="D359" s="367" t="s">
        <v>1307</v>
      </c>
      <c r="E359" s="367" t="s">
        <v>530</v>
      </c>
      <c r="F359" s="367" t="s">
        <v>1424</v>
      </c>
      <c r="G359" s="367" t="s">
        <v>530</v>
      </c>
      <c r="H359" s="367" t="s">
        <v>530</v>
      </c>
      <c r="I359" s="367" t="s">
        <v>530</v>
      </c>
      <c r="J359" s="374"/>
      <c r="K359" s="374">
        <v>728.76</v>
      </c>
      <c r="L359" s="374">
        <v>-69386377.379999995</v>
      </c>
      <c r="M359" s="374"/>
    </row>
    <row r="360" spans="1:13" ht="12.2" hidden="1" customHeight="1" outlineLevel="2" x14ac:dyDescent="0.2">
      <c r="A360" s="367" t="s">
        <v>1228</v>
      </c>
      <c r="B360" s="367" t="s">
        <v>596</v>
      </c>
      <c r="C360" s="367" t="s">
        <v>1425</v>
      </c>
      <c r="D360" s="367" t="s">
        <v>1345</v>
      </c>
      <c r="E360" s="367" t="s">
        <v>530</v>
      </c>
      <c r="F360" s="367" t="s">
        <v>1426</v>
      </c>
      <c r="G360" s="367" t="s">
        <v>530</v>
      </c>
      <c r="H360" s="367" t="s">
        <v>530</v>
      </c>
      <c r="I360" s="367" t="s">
        <v>530</v>
      </c>
      <c r="J360" s="374"/>
      <c r="K360" s="374">
        <v>204.58</v>
      </c>
      <c r="L360" s="374">
        <v>-69386581.959999993</v>
      </c>
      <c r="M360" s="374"/>
    </row>
    <row r="361" spans="1:13" ht="12.2" hidden="1" customHeight="1" outlineLevel="2" x14ac:dyDescent="0.2">
      <c r="A361" s="367" t="s">
        <v>1228</v>
      </c>
      <c r="B361" s="367" t="s">
        <v>815</v>
      </c>
      <c r="C361" s="367" t="s">
        <v>1427</v>
      </c>
      <c r="D361" s="367" t="s">
        <v>1273</v>
      </c>
      <c r="E361" s="367" t="s">
        <v>530</v>
      </c>
      <c r="F361" s="367" t="s">
        <v>1428</v>
      </c>
      <c r="G361" s="367" t="s">
        <v>530</v>
      </c>
      <c r="H361" s="367" t="s">
        <v>530</v>
      </c>
      <c r="I361" s="367" t="s">
        <v>530</v>
      </c>
      <c r="J361" s="374"/>
      <c r="K361" s="374">
        <v>222.61</v>
      </c>
      <c r="L361" s="374">
        <v>-69386804.569999993</v>
      </c>
      <c r="M361" s="374"/>
    </row>
    <row r="362" spans="1:13" ht="12.2" hidden="1" customHeight="1" outlineLevel="2" x14ac:dyDescent="0.2">
      <c r="A362" s="367" t="s">
        <v>1228</v>
      </c>
      <c r="B362" s="367" t="s">
        <v>815</v>
      </c>
      <c r="C362" s="367" t="s">
        <v>1429</v>
      </c>
      <c r="D362" s="367" t="s">
        <v>1410</v>
      </c>
      <c r="E362" s="367" t="s">
        <v>530</v>
      </c>
      <c r="F362" s="367" t="s">
        <v>1430</v>
      </c>
      <c r="G362" s="367" t="s">
        <v>530</v>
      </c>
      <c r="H362" s="367" t="s">
        <v>530</v>
      </c>
      <c r="I362" s="367" t="s">
        <v>530</v>
      </c>
      <c r="J362" s="374"/>
      <c r="K362" s="374">
        <v>169.22</v>
      </c>
      <c r="L362" s="374">
        <v>-69386973.790000007</v>
      </c>
      <c r="M362" s="374"/>
    </row>
    <row r="363" spans="1:13" ht="12.2" hidden="1" customHeight="1" outlineLevel="2" x14ac:dyDescent="0.2">
      <c r="A363" s="367" t="s">
        <v>1228</v>
      </c>
      <c r="B363" s="367" t="s">
        <v>815</v>
      </c>
      <c r="C363" s="367" t="s">
        <v>1431</v>
      </c>
      <c r="D363" s="367" t="s">
        <v>1237</v>
      </c>
      <c r="E363" s="367" t="s">
        <v>530</v>
      </c>
      <c r="F363" s="367" t="s">
        <v>1432</v>
      </c>
      <c r="G363" s="367" t="s">
        <v>530</v>
      </c>
      <c r="H363" s="367" t="s">
        <v>530</v>
      </c>
      <c r="I363" s="367" t="s">
        <v>530</v>
      </c>
      <c r="J363" s="374"/>
      <c r="K363" s="374">
        <v>338.43</v>
      </c>
      <c r="L363" s="374">
        <v>-69387312.219999999</v>
      </c>
      <c r="M363" s="374"/>
    </row>
    <row r="364" spans="1:13" ht="12.2" hidden="1" customHeight="1" outlineLevel="2" x14ac:dyDescent="0.2">
      <c r="A364" s="367" t="s">
        <v>1228</v>
      </c>
      <c r="B364" s="367" t="s">
        <v>815</v>
      </c>
      <c r="C364" s="367" t="s">
        <v>996</v>
      </c>
      <c r="D364" s="367" t="s">
        <v>997</v>
      </c>
      <c r="E364" s="367" t="s">
        <v>530</v>
      </c>
      <c r="F364" s="367" t="s">
        <v>1433</v>
      </c>
      <c r="G364" s="367" t="s">
        <v>530</v>
      </c>
      <c r="H364" s="367" t="s">
        <v>530</v>
      </c>
      <c r="I364" s="367" t="s">
        <v>530</v>
      </c>
      <c r="J364" s="374"/>
      <c r="K364" s="374">
        <v>795.33</v>
      </c>
      <c r="L364" s="374">
        <v>-69388107.549999997</v>
      </c>
      <c r="M364" s="374"/>
    </row>
    <row r="365" spans="1:13" ht="12.2" hidden="1" customHeight="1" outlineLevel="2" x14ac:dyDescent="0.2">
      <c r="A365" s="367" t="s">
        <v>1228</v>
      </c>
      <c r="B365" s="367" t="s">
        <v>821</v>
      </c>
      <c r="C365" s="367" t="s">
        <v>1434</v>
      </c>
      <c r="D365" s="367" t="s">
        <v>1435</v>
      </c>
      <c r="E365" s="367" t="s">
        <v>530</v>
      </c>
      <c r="F365" s="367" t="s">
        <v>1436</v>
      </c>
      <c r="G365" s="367" t="s">
        <v>530</v>
      </c>
      <c r="H365" s="367" t="s">
        <v>530</v>
      </c>
      <c r="I365" s="367" t="s">
        <v>530</v>
      </c>
      <c r="J365" s="374"/>
      <c r="K365" s="374">
        <v>395</v>
      </c>
      <c r="L365" s="374">
        <v>-69388502.549999997</v>
      </c>
      <c r="M365" s="374"/>
    </row>
    <row r="366" spans="1:13" ht="12.2" hidden="1" customHeight="1" outlineLevel="2" x14ac:dyDescent="0.2">
      <c r="A366" s="367" t="s">
        <v>1228</v>
      </c>
      <c r="B366" s="367" t="s">
        <v>821</v>
      </c>
      <c r="C366" s="367" t="s">
        <v>1437</v>
      </c>
      <c r="D366" s="367" t="s">
        <v>1300</v>
      </c>
      <c r="E366" s="367" t="s">
        <v>530</v>
      </c>
      <c r="F366" s="367" t="s">
        <v>1438</v>
      </c>
      <c r="G366" s="367" t="s">
        <v>530</v>
      </c>
      <c r="H366" s="367" t="s">
        <v>530</v>
      </c>
      <c r="I366" s="367" t="s">
        <v>530</v>
      </c>
      <c r="J366" s="374"/>
      <c r="K366" s="374">
        <v>20.87</v>
      </c>
      <c r="L366" s="374">
        <v>-69388523.420000002</v>
      </c>
      <c r="M366" s="374"/>
    </row>
    <row r="367" spans="1:13" ht="12.2" hidden="1" customHeight="1" outlineLevel="2" x14ac:dyDescent="0.2">
      <c r="A367" s="367" t="s">
        <v>1228</v>
      </c>
      <c r="B367" s="367" t="s">
        <v>821</v>
      </c>
      <c r="C367" s="367" t="s">
        <v>1439</v>
      </c>
      <c r="D367" s="367" t="s">
        <v>1008</v>
      </c>
      <c r="E367" s="367" t="s">
        <v>530</v>
      </c>
      <c r="F367" s="367" t="s">
        <v>1440</v>
      </c>
      <c r="G367" s="367" t="s">
        <v>530</v>
      </c>
      <c r="H367" s="367" t="s">
        <v>530</v>
      </c>
      <c r="I367" s="367" t="s">
        <v>530</v>
      </c>
      <c r="J367" s="374"/>
      <c r="K367" s="374">
        <v>87.87</v>
      </c>
      <c r="L367" s="374">
        <v>-69388611.290000007</v>
      </c>
      <c r="M367" s="374"/>
    </row>
    <row r="368" spans="1:13" ht="12.2" hidden="1" customHeight="1" outlineLevel="2" x14ac:dyDescent="0.2">
      <c r="A368" s="367" t="s">
        <v>1228</v>
      </c>
      <c r="B368" s="367" t="s">
        <v>821</v>
      </c>
      <c r="C368" s="367" t="s">
        <v>1441</v>
      </c>
      <c r="D368" s="367" t="s">
        <v>1307</v>
      </c>
      <c r="E368" s="367" t="s">
        <v>530</v>
      </c>
      <c r="F368" s="367" t="s">
        <v>1442</v>
      </c>
      <c r="G368" s="367" t="s">
        <v>530</v>
      </c>
      <c r="H368" s="367" t="s">
        <v>530</v>
      </c>
      <c r="I368" s="367" t="s">
        <v>530</v>
      </c>
      <c r="J368" s="374"/>
      <c r="K368" s="374">
        <v>101.52</v>
      </c>
      <c r="L368" s="374">
        <v>-69388712.810000002</v>
      </c>
      <c r="M368" s="374"/>
    </row>
    <row r="369" spans="1:13" ht="12.2" hidden="1" customHeight="1" outlineLevel="2" x14ac:dyDescent="0.2">
      <c r="A369" s="367" t="s">
        <v>1228</v>
      </c>
      <c r="B369" s="367" t="s">
        <v>821</v>
      </c>
      <c r="C369" s="367" t="s">
        <v>1443</v>
      </c>
      <c r="D369" s="367" t="s">
        <v>1273</v>
      </c>
      <c r="E369" s="367" t="s">
        <v>530</v>
      </c>
      <c r="F369" s="367" t="s">
        <v>1444</v>
      </c>
      <c r="G369" s="367" t="s">
        <v>530</v>
      </c>
      <c r="H369" s="367" t="s">
        <v>530</v>
      </c>
      <c r="I369" s="367" t="s">
        <v>530</v>
      </c>
      <c r="J369" s="374"/>
      <c r="K369" s="374">
        <v>241.74</v>
      </c>
      <c r="L369" s="374">
        <v>-69388954.549999997</v>
      </c>
      <c r="M369" s="374"/>
    </row>
    <row r="370" spans="1:13" ht="12.2" hidden="1" customHeight="1" outlineLevel="2" x14ac:dyDescent="0.2">
      <c r="A370" s="367" t="s">
        <v>1228</v>
      </c>
      <c r="B370" s="367" t="s">
        <v>604</v>
      </c>
      <c r="C370" s="367" t="s">
        <v>1445</v>
      </c>
      <c r="D370" s="367" t="s">
        <v>1446</v>
      </c>
      <c r="E370" s="367" t="s">
        <v>530</v>
      </c>
      <c r="F370" s="367" t="s">
        <v>1447</v>
      </c>
      <c r="G370" s="367" t="s">
        <v>530</v>
      </c>
      <c r="H370" s="367" t="s">
        <v>530</v>
      </c>
      <c r="I370" s="367" t="s">
        <v>530</v>
      </c>
      <c r="J370" s="374"/>
      <c r="K370" s="374">
        <v>617.14</v>
      </c>
      <c r="L370" s="374">
        <v>-69389571.689999998</v>
      </c>
      <c r="M370" s="374"/>
    </row>
    <row r="371" spans="1:13" ht="12.2" hidden="1" customHeight="1" outlineLevel="2" x14ac:dyDescent="0.2">
      <c r="A371" s="367" t="s">
        <v>1228</v>
      </c>
      <c r="B371" s="367" t="s">
        <v>604</v>
      </c>
      <c r="C371" s="367" t="s">
        <v>1448</v>
      </c>
      <c r="D371" s="367" t="s">
        <v>1449</v>
      </c>
      <c r="E371" s="367" t="s">
        <v>530</v>
      </c>
      <c r="F371" s="367" t="s">
        <v>1450</v>
      </c>
      <c r="G371" s="367" t="s">
        <v>530</v>
      </c>
      <c r="H371" s="367" t="s">
        <v>530</v>
      </c>
      <c r="I371" s="367" t="s">
        <v>530</v>
      </c>
      <c r="J371" s="374"/>
      <c r="K371" s="374">
        <v>1206.5</v>
      </c>
      <c r="L371" s="374">
        <v>-69390778.189999998</v>
      </c>
      <c r="M371" s="374"/>
    </row>
    <row r="372" spans="1:13" ht="12.2" hidden="1" customHeight="1" outlineLevel="2" x14ac:dyDescent="0.2">
      <c r="A372" s="367" t="s">
        <v>1228</v>
      </c>
      <c r="B372" s="367" t="s">
        <v>604</v>
      </c>
      <c r="C372" s="367" t="s">
        <v>835</v>
      </c>
      <c r="D372" s="367" t="s">
        <v>836</v>
      </c>
      <c r="E372" s="367" t="s">
        <v>530</v>
      </c>
      <c r="F372" s="367" t="s">
        <v>1451</v>
      </c>
      <c r="G372" s="367" t="s">
        <v>530</v>
      </c>
      <c r="H372" s="367" t="s">
        <v>530</v>
      </c>
      <c r="I372" s="367" t="s">
        <v>530</v>
      </c>
      <c r="J372" s="374"/>
      <c r="K372" s="374">
        <v>17.100000000000001</v>
      </c>
      <c r="L372" s="374">
        <v>-69390795.290000007</v>
      </c>
      <c r="M372" s="374"/>
    </row>
    <row r="373" spans="1:13" ht="12.2" hidden="1" customHeight="1" outlineLevel="2" x14ac:dyDescent="0.2">
      <c r="A373" s="367" t="s">
        <v>1228</v>
      </c>
      <c r="B373" s="367" t="s">
        <v>604</v>
      </c>
      <c r="C373" s="367" t="s">
        <v>624</v>
      </c>
      <c r="D373" s="367" t="s">
        <v>625</v>
      </c>
      <c r="E373" s="367" t="s">
        <v>530</v>
      </c>
      <c r="F373" s="367" t="s">
        <v>1452</v>
      </c>
      <c r="G373" s="367" t="s">
        <v>530</v>
      </c>
      <c r="H373" s="367" t="s">
        <v>530</v>
      </c>
      <c r="I373" s="367" t="s">
        <v>530</v>
      </c>
      <c r="J373" s="374"/>
      <c r="K373" s="374">
        <v>18.260000000000002</v>
      </c>
      <c r="L373" s="374">
        <v>-69390813.549999997</v>
      </c>
      <c r="M373" s="374"/>
    </row>
    <row r="374" spans="1:13" ht="12.2" hidden="1" customHeight="1" outlineLevel="2" x14ac:dyDescent="0.2">
      <c r="A374" s="367" t="s">
        <v>1228</v>
      </c>
      <c r="B374" s="367" t="s">
        <v>604</v>
      </c>
      <c r="C374" s="367" t="s">
        <v>1453</v>
      </c>
      <c r="D374" s="367" t="s">
        <v>1454</v>
      </c>
      <c r="E374" s="367" t="s">
        <v>530</v>
      </c>
      <c r="F374" s="367" t="s">
        <v>1455</v>
      </c>
      <c r="G374" s="367" t="s">
        <v>530</v>
      </c>
      <c r="H374" s="367" t="s">
        <v>530</v>
      </c>
      <c r="I374" s="367" t="s">
        <v>530</v>
      </c>
      <c r="J374" s="374"/>
      <c r="K374" s="374">
        <v>126.39</v>
      </c>
      <c r="L374" s="374">
        <v>-69390939.939999998</v>
      </c>
      <c r="M374" s="374"/>
    </row>
    <row r="375" spans="1:13" ht="12.2" hidden="1" customHeight="1" outlineLevel="2" x14ac:dyDescent="0.2">
      <c r="A375" s="367" t="s">
        <v>1228</v>
      </c>
      <c r="B375" s="367" t="s">
        <v>604</v>
      </c>
      <c r="C375" s="367" t="s">
        <v>1191</v>
      </c>
      <c r="D375" s="367" t="s">
        <v>1016</v>
      </c>
      <c r="E375" s="367" t="s">
        <v>530</v>
      </c>
      <c r="F375" s="367" t="s">
        <v>1456</v>
      </c>
      <c r="G375" s="367" t="s">
        <v>530</v>
      </c>
      <c r="H375" s="367" t="s">
        <v>530</v>
      </c>
      <c r="I375" s="367" t="s">
        <v>530</v>
      </c>
      <c r="J375" s="374"/>
      <c r="K375" s="374">
        <v>13.04</v>
      </c>
      <c r="L375" s="374">
        <v>-69390952.980000004</v>
      </c>
      <c r="M375" s="374"/>
    </row>
    <row r="376" spans="1:13" ht="12.2" hidden="1" customHeight="1" outlineLevel="2" x14ac:dyDescent="0.2">
      <c r="A376" s="367" t="s">
        <v>1228</v>
      </c>
      <c r="B376" s="367" t="s">
        <v>604</v>
      </c>
      <c r="C376" s="367" t="s">
        <v>1007</v>
      </c>
      <c r="D376" s="367" t="s">
        <v>1008</v>
      </c>
      <c r="E376" s="367" t="s">
        <v>530</v>
      </c>
      <c r="F376" s="367" t="s">
        <v>1457</v>
      </c>
      <c r="G376" s="367" t="s">
        <v>530</v>
      </c>
      <c r="H376" s="367" t="s">
        <v>530</v>
      </c>
      <c r="I376" s="367" t="s">
        <v>530</v>
      </c>
      <c r="J376" s="374"/>
      <c r="K376" s="374">
        <v>892.6</v>
      </c>
      <c r="L376" s="374">
        <v>-69391845.579999998</v>
      </c>
      <c r="M376" s="374"/>
    </row>
    <row r="377" spans="1:13" ht="12.2" hidden="1" customHeight="1" outlineLevel="2" x14ac:dyDescent="0.2">
      <c r="A377" s="367" t="s">
        <v>1228</v>
      </c>
      <c r="B377" s="367" t="s">
        <v>604</v>
      </c>
      <c r="C377" s="367" t="s">
        <v>1458</v>
      </c>
      <c r="D377" s="367" t="s">
        <v>1459</v>
      </c>
      <c r="E377" s="367" t="s">
        <v>530</v>
      </c>
      <c r="F377" s="367" t="s">
        <v>1460</v>
      </c>
      <c r="G377" s="367" t="s">
        <v>530</v>
      </c>
      <c r="H377" s="367" t="s">
        <v>530</v>
      </c>
      <c r="I377" s="367" t="s">
        <v>530</v>
      </c>
      <c r="J377" s="374"/>
      <c r="K377" s="374">
        <v>510.87</v>
      </c>
      <c r="L377" s="374">
        <v>-69392356.450000003</v>
      </c>
      <c r="M377" s="374"/>
    </row>
    <row r="378" spans="1:13" ht="12.2" hidden="1" customHeight="1" outlineLevel="2" x14ac:dyDescent="0.2">
      <c r="A378" s="367" t="s">
        <v>1228</v>
      </c>
      <c r="B378" s="367" t="s">
        <v>604</v>
      </c>
      <c r="C378" s="367" t="s">
        <v>1461</v>
      </c>
      <c r="D378" s="367" t="s">
        <v>1237</v>
      </c>
      <c r="E378" s="367" t="s">
        <v>530</v>
      </c>
      <c r="F378" s="367" t="s">
        <v>1462</v>
      </c>
      <c r="G378" s="367" t="s">
        <v>530</v>
      </c>
      <c r="H378" s="367" t="s">
        <v>530</v>
      </c>
      <c r="I378" s="367" t="s">
        <v>530</v>
      </c>
      <c r="J378" s="374"/>
      <c r="K378" s="374">
        <v>498.82</v>
      </c>
      <c r="L378" s="374">
        <v>-69392855.269999996</v>
      </c>
      <c r="M378" s="374"/>
    </row>
    <row r="379" spans="1:13" ht="12.2" hidden="1" customHeight="1" outlineLevel="2" x14ac:dyDescent="0.2">
      <c r="A379" s="367" t="s">
        <v>1228</v>
      </c>
      <c r="B379" s="367" t="s">
        <v>604</v>
      </c>
      <c r="C379" s="367" t="s">
        <v>1463</v>
      </c>
      <c r="D379" s="367" t="s">
        <v>1464</v>
      </c>
      <c r="E379" s="367" t="s">
        <v>530</v>
      </c>
      <c r="F379" s="367" t="s">
        <v>1465</v>
      </c>
      <c r="G379" s="367" t="s">
        <v>530</v>
      </c>
      <c r="H379" s="367" t="s">
        <v>530</v>
      </c>
      <c r="I379" s="367" t="s">
        <v>530</v>
      </c>
      <c r="J379" s="374"/>
      <c r="K379" s="374">
        <v>76.44</v>
      </c>
      <c r="L379" s="374">
        <v>-69392931.709999993</v>
      </c>
      <c r="M379" s="374"/>
    </row>
    <row r="380" spans="1:13" ht="12.2" hidden="1" customHeight="1" outlineLevel="2" x14ac:dyDescent="0.2">
      <c r="A380" s="367" t="s">
        <v>1228</v>
      </c>
      <c r="B380" s="367" t="s">
        <v>604</v>
      </c>
      <c r="C380" s="367" t="s">
        <v>1466</v>
      </c>
      <c r="D380" s="367" t="s">
        <v>1467</v>
      </c>
      <c r="E380" s="367" t="s">
        <v>530</v>
      </c>
      <c r="F380" s="367" t="s">
        <v>1468</v>
      </c>
      <c r="G380" s="367" t="s">
        <v>530</v>
      </c>
      <c r="H380" s="367" t="s">
        <v>530</v>
      </c>
      <c r="I380" s="367" t="s">
        <v>530</v>
      </c>
      <c r="J380" s="374"/>
      <c r="K380" s="374">
        <v>108695</v>
      </c>
      <c r="L380" s="374">
        <v>-69501626.709999993</v>
      </c>
      <c r="M380" s="374"/>
    </row>
    <row r="381" spans="1:13" ht="12.2" hidden="1" customHeight="1" outlineLevel="2" x14ac:dyDescent="0.2">
      <c r="A381" s="367" t="s">
        <v>1228</v>
      </c>
      <c r="B381" s="367" t="s">
        <v>1014</v>
      </c>
      <c r="C381" s="367" t="s">
        <v>1015</v>
      </c>
      <c r="D381" s="367" t="s">
        <v>1016</v>
      </c>
      <c r="E381" s="367" t="s">
        <v>530</v>
      </c>
      <c r="F381" s="367" t="s">
        <v>1469</v>
      </c>
      <c r="G381" s="367" t="s">
        <v>530</v>
      </c>
      <c r="H381" s="367" t="s">
        <v>530</v>
      </c>
      <c r="I381" s="367" t="s">
        <v>530</v>
      </c>
      <c r="J381" s="374"/>
      <c r="K381" s="374">
        <v>46.2</v>
      </c>
      <c r="L381" s="374">
        <v>-69501672.909999996</v>
      </c>
      <c r="M381" s="374"/>
    </row>
    <row r="382" spans="1:13" ht="12.2" hidden="1" customHeight="1" outlineLevel="2" x14ac:dyDescent="0.2">
      <c r="A382" s="367" t="s">
        <v>1228</v>
      </c>
      <c r="B382" s="367" t="s">
        <v>1014</v>
      </c>
      <c r="C382" s="367" t="s">
        <v>1470</v>
      </c>
      <c r="D382" s="367" t="s">
        <v>1471</v>
      </c>
      <c r="E382" s="367" t="s">
        <v>530</v>
      </c>
      <c r="F382" s="367" t="s">
        <v>1472</v>
      </c>
      <c r="G382" s="367" t="s">
        <v>530</v>
      </c>
      <c r="H382" s="367" t="s">
        <v>530</v>
      </c>
      <c r="I382" s="367" t="s">
        <v>530</v>
      </c>
      <c r="J382" s="374"/>
      <c r="K382" s="374">
        <v>338.75</v>
      </c>
      <c r="L382" s="374">
        <v>-69502011.659999996</v>
      </c>
      <c r="M382" s="374"/>
    </row>
    <row r="383" spans="1:13" ht="12.2" hidden="1" customHeight="1" outlineLevel="2" x14ac:dyDescent="0.2">
      <c r="A383" s="367" t="s">
        <v>1228</v>
      </c>
      <c r="B383" s="367" t="s">
        <v>1014</v>
      </c>
      <c r="C383" s="367" t="s">
        <v>1473</v>
      </c>
      <c r="D383" s="367" t="s">
        <v>1335</v>
      </c>
      <c r="E383" s="367" t="s">
        <v>530</v>
      </c>
      <c r="F383" s="367" t="s">
        <v>1474</v>
      </c>
      <c r="G383" s="367" t="s">
        <v>530</v>
      </c>
      <c r="H383" s="367" t="s">
        <v>530</v>
      </c>
      <c r="I383" s="367" t="s">
        <v>530</v>
      </c>
      <c r="J383" s="374"/>
      <c r="K383" s="374">
        <v>989.68</v>
      </c>
      <c r="L383" s="374">
        <v>-69503001.340000004</v>
      </c>
      <c r="M383" s="374"/>
    </row>
    <row r="384" spans="1:13" ht="12.2" hidden="1" customHeight="1" outlineLevel="2" x14ac:dyDescent="0.2">
      <c r="A384" s="367" t="s">
        <v>1228</v>
      </c>
      <c r="B384" s="367" t="s">
        <v>852</v>
      </c>
      <c r="C384" s="367" t="s">
        <v>1475</v>
      </c>
      <c r="D384" s="367" t="s">
        <v>1247</v>
      </c>
      <c r="E384" s="367" t="s">
        <v>530</v>
      </c>
      <c r="F384" s="367" t="s">
        <v>1476</v>
      </c>
      <c r="G384" s="367" t="s">
        <v>530</v>
      </c>
      <c r="H384" s="367" t="s">
        <v>530</v>
      </c>
      <c r="I384" s="367" t="s">
        <v>530</v>
      </c>
      <c r="J384" s="374"/>
      <c r="K384" s="374">
        <v>80.7</v>
      </c>
      <c r="L384" s="374">
        <v>-69503082.040000007</v>
      </c>
      <c r="M384" s="374"/>
    </row>
    <row r="385" spans="1:13" ht="12.2" hidden="1" customHeight="1" outlineLevel="2" x14ac:dyDescent="0.2">
      <c r="A385" s="367" t="s">
        <v>1228</v>
      </c>
      <c r="B385" s="367" t="s">
        <v>852</v>
      </c>
      <c r="C385" s="367" t="s">
        <v>1477</v>
      </c>
      <c r="D385" s="367" t="s">
        <v>1335</v>
      </c>
      <c r="E385" s="367" t="s">
        <v>530</v>
      </c>
      <c r="F385" s="367" t="s">
        <v>1478</v>
      </c>
      <c r="G385" s="367" t="s">
        <v>530</v>
      </c>
      <c r="H385" s="367" t="s">
        <v>530</v>
      </c>
      <c r="I385" s="367" t="s">
        <v>530</v>
      </c>
      <c r="J385" s="374"/>
      <c r="K385" s="374">
        <v>724.72</v>
      </c>
      <c r="L385" s="374">
        <v>-69503806.760000005</v>
      </c>
      <c r="M385" s="374"/>
    </row>
    <row r="386" spans="1:13" ht="12.2" hidden="1" customHeight="1" outlineLevel="2" x14ac:dyDescent="0.2">
      <c r="A386" s="367" t="s">
        <v>1228</v>
      </c>
      <c r="B386" s="367" t="s">
        <v>1146</v>
      </c>
      <c r="C386" s="367" t="s">
        <v>1479</v>
      </c>
      <c r="D386" s="367" t="s">
        <v>1417</v>
      </c>
      <c r="E386" s="367" t="s">
        <v>530</v>
      </c>
      <c r="F386" s="367" t="s">
        <v>1480</v>
      </c>
      <c r="G386" s="367" t="s">
        <v>530</v>
      </c>
      <c r="H386" s="367" t="s">
        <v>530</v>
      </c>
      <c r="I386" s="367" t="s">
        <v>530</v>
      </c>
      <c r="J386" s="374"/>
      <c r="K386" s="374">
        <v>406.07</v>
      </c>
      <c r="L386" s="374">
        <v>-69504212.829999998</v>
      </c>
      <c r="M386" s="374"/>
    </row>
    <row r="387" spans="1:13" ht="12.2" hidden="1" customHeight="1" outlineLevel="2" x14ac:dyDescent="0.2">
      <c r="A387" s="367" t="s">
        <v>1228</v>
      </c>
      <c r="B387" s="367" t="s">
        <v>1146</v>
      </c>
      <c r="C387" s="367" t="s">
        <v>1481</v>
      </c>
      <c r="D387" s="367" t="s">
        <v>1265</v>
      </c>
      <c r="E387" s="367" t="s">
        <v>530</v>
      </c>
      <c r="F387" s="367" t="s">
        <v>1482</v>
      </c>
      <c r="G387" s="367" t="s">
        <v>530</v>
      </c>
      <c r="H387" s="367" t="s">
        <v>530</v>
      </c>
      <c r="I387" s="367" t="s">
        <v>530</v>
      </c>
      <c r="J387" s="374"/>
      <c r="K387" s="374">
        <v>1316.48</v>
      </c>
      <c r="L387" s="374">
        <v>-69505529.310000002</v>
      </c>
      <c r="M387" s="374"/>
    </row>
    <row r="388" spans="1:13" ht="12.2" hidden="1" customHeight="1" outlineLevel="2" x14ac:dyDescent="0.2">
      <c r="A388" s="367" t="s">
        <v>1228</v>
      </c>
      <c r="B388" s="367" t="s">
        <v>1146</v>
      </c>
      <c r="C388" s="367" t="s">
        <v>1483</v>
      </c>
      <c r="D388" s="367" t="s">
        <v>1262</v>
      </c>
      <c r="E388" s="367" t="s">
        <v>530</v>
      </c>
      <c r="F388" s="367" t="s">
        <v>1484</v>
      </c>
      <c r="G388" s="367" t="s">
        <v>530</v>
      </c>
      <c r="H388" s="367" t="s">
        <v>530</v>
      </c>
      <c r="I388" s="367" t="s">
        <v>530</v>
      </c>
      <c r="J388" s="374"/>
      <c r="K388" s="374">
        <v>538.82000000000005</v>
      </c>
      <c r="L388" s="374">
        <v>-69506068.129999995</v>
      </c>
      <c r="M388" s="374"/>
    </row>
    <row r="389" spans="1:13" ht="12.2" hidden="1" customHeight="1" outlineLevel="2" x14ac:dyDescent="0.2">
      <c r="A389" s="367" t="s">
        <v>1228</v>
      </c>
      <c r="B389" s="367" t="s">
        <v>1146</v>
      </c>
      <c r="C389" s="367" t="s">
        <v>1485</v>
      </c>
      <c r="D389" s="367" t="s">
        <v>1268</v>
      </c>
      <c r="E389" s="367" t="s">
        <v>530</v>
      </c>
      <c r="F389" s="367" t="s">
        <v>1486</v>
      </c>
      <c r="G389" s="367" t="s">
        <v>530</v>
      </c>
      <c r="H389" s="367" t="s">
        <v>530</v>
      </c>
      <c r="I389" s="367" t="s">
        <v>530</v>
      </c>
      <c r="J389" s="374"/>
      <c r="K389" s="374">
        <v>30.53</v>
      </c>
      <c r="L389" s="374">
        <v>-69506098.659999996</v>
      </c>
      <c r="M389" s="374"/>
    </row>
    <row r="390" spans="1:13" ht="12.2" hidden="1" customHeight="1" outlineLevel="2" x14ac:dyDescent="0.2">
      <c r="A390" s="367" t="s">
        <v>1228</v>
      </c>
      <c r="B390" s="367" t="s">
        <v>1146</v>
      </c>
      <c r="C390" s="367" t="s">
        <v>1487</v>
      </c>
      <c r="D390" s="367" t="s">
        <v>1295</v>
      </c>
      <c r="E390" s="367" t="s">
        <v>530</v>
      </c>
      <c r="F390" s="367" t="s">
        <v>1488</v>
      </c>
      <c r="G390" s="367" t="s">
        <v>530</v>
      </c>
      <c r="H390" s="367" t="s">
        <v>530</v>
      </c>
      <c r="I390" s="367" t="s">
        <v>530</v>
      </c>
      <c r="J390" s="374"/>
      <c r="K390" s="374">
        <v>283.27999999999997</v>
      </c>
      <c r="L390" s="374">
        <v>-69506381.939999998</v>
      </c>
      <c r="M390" s="374"/>
    </row>
    <row r="391" spans="1:13" ht="12.2" hidden="1" customHeight="1" outlineLevel="2" x14ac:dyDescent="0.2">
      <c r="A391" s="367" t="s">
        <v>1228</v>
      </c>
      <c r="B391" s="367" t="s">
        <v>859</v>
      </c>
      <c r="C391" s="367" t="s">
        <v>1021</v>
      </c>
      <c r="D391" s="367" t="s">
        <v>921</v>
      </c>
      <c r="E391" s="367" t="s">
        <v>530</v>
      </c>
      <c r="F391" s="367" t="s">
        <v>1489</v>
      </c>
      <c r="G391" s="367" t="s">
        <v>530</v>
      </c>
      <c r="H391" s="367" t="s">
        <v>530</v>
      </c>
      <c r="I391" s="367" t="s">
        <v>530</v>
      </c>
      <c r="J391" s="374"/>
      <c r="K391" s="374">
        <v>66.61</v>
      </c>
      <c r="L391" s="374">
        <v>-69506448.549999997</v>
      </c>
      <c r="M391" s="374"/>
    </row>
    <row r="392" spans="1:13" ht="12.2" hidden="1" customHeight="1" outlineLevel="2" x14ac:dyDescent="0.2">
      <c r="A392" s="367" t="s">
        <v>1228</v>
      </c>
      <c r="B392" s="367" t="s">
        <v>859</v>
      </c>
      <c r="C392" s="367" t="s">
        <v>1490</v>
      </c>
      <c r="D392" s="367" t="s">
        <v>1491</v>
      </c>
      <c r="E392" s="367" t="s">
        <v>530</v>
      </c>
      <c r="F392" s="367" t="s">
        <v>1492</v>
      </c>
      <c r="G392" s="367" t="s">
        <v>530</v>
      </c>
      <c r="H392" s="367" t="s">
        <v>530</v>
      </c>
      <c r="I392" s="367" t="s">
        <v>530</v>
      </c>
      <c r="J392" s="374"/>
      <c r="K392" s="374">
        <v>276.55</v>
      </c>
      <c r="L392" s="374">
        <v>-69506725.099999994</v>
      </c>
      <c r="M392" s="374"/>
    </row>
    <row r="393" spans="1:13" ht="12.2" hidden="1" customHeight="1" outlineLevel="2" x14ac:dyDescent="0.2">
      <c r="A393" s="367" t="s">
        <v>1228</v>
      </c>
      <c r="B393" s="367" t="s">
        <v>859</v>
      </c>
      <c r="C393" s="367" t="s">
        <v>860</v>
      </c>
      <c r="D393" s="367" t="s">
        <v>799</v>
      </c>
      <c r="E393" s="367" t="s">
        <v>530</v>
      </c>
      <c r="F393" s="367" t="s">
        <v>1493</v>
      </c>
      <c r="G393" s="367" t="s">
        <v>530</v>
      </c>
      <c r="H393" s="367" t="s">
        <v>530</v>
      </c>
      <c r="I393" s="367" t="s">
        <v>530</v>
      </c>
      <c r="J393" s="374"/>
      <c r="K393" s="374">
        <v>56.29</v>
      </c>
      <c r="L393" s="374">
        <v>-69506781.390000001</v>
      </c>
      <c r="M393" s="374"/>
    </row>
    <row r="394" spans="1:13" ht="12.2" hidden="1" customHeight="1" outlineLevel="2" x14ac:dyDescent="0.2">
      <c r="A394" s="367" t="s">
        <v>1228</v>
      </c>
      <c r="B394" s="367" t="s">
        <v>859</v>
      </c>
      <c r="C394" s="367" t="s">
        <v>1027</v>
      </c>
      <c r="D394" s="367" t="s">
        <v>1028</v>
      </c>
      <c r="E394" s="367" t="s">
        <v>530</v>
      </c>
      <c r="F394" s="367" t="s">
        <v>1494</v>
      </c>
      <c r="G394" s="367" t="s">
        <v>530</v>
      </c>
      <c r="H394" s="367" t="s">
        <v>530</v>
      </c>
      <c r="I394" s="367" t="s">
        <v>530</v>
      </c>
      <c r="J394" s="374"/>
      <c r="K394" s="374">
        <v>587.22</v>
      </c>
      <c r="L394" s="374">
        <v>-69507368.609999999</v>
      </c>
      <c r="M394" s="374"/>
    </row>
    <row r="395" spans="1:13" ht="12.2" hidden="1" customHeight="1" outlineLevel="2" x14ac:dyDescent="0.2">
      <c r="A395" s="367" t="s">
        <v>1228</v>
      </c>
      <c r="B395" s="367" t="s">
        <v>859</v>
      </c>
      <c r="C395" s="367" t="s">
        <v>862</v>
      </c>
      <c r="D395" s="367" t="s">
        <v>863</v>
      </c>
      <c r="E395" s="367" t="s">
        <v>530</v>
      </c>
      <c r="F395" s="367" t="s">
        <v>1495</v>
      </c>
      <c r="G395" s="367" t="s">
        <v>530</v>
      </c>
      <c r="H395" s="367" t="s">
        <v>530</v>
      </c>
      <c r="I395" s="367" t="s">
        <v>530</v>
      </c>
      <c r="J395" s="374"/>
      <c r="K395" s="374">
        <v>342.53</v>
      </c>
      <c r="L395" s="374">
        <v>-69507711.140000001</v>
      </c>
      <c r="M395" s="374"/>
    </row>
    <row r="396" spans="1:13" ht="12.2" hidden="1" customHeight="1" outlineLevel="2" x14ac:dyDescent="0.2">
      <c r="A396" s="367" t="s">
        <v>1228</v>
      </c>
      <c r="B396" s="367" t="s">
        <v>859</v>
      </c>
      <c r="C396" s="367" t="s">
        <v>1496</v>
      </c>
      <c r="D396" s="367" t="s">
        <v>1497</v>
      </c>
      <c r="E396" s="367" t="s">
        <v>530</v>
      </c>
      <c r="F396" s="367" t="s">
        <v>1498</v>
      </c>
      <c r="G396" s="367" t="s">
        <v>530</v>
      </c>
      <c r="H396" s="367" t="s">
        <v>530</v>
      </c>
      <c r="I396" s="367" t="s">
        <v>530</v>
      </c>
      <c r="J396" s="374"/>
      <c r="K396" s="374">
        <v>698.9</v>
      </c>
      <c r="L396" s="374">
        <v>-69508410.040000007</v>
      </c>
      <c r="M396" s="374"/>
    </row>
    <row r="397" spans="1:13" ht="12.2" hidden="1" customHeight="1" outlineLevel="2" x14ac:dyDescent="0.2">
      <c r="A397" s="367" t="s">
        <v>1228</v>
      </c>
      <c r="B397" s="367" t="s">
        <v>859</v>
      </c>
      <c r="C397" s="367" t="s">
        <v>1499</v>
      </c>
      <c r="D397" s="367" t="s">
        <v>1500</v>
      </c>
      <c r="E397" s="367" t="s">
        <v>530</v>
      </c>
      <c r="F397" s="367" t="s">
        <v>1501</v>
      </c>
      <c r="G397" s="367" t="s">
        <v>530</v>
      </c>
      <c r="H397" s="367" t="s">
        <v>530</v>
      </c>
      <c r="I397" s="367" t="s">
        <v>530</v>
      </c>
      <c r="J397" s="374"/>
      <c r="K397" s="374">
        <v>408.32</v>
      </c>
      <c r="L397" s="374">
        <v>-69508818.359999999</v>
      </c>
      <c r="M397" s="374"/>
    </row>
    <row r="398" spans="1:13" ht="12.2" hidden="1" customHeight="1" outlineLevel="2" x14ac:dyDescent="0.2">
      <c r="A398" s="367" t="s">
        <v>1228</v>
      </c>
      <c r="B398" s="367" t="s">
        <v>859</v>
      </c>
      <c r="C398" s="367" t="s">
        <v>1502</v>
      </c>
      <c r="D398" s="367" t="s">
        <v>1307</v>
      </c>
      <c r="E398" s="367" t="s">
        <v>530</v>
      </c>
      <c r="F398" s="367" t="s">
        <v>1503</v>
      </c>
      <c r="G398" s="367" t="s">
        <v>530</v>
      </c>
      <c r="H398" s="367" t="s">
        <v>530</v>
      </c>
      <c r="I398" s="367" t="s">
        <v>530</v>
      </c>
      <c r="J398" s="374"/>
      <c r="K398" s="374">
        <v>65.430000000000007</v>
      </c>
      <c r="L398" s="374">
        <v>-69508883.790000007</v>
      </c>
      <c r="M398" s="374"/>
    </row>
    <row r="399" spans="1:13" ht="12.2" hidden="1" customHeight="1" outlineLevel="2" x14ac:dyDescent="0.2">
      <c r="A399" s="367" t="s">
        <v>1228</v>
      </c>
      <c r="B399" s="367" t="s">
        <v>859</v>
      </c>
      <c r="C399" s="367" t="s">
        <v>1504</v>
      </c>
      <c r="D399" s="367" t="s">
        <v>1307</v>
      </c>
      <c r="E399" s="367" t="s">
        <v>530</v>
      </c>
      <c r="F399" s="367" t="s">
        <v>1505</v>
      </c>
      <c r="G399" s="367" t="s">
        <v>530</v>
      </c>
      <c r="H399" s="367" t="s">
        <v>530</v>
      </c>
      <c r="I399" s="367" t="s">
        <v>530</v>
      </c>
      <c r="J399" s="374"/>
      <c r="K399" s="374">
        <v>1010</v>
      </c>
      <c r="L399" s="374">
        <v>-69509893.790000007</v>
      </c>
      <c r="M399" s="374"/>
    </row>
    <row r="400" spans="1:13" ht="12.2" hidden="1" customHeight="1" outlineLevel="2" x14ac:dyDescent="0.2">
      <c r="A400" s="367" t="s">
        <v>1228</v>
      </c>
      <c r="B400" s="367" t="s">
        <v>631</v>
      </c>
      <c r="C400" s="367" t="s">
        <v>1506</v>
      </c>
      <c r="D400" s="367" t="s">
        <v>1289</v>
      </c>
      <c r="E400" s="367" t="s">
        <v>530</v>
      </c>
      <c r="F400" s="367" t="s">
        <v>1507</v>
      </c>
      <c r="G400" s="367" t="s">
        <v>530</v>
      </c>
      <c r="H400" s="367" t="s">
        <v>530</v>
      </c>
      <c r="I400" s="367" t="s">
        <v>530</v>
      </c>
      <c r="J400" s="374"/>
      <c r="K400" s="374">
        <v>401.55</v>
      </c>
      <c r="L400" s="374">
        <v>-69510295.340000004</v>
      </c>
      <c r="M400" s="374"/>
    </row>
    <row r="401" spans="1:13" ht="12.2" hidden="1" customHeight="1" outlineLevel="2" x14ac:dyDescent="0.2">
      <c r="A401" s="367" t="s">
        <v>1228</v>
      </c>
      <c r="B401" s="367" t="s">
        <v>631</v>
      </c>
      <c r="C401" s="367" t="s">
        <v>1508</v>
      </c>
      <c r="D401" s="367" t="s">
        <v>1509</v>
      </c>
      <c r="E401" s="367" t="s">
        <v>530</v>
      </c>
      <c r="F401" s="367" t="s">
        <v>1510</v>
      </c>
      <c r="G401" s="367" t="s">
        <v>530</v>
      </c>
      <c r="H401" s="367" t="s">
        <v>530</v>
      </c>
      <c r="I401" s="367" t="s">
        <v>530</v>
      </c>
      <c r="J401" s="374"/>
      <c r="K401" s="374">
        <v>704</v>
      </c>
      <c r="L401" s="374">
        <v>-69510999.340000004</v>
      </c>
      <c r="M401" s="374"/>
    </row>
    <row r="402" spans="1:13" ht="12.2" hidden="1" customHeight="1" outlineLevel="2" x14ac:dyDescent="0.2">
      <c r="A402" s="367" t="s">
        <v>1228</v>
      </c>
      <c r="B402" s="367" t="s">
        <v>631</v>
      </c>
      <c r="C402" s="367" t="s">
        <v>868</v>
      </c>
      <c r="D402" s="367" t="s">
        <v>869</v>
      </c>
      <c r="E402" s="367" t="s">
        <v>530</v>
      </c>
      <c r="F402" s="367" t="s">
        <v>1511</v>
      </c>
      <c r="G402" s="367" t="s">
        <v>530</v>
      </c>
      <c r="H402" s="367" t="s">
        <v>530</v>
      </c>
      <c r="I402" s="367" t="s">
        <v>530</v>
      </c>
      <c r="J402" s="374"/>
      <c r="K402" s="374">
        <v>773.62</v>
      </c>
      <c r="L402" s="374">
        <v>-69511772.959999993</v>
      </c>
      <c r="M402" s="374"/>
    </row>
    <row r="403" spans="1:13" ht="12.2" hidden="1" customHeight="1" outlineLevel="2" x14ac:dyDescent="0.2">
      <c r="A403" s="367" t="s">
        <v>1228</v>
      </c>
      <c r="B403" s="367" t="s">
        <v>631</v>
      </c>
      <c r="C403" s="367" t="s">
        <v>871</v>
      </c>
      <c r="D403" s="367" t="s">
        <v>744</v>
      </c>
      <c r="E403" s="367" t="s">
        <v>530</v>
      </c>
      <c r="F403" s="367" t="s">
        <v>872</v>
      </c>
      <c r="G403" s="367" t="s">
        <v>530</v>
      </c>
      <c r="H403" s="367" t="s">
        <v>530</v>
      </c>
      <c r="I403" s="367" t="s">
        <v>530</v>
      </c>
      <c r="J403" s="374"/>
      <c r="K403" s="374">
        <v>61.68</v>
      </c>
      <c r="L403" s="374">
        <v>-69511834.640000001</v>
      </c>
      <c r="M403" s="374"/>
    </row>
    <row r="404" spans="1:13" ht="12.2" hidden="1" customHeight="1" outlineLevel="2" x14ac:dyDescent="0.2">
      <c r="A404" s="367" t="s">
        <v>1228</v>
      </c>
      <c r="B404" s="367" t="s">
        <v>651</v>
      </c>
      <c r="C404" s="367" t="s">
        <v>1512</v>
      </c>
      <c r="D404" s="367" t="s">
        <v>1513</v>
      </c>
      <c r="E404" s="367" t="s">
        <v>530</v>
      </c>
      <c r="F404" s="367" t="s">
        <v>1514</v>
      </c>
      <c r="G404" s="367" t="s">
        <v>530</v>
      </c>
      <c r="H404" s="367" t="s">
        <v>530</v>
      </c>
      <c r="I404" s="367" t="s">
        <v>530</v>
      </c>
      <c r="J404" s="374"/>
      <c r="K404" s="374">
        <v>665.19</v>
      </c>
      <c r="L404" s="374">
        <v>-69512499.829999998</v>
      </c>
      <c r="M404" s="374"/>
    </row>
    <row r="405" spans="1:13" ht="12.2" hidden="1" customHeight="1" outlineLevel="2" x14ac:dyDescent="0.2">
      <c r="A405" s="367" t="s">
        <v>1228</v>
      </c>
      <c r="B405" s="367" t="s">
        <v>651</v>
      </c>
      <c r="C405" s="367" t="s">
        <v>1515</v>
      </c>
      <c r="D405" s="367" t="s">
        <v>1410</v>
      </c>
      <c r="E405" s="367" t="s">
        <v>530</v>
      </c>
      <c r="F405" s="367" t="s">
        <v>1516</v>
      </c>
      <c r="G405" s="367" t="s">
        <v>530</v>
      </c>
      <c r="H405" s="367" t="s">
        <v>530</v>
      </c>
      <c r="I405" s="367" t="s">
        <v>530</v>
      </c>
      <c r="J405" s="374"/>
      <c r="K405" s="374">
        <v>146.53</v>
      </c>
      <c r="L405" s="374">
        <v>-69512646.359999999</v>
      </c>
      <c r="M405" s="374"/>
    </row>
    <row r="406" spans="1:13" ht="12.2" hidden="1" customHeight="1" outlineLevel="2" x14ac:dyDescent="0.2">
      <c r="A406" s="367" t="s">
        <v>1228</v>
      </c>
      <c r="B406" s="367" t="s">
        <v>651</v>
      </c>
      <c r="C406" s="367" t="s">
        <v>1517</v>
      </c>
      <c r="D406" s="367" t="s">
        <v>1300</v>
      </c>
      <c r="E406" s="367" t="s">
        <v>530</v>
      </c>
      <c r="F406" s="367" t="s">
        <v>1518</v>
      </c>
      <c r="G406" s="367" t="s">
        <v>530</v>
      </c>
      <c r="H406" s="367" t="s">
        <v>530</v>
      </c>
      <c r="I406" s="367" t="s">
        <v>530</v>
      </c>
      <c r="J406" s="374"/>
      <c r="K406" s="374">
        <v>4.43</v>
      </c>
      <c r="L406" s="374">
        <v>-69512650.790000007</v>
      </c>
      <c r="M406" s="374"/>
    </row>
    <row r="407" spans="1:13" ht="12.2" hidden="1" customHeight="1" outlineLevel="2" x14ac:dyDescent="0.2">
      <c r="A407" s="367" t="s">
        <v>1228</v>
      </c>
      <c r="B407" s="367" t="s">
        <v>651</v>
      </c>
      <c r="C407" s="367" t="s">
        <v>1519</v>
      </c>
      <c r="D407" s="367" t="s">
        <v>1520</v>
      </c>
      <c r="E407" s="367" t="s">
        <v>530</v>
      </c>
      <c r="F407" s="367" t="s">
        <v>1521</v>
      </c>
      <c r="G407" s="367" t="s">
        <v>530</v>
      </c>
      <c r="H407" s="367" t="s">
        <v>530</v>
      </c>
      <c r="I407" s="367" t="s">
        <v>530</v>
      </c>
      <c r="J407" s="374"/>
      <c r="K407" s="374">
        <v>288.25</v>
      </c>
      <c r="L407" s="374">
        <v>-69512939.040000007</v>
      </c>
      <c r="M407" s="374"/>
    </row>
    <row r="408" spans="1:13" ht="12.2" hidden="1" customHeight="1" outlineLevel="2" x14ac:dyDescent="0.2">
      <c r="A408" s="367" t="s">
        <v>1228</v>
      </c>
      <c r="B408" s="367" t="s">
        <v>659</v>
      </c>
      <c r="C408" s="367" t="s">
        <v>1522</v>
      </c>
      <c r="D408" s="367" t="s">
        <v>1307</v>
      </c>
      <c r="E408" s="367" t="s">
        <v>530</v>
      </c>
      <c r="F408" s="367" t="s">
        <v>1523</v>
      </c>
      <c r="G408" s="367" t="s">
        <v>530</v>
      </c>
      <c r="H408" s="367" t="s">
        <v>530</v>
      </c>
      <c r="I408" s="367" t="s">
        <v>530</v>
      </c>
      <c r="J408" s="374"/>
      <c r="K408" s="374">
        <v>445.74</v>
      </c>
      <c r="L408" s="374">
        <v>-69513384.780000001</v>
      </c>
      <c r="M408" s="374"/>
    </row>
    <row r="409" spans="1:13" ht="12.2" hidden="1" customHeight="1" outlineLevel="2" x14ac:dyDescent="0.2">
      <c r="A409" s="367" t="s">
        <v>1228</v>
      </c>
      <c r="B409" s="367" t="s">
        <v>659</v>
      </c>
      <c r="C409" s="367" t="s">
        <v>875</v>
      </c>
      <c r="D409" s="367" t="s">
        <v>876</v>
      </c>
      <c r="E409" s="367" t="s">
        <v>530</v>
      </c>
      <c r="F409" s="367" t="s">
        <v>1524</v>
      </c>
      <c r="G409" s="367" t="s">
        <v>530</v>
      </c>
      <c r="H409" s="367" t="s">
        <v>530</v>
      </c>
      <c r="I409" s="367" t="s">
        <v>530</v>
      </c>
      <c r="J409" s="374"/>
      <c r="K409" s="374">
        <v>116.05</v>
      </c>
      <c r="L409" s="374">
        <v>-69513500.829999998</v>
      </c>
      <c r="M409" s="374"/>
    </row>
    <row r="410" spans="1:13" ht="12.2" hidden="1" customHeight="1" outlineLevel="2" x14ac:dyDescent="0.2">
      <c r="A410" s="367" t="s">
        <v>1228</v>
      </c>
      <c r="B410" s="367" t="s">
        <v>659</v>
      </c>
      <c r="C410" s="367" t="s">
        <v>1525</v>
      </c>
      <c r="D410" s="367" t="s">
        <v>1526</v>
      </c>
      <c r="E410" s="367" t="s">
        <v>530</v>
      </c>
      <c r="F410" s="367" t="s">
        <v>1527</v>
      </c>
      <c r="G410" s="367" t="s">
        <v>530</v>
      </c>
      <c r="H410" s="367" t="s">
        <v>530</v>
      </c>
      <c r="I410" s="367" t="s">
        <v>530</v>
      </c>
      <c r="J410" s="374"/>
      <c r="K410" s="374">
        <v>419.73</v>
      </c>
      <c r="L410" s="374">
        <v>-69513920.560000002</v>
      </c>
      <c r="M410" s="374"/>
    </row>
    <row r="411" spans="1:13" ht="12.2" hidden="1" customHeight="1" outlineLevel="2" x14ac:dyDescent="0.2">
      <c r="A411" s="367" t="s">
        <v>1228</v>
      </c>
      <c r="B411" s="367" t="s">
        <v>659</v>
      </c>
      <c r="C411" s="367" t="s">
        <v>1528</v>
      </c>
      <c r="D411" s="367" t="s">
        <v>1467</v>
      </c>
      <c r="E411" s="367" t="s">
        <v>530</v>
      </c>
      <c r="F411" s="367" t="s">
        <v>1529</v>
      </c>
      <c r="G411" s="367" t="s">
        <v>530</v>
      </c>
      <c r="H411" s="367" t="s">
        <v>530</v>
      </c>
      <c r="I411" s="367" t="s">
        <v>530</v>
      </c>
      <c r="J411" s="374"/>
      <c r="K411" s="374">
        <v>28444.22</v>
      </c>
      <c r="L411" s="374">
        <v>-69542364.780000001</v>
      </c>
      <c r="M411" s="374"/>
    </row>
    <row r="412" spans="1:13" ht="12.2" hidden="1" customHeight="1" outlineLevel="2" x14ac:dyDescent="0.2">
      <c r="A412" s="367" t="s">
        <v>1228</v>
      </c>
      <c r="B412" s="367" t="s">
        <v>659</v>
      </c>
      <c r="C412" s="367" t="s">
        <v>1530</v>
      </c>
      <c r="D412" s="367" t="s">
        <v>1351</v>
      </c>
      <c r="E412" s="367" t="s">
        <v>530</v>
      </c>
      <c r="F412" s="367" t="s">
        <v>1531</v>
      </c>
      <c r="G412" s="367" t="s">
        <v>530</v>
      </c>
      <c r="H412" s="367" t="s">
        <v>530</v>
      </c>
      <c r="I412" s="367" t="s">
        <v>530</v>
      </c>
      <c r="J412" s="374"/>
      <c r="K412" s="374">
        <v>363.76</v>
      </c>
      <c r="L412" s="374">
        <v>-69542728.540000007</v>
      </c>
      <c r="M412" s="374"/>
    </row>
    <row r="413" spans="1:13" ht="12.2" hidden="1" customHeight="1" outlineLevel="2" x14ac:dyDescent="0.2">
      <c r="A413" s="367" t="s">
        <v>1228</v>
      </c>
      <c r="B413" s="367" t="s">
        <v>665</v>
      </c>
      <c r="C413" s="367" t="s">
        <v>1532</v>
      </c>
      <c r="D413" s="367" t="s">
        <v>1307</v>
      </c>
      <c r="E413" s="367" t="s">
        <v>530</v>
      </c>
      <c r="F413" s="367" t="s">
        <v>1533</v>
      </c>
      <c r="G413" s="367" t="s">
        <v>530</v>
      </c>
      <c r="H413" s="367" t="s">
        <v>530</v>
      </c>
      <c r="I413" s="367" t="s">
        <v>530</v>
      </c>
      <c r="J413" s="374"/>
      <c r="K413" s="374">
        <v>691.15</v>
      </c>
      <c r="L413" s="374">
        <v>-69543419.689999998</v>
      </c>
      <c r="M413" s="374"/>
    </row>
    <row r="414" spans="1:13" ht="12.2" hidden="1" customHeight="1" outlineLevel="2" x14ac:dyDescent="0.2">
      <c r="A414" s="367" t="s">
        <v>1228</v>
      </c>
      <c r="B414" s="367" t="s">
        <v>665</v>
      </c>
      <c r="C414" s="367" t="s">
        <v>1534</v>
      </c>
      <c r="D414" s="367" t="s">
        <v>1491</v>
      </c>
      <c r="E414" s="367" t="s">
        <v>530</v>
      </c>
      <c r="F414" s="367" t="s">
        <v>1535</v>
      </c>
      <c r="G414" s="367" t="s">
        <v>530</v>
      </c>
      <c r="H414" s="367" t="s">
        <v>530</v>
      </c>
      <c r="I414" s="367" t="s">
        <v>530</v>
      </c>
      <c r="J414" s="374"/>
      <c r="K414" s="374">
        <v>228.89</v>
      </c>
      <c r="L414" s="374">
        <v>-69543648.579999998</v>
      </c>
      <c r="M414" s="374"/>
    </row>
    <row r="415" spans="1:13" ht="12.2" hidden="1" customHeight="1" outlineLevel="2" x14ac:dyDescent="0.2">
      <c r="A415" s="367" t="s">
        <v>1228</v>
      </c>
      <c r="B415" s="367" t="s">
        <v>681</v>
      </c>
      <c r="C415" s="367" t="s">
        <v>1536</v>
      </c>
      <c r="D415" s="367" t="s">
        <v>1537</v>
      </c>
      <c r="E415" s="367" t="s">
        <v>530</v>
      </c>
      <c r="F415" s="367" t="s">
        <v>1538</v>
      </c>
      <c r="G415" s="367" t="s">
        <v>530</v>
      </c>
      <c r="H415" s="367" t="s">
        <v>530</v>
      </c>
      <c r="I415" s="367" t="s">
        <v>530</v>
      </c>
      <c r="J415" s="374"/>
      <c r="K415" s="374">
        <v>102</v>
      </c>
      <c r="L415" s="374">
        <v>-69543750.579999998</v>
      </c>
      <c r="M415" s="374"/>
    </row>
    <row r="416" spans="1:13" ht="12.2" hidden="1" customHeight="1" outlineLevel="2" x14ac:dyDescent="0.2">
      <c r="A416" s="367" t="s">
        <v>1228</v>
      </c>
      <c r="B416" s="367" t="s">
        <v>681</v>
      </c>
      <c r="C416" s="367" t="s">
        <v>1539</v>
      </c>
      <c r="D416" s="367" t="s">
        <v>1540</v>
      </c>
      <c r="E416" s="367" t="s">
        <v>530</v>
      </c>
      <c r="F416" s="367" t="s">
        <v>1541</v>
      </c>
      <c r="G416" s="367" t="s">
        <v>530</v>
      </c>
      <c r="H416" s="367" t="s">
        <v>530</v>
      </c>
      <c r="I416" s="367" t="s">
        <v>530</v>
      </c>
      <c r="J416" s="374"/>
      <c r="K416" s="374">
        <v>158.66999999999999</v>
      </c>
      <c r="L416" s="374">
        <v>-69543909.25</v>
      </c>
      <c r="M416" s="374"/>
    </row>
    <row r="417" spans="1:13" ht="12.2" hidden="1" customHeight="1" outlineLevel="2" x14ac:dyDescent="0.2">
      <c r="A417" s="367" t="s">
        <v>1228</v>
      </c>
      <c r="B417" s="367" t="s">
        <v>681</v>
      </c>
      <c r="C417" s="367" t="s">
        <v>1542</v>
      </c>
      <c r="D417" s="367" t="s">
        <v>1300</v>
      </c>
      <c r="E417" s="367" t="s">
        <v>530</v>
      </c>
      <c r="F417" s="367" t="s">
        <v>1543</v>
      </c>
      <c r="G417" s="367" t="s">
        <v>530</v>
      </c>
      <c r="H417" s="367" t="s">
        <v>530</v>
      </c>
      <c r="I417" s="367" t="s">
        <v>530</v>
      </c>
      <c r="J417" s="374"/>
      <c r="K417" s="374">
        <v>84.74</v>
      </c>
      <c r="L417" s="374">
        <v>-69543993.989999995</v>
      </c>
      <c r="M417" s="374"/>
    </row>
    <row r="418" spans="1:13" ht="12.2" hidden="1" customHeight="1" outlineLevel="2" x14ac:dyDescent="0.2">
      <c r="A418" s="367" t="s">
        <v>1228</v>
      </c>
      <c r="B418" s="367" t="s">
        <v>681</v>
      </c>
      <c r="C418" s="367" t="s">
        <v>1544</v>
      </c>
      <c r="D418" s="367" t="s">
        <v>1307</v>
      </c>
      <c r="E418" s="367" t="s">
        <v>530</v>
      </c>
      <c r="F418" s="367" t="s">
        <v>1545</v>
      </c>
      <c r="G418" s="367" t="s">
        <v>530</v>
      </c>
      <c r="H418" s="367" t="s">
        <v>530</v>
      </c>
      <c r="I418" s="367" t="s">
        <v>530</v>
      </c>
      <c r="J418" s="374"/>
      <c r="K418" s="374">
        <v>198.62</v>
      </c>
      <c r="L418" s="374">
        <v>-69544192.609999999</v>
      </c>
      <c r="M418" s="374"/>
    </row>
    <row r="419" spans="1:13" ht="12.2" hidden="1" customHeight="1" outlineLevel="2" x14ac:dyDescent="0.2">
      <c r="A419" s="367" t="s">
        <v>1228</v>
      </c>
      <c r="B419" s="367" t="s">
        <v>681</v>
      </c>
      <c r="C419" s="367" t="s">
        <v>1546</v>
      </c>
      <c r="D419" s="367" t="s">
        <v>1547</v>
      </c>
      <c r="E419" s="367" t="s">
        <v>530</v>
      </c>
      <c r="F419" s="367" t="s">
        <v>1548</v>
      </c>
      <c r="G419" s="367" t="s">
        <v>530</v>
      </c>
      <c r="H419" s="367" t="s">
        <v>530</v>
      </c>
      <c r="I419" s="367" t="s">
        <v>530</v>
      </c>
      <c r="J419" s="374"/>
      <c r="K419" s="374">
        <v>357.84</v>
      </c>
      <c r="L419" s="374">
        <v>-69544550.450000003</v>
      </c>
      <c r="M419" s="374"/>
    </row>
    <row r="420" spans="1:13" ht="12.2" hidden="1" customHeight="1" outlineLevel="2" x14ac:dyDescent="0.2">
      <c r="A420" s="367" t="s">
        <v>1228</v>
      </c>
      <c r="B420" s="367" t="s">
        <v>681</v>
      </c>
      <c r="C420" s="367" t="s">
        <v>1549</v>
      </c>
      <c r="D420" s="367" t="s">
        <v>1335</v>
      </c>
      <c r="E420" s="367" t="s">
        <v>530</v>
      </c>
      <c r="F420" s="367" t="s">
        <v>1550</v>
      </c>
      <c r="G420" s="367" t="s">
        <v>530</v>
      </c>
      <c r="H420" s="367" t="s">
        <v>530</v>
      </c>
      <c r="I420" s="367" t="s">
        <v>530</v>
      </c>
      <c r="J420" s="374"/>
      <c r="K420" s="374">
        <v>490.54</v>
      </c>
      <c r="L420" s="374">
        <v>-69545040.989999995</v>
      </c>
      <c r="M420" s="374"/>
    </row>
    <row r="421" spans="1:13" ht="12.2" hidden="1" customHeight="1" outlineLevel="2" x14ac:dyDescent="0.2">
      <c r="A421" s="367" t="s">
        <v>1228</v>
      </c>
      <c r="B421" s="367" t="s">
        <v>691</v>
      </c>
      <c r="C421" s="367" t="s">
        <v>1551</v>
      </c>
      <c r="D421" s="367" t="s">
        <v>1345</v>
      </c>
      <c r="E421" s="367" t="s">
        <v>530</v>
      </c>
      <c r="F421" s="367" t="s">
        <v>1552</v>
      </c>
      <c r="G421" s="367" t="s">
        <v>530</v>
      </c>
      <c r="H421" s="367" t="s">
        <v>530</v>
      </c>
      <c r="I421" s="367" t="s">
        <v>530</v>
      </c>
      <c r="J421" s="374"/>
      <c r="K421" s="374">
        <v>173.72</v>
      </c>
      <c r="L421" s="374">
        <v>-69545214.709999993</v>
      </c>
      <c r="M421" s="374"/>
    </row>
    <row r="422" spans="1:13" ht="12.2" hidden="1" customHeight="1" outlineLevel="2" x14ac:dyDescent="0.2">
      <c r="A422" s="367" t="s">
        <v>1228</v>
      </c>
      <c r="B422" s="367" t="s">
        <v>691</v>
      </c>
      <c r="C422" s="367" t="s">
        <v>1553</v>
      </c>
      <c r="D422" s="367" t="s">
        <v>1554</v>
      </c>
      <c r="E422" s="367" t="s">
        <v>530</v>
      </c>
      <c r="F422" s="367" t="s">
        <v>1555</v>
      </c>
      <c r="G422" s="367" t="s">
        <v>530</v>
      </c>
      <c r="H422" s="367" t="s">
        <v>530</v>
      </c>
      <c r="I422" s="367" t="s">
        <v>530</v>
      </c>
      <c r="J422" s="374"/>
      <c r="K422" s="374">
        <v>226.13</v>
      </c>
      <c r="L422" s="374">
        <v>-69545440.840000004</v>
      </c>
      <c r="M422" s="374"/>
    </row>
    <row r="423" spans="1:13" ht="12.2" hidden="1" customHeight="1" outlineLevel="2" x14ac:dyDescent="0.2">
      <c r="A423" s="367" t="s">
        <v>1228</v>
      </c>
      <c r="B423" s="367" t="s">
        <v>691</v>
      </c>
      <c r="C423" s="367" t="s">
        <v>1556</v>
      </c>
      <c r="D423" s="367" t="s">
        <v>1024</v>
      </c>
      <c r="E423" s="367" t="s">
        <v>530</v>
      </c>
      <c r="F423" s="367" t="s">
        <v>1557</v>
      </c>
      <c r="G423" s="367" t="s">
        <v>530</v>
      </c>
      <c r="H423" s="367" t="s">
        <v>530</v>
      </c>
      <c r="I423" s="367" t="s">
        <v>530</v>
      </c>
      <c r="J423" s="374"/>
      <c r="K423" s="374">
        <v>3.18</v>
      </c>
      <c r="L423" s="374">
        <v>-69545444.019999996</v>
      </c>
      <c r="M423" s="374"/>
    </row>
    <row r="424" spans="1:13" ht="12.2" hidden="1" customHeight="1" outlineLevel="2" x14ac:dyDescent="0.2">
      <c r="A424" s="367" t="s">
        <v>1228</v>
      </c>
      <c r="B424" s="367" t="s">
        <v>888</v>
      </c>
      <c r="C424" s="367" t="s">
        <v>1558</v>
      </c>
      <c r="D424" s="367" t="s">
        <v>1559</v>
      </c>
      <c r="E424" s="367" t="s">
        <v>530</v>
      </c>
      <c r="F424" s="367" t="s">
        <v>1560</v>
      </c>
      <c r="G424" s="367" t="s">
        <v>530</v>
      </c>
      <c r="H424" s="367" t="s">
        <v>530</v>
      </c>
      <c r="I424" s="367" t="s">
        <v>530</v>
      </c>
      <c r="J424" s="374"/>
      <c r="K424" s="374">
        <v>380.29</v>
      </c>
      <c r="L424" s="374">
        <v>-69545824.310000002</v>
      </c>
      <c r="M424" s="374"/>
    </row>
    <row r="425" spans="1:13" ht="12.2" hidden="1" customHeight="1" outlineLevel="2" x14ac:dyDescent="0.2">
      <c r="A425" s="367" t="s">
        <v>1228</v>
      </c>
      <c r="B425" s="367" t="s">
        <v>888</v>
      </c>
      <c r="C425" s="367" t="s">
        <v>1561</v>
      </c>
      <c r="D425" s="367" t="s">
        <v>1435</v>
      </c>
      <c r="E425" s="367" t="s">
        <v>530</v>
      </c>
      <c r="F425" s="367" t="s">
        <v>1562</v>
      </c>
      <c r="G425" s="367" t="s">
        <v>530</v>
      </c>
      <c r="H425" s="367" t="s">
        <v>530</v>
      </c>
      <c r="I425" s="367" t="s">
        <v>530</v>
      </c>
      <c r="J425" s="374"/>
      <c r="K425" s="374">
        <v>965.49</v>
      </c>
      <c r="L425" s="374">
        <v>-69546789.799999997</v>
      </c>
      <c r="M425" s="374"/>
    </row>
    <row r="426" spans="1:13" ht="12.2" hidden="1" customHeight="1" outlineLevel="2" x14ac:dyDescent="0.2">
      <c r="A426" s="367" t="s">
        <v>1228</v>
      </c>
      <c r="B426" s="367" t="s">
        <v>888</v>
      </c>
      <c r="C426" s="367" t="s">
        <v>1563</v>
      </c>
      <c r="D426" s="367" t="s">
        <v>1547</v>
      </c>
      <c r="E426" s="367" t="s">
        <v>530</v>
      </c>
      <c r="F426" s="367" t="s">
        <v>1564</v>
      </c>
      <c r="G426" s="367" t="s">
        <v>530</v>
      </c>
      <c r="H426" s="367" t="s">
        <v>530</v>
      </c>
      <c r="I426" s="367" t="s">
        <v>530</v>
      </c>
      <c r="J426" s="374"/>
      <c r="K426" s="374">
        <v>784.87</v>
      </c>
      <c r="L426" s="374">
        <v>-69547574.670000002</v>
      </c>
      <c r="M426" s="374"/>
    </row>
    <row r="427" spans="1:13" ht="12.2" hidden="1" customHeight="1" outlineLevel="2" x14ac:dyDescent="0.2">
      <c r="A427" s="367" t="s">
        <v>1228</v>
      </c>
      <c r="B427" s="367" t="s">
        <v>888</v>
      </c>
      <c r="C427" s="367" t="s">
        <v>1565</v>
      </c>
      <c r="D427" s="367" t="s">
        <v>1454</v>
      </c>
      <c r="E427" s="367" t="s">
        <v>530</v>
      </c>
      <c r="F427" s="367" t="s">
        <v>1566</v>
      </c>
      <c r="G427" s="367" t="s">
        <v>530</v>
      </c>
      <c r="H427" s="367" t="s">
        <v>530</v>
      </c>
      <c r="I427" s="367" t="s">
        <v>530</v>
      </c>
      <c r="J427" s="374"/>
      <c r="K427" s="374">
        <v>81.96</v>
      </c>
      <c r="L427" s="374">
        <v>-69547656.629999995</v>
      </c>
      <c r="M427" s="374"/>
    </row>
    <row r="428" spans="1:13" ht="12.2" hidden="1" customHeight="1" outlineLevel="2" x14ac:dyDescent="0.2">
      <c r="A428" s="367" t="s">
        <v>1228</v>
      </c>
      <c r="B428" s="367" t="s">
        <v>888</v>
      </c>
      <c r="C428" s="367" t="s">
        <v>1567</v>
      </c>
      <c r="D428" s="367" t="s">
        <v>1307</v>
      </c>
      <c r="E428" s="367" t="s">
        <v>530</v>
      </c>
      <c r="F428" s="367" t="s">
        <v>1568</v>
      </c>
      <c r="G428" s="367" t="s">
        <v>530</v>
      </c>
      <c r="H428" s="367" t="s">
        <v>530</v>
      </c>
      <c r="I428" s="367" t="s">
        <v>530</v>
      </c>
      <c r="J428" s="374"/>
      <c r="K428" s="374">
        <v>174.59</v>
      </c>
      <c r="L428" s="374">
        <v>-69547831.219999999</v>
      </c>
      <c r="M428" s="374"/>
    </row>
    <row r="429" spans="1:13" ht="12.2" hidden="1" customHeight="1" outlineLevel="2" x14ac:dyDescent="0.2">
      <c r="A429" s="367" t="s">
        <v>1228</v>
      </c>
      <c r="B429" s="367" t="s">
        <v>888</v>
      </c>
      <c r="C429" s="367" t="s">
        <v>1569</v>
      </c>
      <c r="D429" s="367" t="s">
        <v>1307</v>
      </c>
      <c r="E429" s="367" t="s">
        <v>530</v>
      </c>
      <c r="F429" s="367" t="s">
        <v>1570</v>
      </c>
      <c r="G429" s="367" t="s">
        <v>530</v>
      </c>
      <c r="H429" s="367" t="s">
        <v>530</v>
      </c>
      <c r="I429" s="367" t="s">
        <v>530</v>
      </c>
      <c r="J429" s="374"/>
      <c r="K429" s="374">
        <v>1020.83</v>
      </c>
      <c r="L429" s="374">
        <v>-69548852.049999997</v>
      </c>
      <c r="M429" s="374"/>
    </row>
    <row r="430" spans="1:13" ht="12.2" hidden="1" customHeight="1" outlineLevel="2" x14ac:dyDescent="0.2">
      <c r="A430" s="367" t="s">
        <v>1228</v>
      </c>
      <c r="B430" s="367" t="s">
        <v>888</v>
      </c>
      <c r="C430" s="367" t="s">
        <v>1571</v>
      </c>
      <c r="D430" s="367" t="s">
        <v>1307</v>
      </c>
      <c r="E430" s="367" t="s">
        <v>530</v>
      </c>
      <c r="F430" s="367" t="s">
        <v>1572</v>
      </c>
      <c r="G430" s="367" t="s">
        <v>530</v>
      </c>
      <c r="H430" s="367" t="s">
        <v>530</v>
      </c>
      <c r="I430" s="367" t="s">
        <v>530</v>
      </c>
      <c r="J430" s="374"/>
      <c r="K430" s="374">
        <v>285.63</v>
      </c>
      <c r="L430" s="374">
        <v>-69549137.680000007</v>
      </c>
      <c r="M430" s="374"/>
    </row>
    <row r="431" spans="1:13" ht="12.2" hidden="1" customHeight="1" outlineLevel="2" x14ac:dyDescent="0.2">
      <c r="A431" s="367" t="s">
        <v>1228</v>
      </c>
      <c r="B431" s="367" t="s">
        <v>888</v>
      </c>
      <c r="C431" s="367" t="s">
        <v>1573</v>
      </c>
      <c r="D431" s="367" t="s">
        <v>1295</v>
      </c>
      <c r="E431" s="367" t="s">
        <v>530</v>
      </c>
      <c r="F431" s="367" t="s">
        <v>1574</v>
      </c>
      <c r="G431" s="367" t="s">
        <v>530</v>
      </c>
      <c r="H431" s="367" t="s">
        <v>530</v>
      </c>
      <c r="I431" s="367" t="s">
        <v>530</v>
      </c>
      <c r="J431" s="374"/>
      <c r="K431" s="374">
        <v>66.959999999999994</v>
      </c>
      <c r="L431" s="374">
        <v>-69549204.640000001</v>
      </c>
      <c r="M431" s="374"/>
    </row>
    <row r="432" spans="1:13" ht="12.2" hidden="1" customHeight="1" outlineLevel="2" x14ac:dyDescent="0.2">
      <c r="A432" s="367" t="s">
        <v>1228</v>
      </c>
      <c r="B432" s="367" t="s">
        <v>891</v>
      </c>
      <c r="C432" s="367" t="s">
        <v>1575</v>
      </c>
      <c r="D432" s="367" t="s">
        <v>1576</v>
      </c>
      <c r="E432" s="367" t="s">
        <v>530</v>
      </c>
      <c r="F432" s="367" t="s">
        <v>1577</v>
      </c>
      <c r="G432" s="367" t="s">
        <v>530</v>
      </c>
      <c r="H432" s="367" t="s">
        <v>530</v>
      </c>
      <c r="I432" s="367" t="s">
        <v>530</v>
      </c>
      <c r="J432" s="374"/>
      <c r="K432" s="374">
        <v>97.15</v>
      </c>
      <c r="L432" s="374">
        <v>-69549301.790000007</v>
      </c>
      <c r="M432" s="374"/>
    </row>
    <row r="433" spans="1:13" ht="12.2" hidden="1" customHeight="1" outlineLevel="2" x14ac:dyDescent="0.2">
      <c r="A433" s="367" t="s">
        <v>1228</v>
      </c>
      <c r="B433" s="367" t="s">
        <v>891</v>
      </c>
      <c r="C433" s="367" t="s">
        <v>1578</v>
      </c>
      <c r="D433" s="367" t="s">
        <v>1579</v>
      </c>
      <c r="E433" s="367" t="s">
        <v>530</v>
      </c>
      <c r="F433" s="367" t="s">
        <v>1580</v>
      </c>
      <c r="G433" s="367" t="s">
        <v>530</v>
      </c>
      <c r="H433" s="367" t="s">
        <v>530</v>
      </c>
      <c r="I433" s="367" t="s">
        <v>530</v>
      </c>
      <c r="J433" s="374"/>
      <c r="K433" s="374">
        <v>179.64</v>
      </c>
      <c r="L433" s="374">
        <v>-69549481.430000007</v>
      </c>
      <c r="M433" s="374"/>
    </row>
    <row r="434" spans="1:13" ht="12.2" hidden="1" customHeight="1" outlineLevel="2" x14ac:dyDescent="0.2">
      <c r="A434" s="367" t="s">
        <v>1228</v>
      </c>
      <c r="B434" s="367" t="s">
        <v>891</v>
      </c>
      <c r="C434" s="367" t="s">
        <v>1049</v>
      </c>
      <c r="D434" s="367" t="s">
        <v>1028</v>
      </c>
      <c r="E434" s="367" t="s">
        <v>530</v>
      </c>
      <c r="F434" s="367" t="s">
        <v>1581</v>
      </c>
      <c r="G434" s="367" t="s">
        <v>530</v>
      </c>
      <c r="H434" s="367" t="s">
        <v>530</v>
      </c>
      <c r="I434" s="367" t="s">
        <v>530</v>
      </c>
      <c r="J434" s="374"/>
      <c r="K434" s="374">
        <v>300.27999999999997</v>
      </c>
      <c r="L434" s="374">
        <v>-69549781.709999993</v>
      </c>
      <c r="M434" s="374"/>
    </row>
    <row r="435" spans="1:13" ht="12.2" hidden="1" customHeight="1" outlineLevel="2" x14ac:dyDescent="0.2">
      <c r="A435" s="367" t="s">
        <v>1228</v>
      </c>
      <c r="B435" s="367" t="s">
        <v>891</v>
      </c>
      <c r="C435" s="367" t="s">
        <v>1582</v>
      </c>
      <c r="D435" s="367" t="s">
        <v>1307</v>
      </c>
      <c r="E435" s="367" t="s">
        <v>530</v>
      </c>
      <c r="F435" s="367" t="s">
        <v>1583</v>
      </c>
      <c r="G435" s="367" t="s">
        <v>530</v>
      </c>
      <c r="H435" s="367" t="s">
        <v>530</v>
      </c>
      <c r="I435" s="367" t="s">
        <v>530</v>
      </c>
      <c r="J435" s="374"/>
      <c r="K435" s="374">
        <v>1253.2</v>
      </c>
      <c r="L435" s="374">
        <v>-69551034.909999996</v>
      </c>
      <c r="M435" s="374"/>
    </row>
    <row r="436" spans="1:13" ht="12.2" hidden="1" customHeight="1" outlineLevel="2" x14ac:dyDescent="0.2">
      <c r="A436" s="367" t="s">
        <v>1228</v>
      </c>
      <c r="B436" s="367" t="s">
        <v>891</v>
      </c>
      <c r="C436" s="367" t="s">
        <v>1584</v>
      </c>
      <c r="D436" s="367" t="s">
        <v>1520</v>
      </c>
      <c r="E436" s="367" t="s">
        <v>530</v>
      </c>
      <c r="F436" s="367" t="s">
        <v>1585</v>
      </c>
      <c r="G436" s="367" t="s">
        <v>530</v>
      </c>
      <c r="H436" s="367" t="s">
        <v>530</v>
      </c>
      <c r="I436" s="367" t="s">
        <v>530</v>
      </c>
      <c r="J436" s="374"/>
      <c r="K436" s="374">
        <v>18.399999999999999</v>
      </c>
      <c r="L436" s="374">
        <v>-69551053.310000002</v>
      </c>
      <c r="M436" s="374"/>
    </row>
    <row r="437" spans="1:13" ht="12.2" hidden="1" customHeight="1" outlineLevel="2" x14ac:dyDescent="0.2">
      <c r="A437" s="367" t="s">
        <v>1228</v>
      </c>
      <c r="B437" s="367" t="s">
        <v>891</v>
      </c>
      <c r="C437" s="367" t="s">
        <v>1586</v>
      </c>
      <c r="D437" s="367" t="s">
        <v>1307</v>
      </c>
      <c r="E437" s="367" t="s">
        <v>530</v>
      </c>
      <c r="F437" s="367" t="s">
        <v>1587</v>
      </c>
      <c r="G437" s="367" t="s">
        <v>530</v>
      </c>
      <c r="H437" s="367" t="s">
        <v>530</v>
      </c>
      <c r="I437" s="367" t="s">
        <v>530</v>
      </c>
      <c r="J437" s="374"/>
      <c r="K437" s="374">
        <v>667.25</v>
      </c>
      <c r="L437" s="374">
        <v>-69551720.560000002</v>
      </c>
      <c r="M437" s="374"/>
    </row>
    <row r="438" spans="1:13" ht="12.2" hidden="1" customHeight="1" outlineLevel="2" x14ac:dyDescent="0.2">
      <c r="A438" s="367" t="s">
        <v>1228</v>
      </c>
      <c r="B438" s="367" t="s">
        <v>1051</v>
      </c>
      <c r="C438" s="367" t="s">
        <v>1588</v>
      </c>
      <c r="D438" s="367" t="s">
        <v>1454</v>
      </c>
      <c r="E438" s="367" t="s">
        <v>530</v>
      </c>
      <c r="F438" s="367" t="s">
        <v>1589</v>
      </c>
      <c r="G438" s="367" t="s">
        <v>530</v>
      </c>
      <c r="H438" s="367" t="s">
        <v>530</v>
      </c>
      <c r="I438" s="367" t="s">
        <v>530</v>
      </c>
      <c r="J438" s="374"/>
      <c r="K438" s="374">
        <v>375.5</v>
      </c>
      <c r="L438" s="374">
        <v>-69552096.060000002</v>
      </c>
      <c r="M438" s="374"/>
    </row>
    <row r="439" spans="1:13" ht="12.2" hidden="1" customHeight="1" outlineLevel="2" x14ac:dyDescent="0.2">
      <c r="A439" s="367" t="s">
        <v>1228</v>
      </c>
      <c r="B439" s="367" t="s">
        <v>1051</v>
      </c>
      <c r="C439" s="367" t="s">
        <v>1590</v>
      </c>
      <c r="D439" s="367" t="s">
        <v>1300</v>
      </c>
      <c r="E439" s="367" t="s">
        <v>530</v>
      </c>
      <c r="F439" s="367" t="s">
        <v>1591</v>
      </c>
      <c r="G439" s="367" t="s">
        <v>530</v>
      </c>
      <c r="H439" s="367" t="s">
        <v>530</v>
      </c>
      <c r="I439" s="367" t="s">
        <v>530</v>
      </c>
      <c r="J439" s="374"/>
      <c r="K439" s="374">
        <v>11.36</v>
      </c>
      <c r="L439" s="374">
        <v>-69552107.420000002</v>
      </c>
      <c r="M439" s="374"/>
    </row>
    <row r="440" spans="1:13" ht="12.2" hidden="1" customHeight="1" outlineLevel="2" x14ac:dyDescent="0.2">
      <c r="A440" s="367" t="s">
        <v>1228</v>
      </c>
      <c r="B440" s="367" t="s">
        <v>1054</v>
      </c>
      <c r="C440" s="367" t="s">
        <v>1055</v>
      </c>
      <c r="D440" s="367" t="s">
        <v>1028</v>
      </c>
      <c r="E440" s="367" t="s">
        <v>530</v>
      </c>
      <c r="F440" s="367" t="s">
        <v>1592</v>
      </c>
      <c r="G440" s="367" t="s">
        <v>530</v>
      </c>
      <c r="H440" s="367" t="s">
        <v>530</v>
      </c>
      <c r="I440" s="367" t="s">
        <v>530</v>
      </c>
      <c r="J440" s="374"/>
      <c r="K440" s="374">
        <v>53.03</v>
      </c>
      <c r="L440" s="374">
        <v>-69552160.450000003</v>
      </c>
      <c r="M440" s="374"/>
    </row>
    <row r="441" spans="1:13" ht="12.2" hidden="1" customHeight="1" outlineLevel="2" x14ac:dyDescent="0.2">
      <c r="A441" s="367" t="s">
        <v>1228</v>
      </c>
      <c r="B441" s="367" t="s">
        <v>1054</v>
      </c>
      <c r="C441" s="367" t="s">
        <v>1593</v>
      </c>
      <c r="D441" s="367" t="s">
        <v>1594</v>
      </c>
      <c r="E441" s="367" t="s">
        <v>530</v>
      </c>
      <c r="F441" s="367" t="s">
        <v>1595</v>
      </c>
      <c r="G441" s="367" t="s">
        <v>530</v>
      </c>
      <c r="H441" s="367" t="s">
        <v>530</v>
      </c>
      <c r="I441" s="367" t="s">
        <v>530</v>
      </c>
      <c r="J441" s="374"/>
      <c r="K441" s="374">
        <v>195</v>
      </c>
      <c r="L441" s="374">
        <v>-69552355.450000003</v>
      </c>
      <c r="M441" s="374"/>
    </row>
    <row r="442" spans="1:13" ht="12.2" hidden="1" customHeight="1" outlineLevel="2" x14ac:dyDescent="0.2">
      <c r="A442" s="367" t="s">
        <v>1228</v>
      </c>
      <c r="B442" s="367" t="s">
        <v>1054</v>
      </c>
      <c r="C442" s="367" t="s">
        <v>1596</v>
      </c>
      <c r="D442" s="367" t="s">
        <v>1028</v>
      </c>
      <c r="E442" s="367" t="s">
        <v>530</v>
      </c>
      <c r="F442" s="367" t="s">
        <v>1597</v>
      </c>
      <c r="G442" s="367" t="s">
        <v>530</v>
      </c>
      <c r="H442" s="367" t="s">
        <v>530</v>
      </c>
      <c r="I442" s="367" t="s">
        <v>530</v>
      </c>
      <c r="J442" s="374"/>
      <c r="K442" s="374">
        <v>1159.3800000000001</v>
      </c>
      <c r="L442" s="374">
        <v>-69553514.829999998</v>
      </c>
      <c r="M442" s="374"/>
    </row>
    <row r="443" spans="1:13" ht="12.2" hidden="1" customHeight="1" outlineLevel="2" x14ac:dyDescent="0.2">
      <c r="A443" s="367" t="s">
        <v>1228</v>
      </c>
      <c r="B443" s="367" t="s">
        <v>1054</v>
      </c>
      <c r="C443" s="367" t="s">
        <v>1598</v>
      </c>
      <c r="D443" s="367" t="s">
        <v>1307</v>
      </c>
      <c r="E443" s="367" t="s">
        <v>530</v>
      </c>
      <c r="F443" s="367" t="s">
        <v>1599</v>
      </c>
      <c r="G443" s="367" t="s">
        <v>530</v>
      </c>
      <c r="H443" s="367" t="s">
        <v>530</v>
      </c>
      <c r="I443" s="367" t="s">
        <v>530</v>
      </c>
      <c r="J443" s="374"/>
      <c r="K443" s="374">
        <v>382.34</v>
      </c>
      <c r="L443" s="374">
        <v>-69553897.170000002</v>
      </c>
      <c r="M443" s="374"/>
    </row>
    <row r="444" spans="1:13" ht="12.2" hidden="1" customHeight="1" outlineLevel="2" x14ac:dyDescent="0.2">
      <c r="A444" s="367" t="s">
        <v>1228</v>
      </c>
      <c r="B444" s="367" t="s">
        <v>1054</v>
      </c>
      <c r="C444" s="367" t="s">
        <v>1600</v>
      </c>
      <c r="D444" s="367" t="s">
        <v>1601</v>
      </c>
      <c r="E444" s="367" t="s">
        <v>530</v>
      </c>
      <c r="F444" s="367" t="s">
        <v>1602</v>
      </c>
      <c r="G444" s="367" t="s">
        <v>530</v>
      </c>
      <c r="H444" s="367" t="s">
        <v>530</v>
      </c>
      <c r="I444" s="367" t="s">
        <v>530</v>
      </c>
      <c r="J444" s="374"/>
      <c r="K444" s="374">
        <v>287.79000000000002</v>
      </c>
      <c r="L444" s="374">
        <v>-69554184.959999993</v>
      </c>
      <c r="M444" s="374"/>
    </row>
    <row r="445" spans="1:13" ht="12.2" hidden="1" customHeight="1" outlineLevel="2" x14ac:dyDescent="0.2">
      <c r="A445" s="367" t="s">
        <v>1228</v>
      </c>
      <c r="B445" s="367" t="s">
        <v>1057</v>
      </c>
      <c r="C445" s="367" t="s">
        <v>1603</v>
      </c>
      <c r="D445" s="367" t="s">
        <v>1604</v>
      </c>
      <c r="E445" s="367" t="s">
        <v>530</v>
      </c>
      <c r="F445" s="367" t="s">
        <v>1605</v>
      </c>
      <c r="G445" s="367" t="s">
        <v>530</v>
      </c>
      <c r="H445" s="367" t="s">
        <v>530</v>
      </c>
      <c r="I445" s="367" t="s">
        <v>530</v>
      </c>
      <c r="J445" s="374"/>
      <c r="K445" s="374">
        <v>94.86</v>
      </c>
      <c r="L445" s="374">
        <v>-69554279.819999993</v>
      </c>
      <c r="M445" s="374"/>
    </row>
    <row r="446" spans="1:13" ht="12.2" hidden="1" customHeight="1" outlineLevel="2" x14ac:dyDescent="0.2">
      <c r="A446" s="367" t="s">
        <v>1228</v>
      </c>
      <c r="B446" s="367" t="s">
        <v>1057</v>
      </c>
      <c r="C446" s="367" t="s">
        <v>1606</v>
      </c>
      <c r="D446" s="367" t="s">
        <v>1607</v>
      </c>
      <c r="E446" s="367" t="s">
        <v>530</v>
      </c>
      <c r="F446" s="367" t="s">
        <v>1608</v>
      </c>
      <c r="G446" s="367" t="s">
        <v>530</v>
      </c>
      <c r="H446" s="367" t="s">
        <v>530</v>
      </c>
      <c r="I446" s="367" t="s">
        <v>530</v>
      </c>
      <c r="J446" s="374"/>
      <c r="K446" s="374">
        <v>118.3</v>
      </c>
      <c r="L446" s="374">
        <v>-69554398.120000005</v>
      </c>
      <c r="M446" s="374"/>
    </row>
    <row r="447" spans="1:13" ht="12.2" hidden="1" customHeight="1" outlineLevel="2" x14ac:dyDescent="0.2">
      <c r="A447" s="367" t="s">
        <v>1228</v>
      </c>
      <c r="B447" s="367" t="s">
        <v>1057</v>
      </c>
      <c r="C447" s="367" t="s">
        <v>1609</v>
      </c>
      <c r="D447" s="367" t="s">
        <v>1307</v>
      </c>
      <c r="E447" s="367" t="s">
        <v>530</v>
      </c>
      <c r="F447" s="367" t="s">
        <v>1610</v>
      </c>
      <c r="G447" s="367" t="s">
        <v>530</v>
      </c>
      <c r="H447" s="367" t="s">
        <v>530</v>
      </c>
      <c r="I447" s="367" t="s">
        <v>530</v>
      </c>
      <c r="J447" s="374"/>
      <c r="K447" s="374">
        <v>445.34</v>
      </c>
      <c r="L447" s="374">
        <v>-69554843.459999993</v>
      </c>
      <c r="M447" s="374"/>
    </row>
    <row r="448" spans="1:13" ht="12.2" hidden="1" customHeight="1" outlineLevel="2" x14ac:dyDescent="0.2">
      <c r="A448" s="367" t="s">
        <v>1228</v>
      </c>
      <c r="B448" s="367" t="s">
        <v>1057</v>
      </c>
      <c r="C448" s="367" t="s">
        <v>1611</v>
      </c>
      <c r="D448" s="367" t="s">
        <v>1273</v>
      </c>
      <c r="E448" s="367" t="s">
        <v>530</v>
      </c>
      <c r="F448" s="367" t="s">
        <v>1612</v>
      </c>
      <c r="G448" s="367" t="s">
        <v>530</v>
      </c>
      <c r="H448" s="367" t="s">
        <v>530</v>
      </c>
      <c r="I448" s="367" t="s">
        <v>530</v>
      </c>
      <c r="J448" s="374"/>
      <c r="K448" s="374">
        <v>322.54000000000002</v>
      </c>
      <c r="L448" s="374">
        <v>-69555166</v>
      </c>
      <c r="M448" s="374"/>
    </row>
    <row r="449" spans="1:13" ht="12.2" hidden="1" customHeight="1" outlineLevel="2" x14ac:dyDescent="0.2">
      <c r="A449" s="367" t="s">
        <v>1228</v>
      </c>
      <c r="B449" s="367" t="s">
        <v>1057</v>
      </c>
      <c r="C449" s="367" t="s">
        <v>1613</v>
      </c>
      <c r="D449" s="367" t="s">
        <v>1307</v>
      </c>
      <c r="E449" s="367" t="s">
        <v>530</v>
      </c>
      <c r="F449" s="367" t="s">
        <v>1614</v>
      </c>
      <c r="G449" s="367" t="s">
        <v>530</v>
      </c>
      <c r="H449" s="367" t="s">
        <v>530</v>
      </c>
      <c r="I449" s="367" t="s">
        <v>530</v>
      </c>
      <c r="J449" s="374"/>
      <c r="K449" s="374">
        <v>258.52999999999997</v>
      </c>
      <c r="L449" s="374">
        <v>-69555424.530000001</v>
      </c>
      <c r="M449" s="374"/>
    </row>
    <row r="450" spans="1:13" ht="12.2" hidden="1" customHeight="1" outlineLevel="2" x14ac:dyDescent="0.2">
      <c r="A450" s="367" t="s">
        <v>1228</v>
      </c>
      <c r="B450" s="367" t="s">
        <v>1057</v>
      </c>
      <c r="C450" s="367" t="s">
        <v>1615</v>
      </c>
      <c r="D450" s="367" t="s">
        <v>1616</v>
      </c>
      <c r="E450" s="367" t="s">
        <v>530</v>
      </c>
      <c r="F450" s="367" t="s">
        <v>1617</v>
      </c>
      <c r="G450" s="367" t="s">
        <v>530</v>
      </c>
      <c r="H450" s="367" t="s">
        <v>530</v>
      </c>
      <c r="I450" s="367" t="s">
        <v>530</v>
      </c>
      <c r="J450" s="374"/>
      <c r="K450" s="374">
        <v>280.70999999999998</v>
      </c>
      <c r="L450" s="374">
        <v>-69555705.239999995</v>
      </c>
      <c r="M450" s="374"/>
    </row>
    <row r="451" spans="1:13" ht="12.2" hidden="1" customHeight="1" outlineLevel="2" x14ac:dyDescent="0.2">
      <c r="A451" s="367" t="s">
        <v>1228</v>
      </c>
      <c r="B451" s="367" t="s">
        <v>1063</v>
      </c>
      <c r="C451" s="367" t="s">
        <v>1618</v>
      </c>
      <c r="D451" s="367" t="s">
        <v>1619</v>
      </c>
      <c r="E451" s="367" t="s">
        <v>530</v>
      </c>
      <c r="F451" s="367" t="s">
        <v>1620</v>
      </c>
      <c r="G451" s="367" t="s">
        <v>530</v>
      </c>
      <c r="H451" s="367" t="s">
        <v>530</v>
      </c>
      <c r="I451" s="367" t="s">
        <v>530</v>
      </c>
      <c r="J451" s="374"/>
      <c r="K451" s="374">
        <v>353.32</v>
      </c>
      <c r="L451" s="374">
        <v>-69556058.560000002</v>
      </c>
      <c r="M451" s="374"/>
    </row>
    <row r="452" spans="1:13" ht="12.2" hidden="1" customHeight="1" outlineLevel="2" x14ac:dyDescent="0.2">
      <c r="A452" s="367" t="s">
        <v>1228</v>
      </c>
      <c r="B452" s="367" t="s">
        <v>1063</v>
      </c>
      <c r="C452" s="367" t="s">
        <v>1621</v>
      </c>
      <c r="D452" s="367" t="s">
        <v>1622</v>
      </c>
      <c r="E452" s="367" t="s">
        <v>530</v>
      </c>
      <c r="F452" s="367" t="s">
        <v>1623</v>
      </c>
      <c r="G452" s="367" t="s">
        <v>530</v>
      </c>
      <c r="H452" s="367" t="s">
        <v>530</v>
      </c>
      <c r="I452" s="367" t="s">
        <v>530</v>
      </c>
      <c r="J452" s="374"/>
      <c r="K452" s="374">
        <v>195.31</v>
      </c>
      <c r="L452" s="374">
        <v>-69556253.870000005</v>
      </c>
      <c r="M452" s="374"/>
    </row>
    <row r="453" spans="1:13" ht="12.2" hidden="1" customHeight="1" outlineLevel="2" x14ac:dyDescent="0.2">
      <c r="A453" s="367" t="s">
        <v>1228</v>
      </c>
      <c r="B453" s="367" t="s">
        <v>694</v>
      </c>
      <c r="C453" s="367" t="s">
        <v>1624</v>
      </c>
      <c r="D453" s="367" t="s">
        <v>1625</v>
      </c>
      <c r="E453" s="367" t="s">
        <v>530</v>
      </c>
      <c r="F453" s="367" t="s">
        <v>1626</v>
      </c>
      <c r="G453" s="367" t="s">
        <v>530</v>
      </c>
      <c r="H453" s="367" t="s">
        <v>530</v>
      </c>
      <c r="I453" s="367" t="s">
        <v>530</v>
      </c>
      <c r="J453" s="374"/>
      <c r="K453" s="374">
        <v>4619.24</v>
      </c>
      <c r="L453" s="374">
        <v>-69560873.109999999</v>
      </c>
      <c r="M453" s="374"/>
    </row>
    <row r="454" spans="1:13" ht="12.2" hidden="1" customHeight="1" outlineLevel="2" x14ac:dyDescent="0.2">
      <c r="A454" s="367" t="s">
        <v>1228</v>
      </c>
      <c r="B454" s="367" t="s">
        <v>694</v>
      </c>
      <c r="C454" s="367" t="s">
        <v>1627</v>
      </c>
      <c r="D454" s="367" t="s">
        <v>1628</v>
      </c>
      <c r="E454" s="367" t="s">
        <v>530</v>
      </c>
      <c r="F454" s="367" t="s">
        <v>1629</v>
      </c>
      <c r="G454" s="367" t="s">
        <v>530</v>
      </c>
      <c r="H454" s="367" t="s">
        <v>530</v>
      </c>
      <c r="I454" s="367" t="s">
        <v>530</v>
      </c>
      <c r="J454" s="374"/>
      <c r="K454" s="374">
        <v>25763.73</v>
      </c>
      <c r="L454" s="374">
        <v>-69586636.840000004</v>
      </c>
      <c r="M454" s="374"/>
    </row>
    <row r="455" spans="1:13" ht="12.2" hidden="1" customHeight="1" outlineLevel="2" x14ac:dyDescent="0.2">
      <c r="A455" s="367" t="s">
        <v>1228</v>
      </c>
      <c r="B455" s="367" t="s">
        <v>694</v>
      </c>
      <c r="C455" s="367" t="s">
        <v>1068</v>
      </c>
      <c r="D455" s="367" t="s">
        <v>933</v>
      </c>
      <c r="E455" s="367" t="s">
        <v>530</v>
      </c>
      <c r="F455" s="367" t="s">
        <v>1630</v>
      </c>
      <c r="G455" s="367" t="s">
        <v>530</v>
      </c>
      <c r="H455" s="367" t="s">
        <v>530</v>
      </c>
      <c r="I455" s="367" t="s">
        <v>530</v>
      </c>
      <c r="J455" s="374"/>
      <c r="K455" s="374">
        <v>700</v>
      </c>
      <c r="L455" s="374">
        <v>-69587336.840000004</v>
      </c>
      <c r="M455" s="374"/>
    </row>
    <row r="456" spans="1:13" ht="12.2" hidden="1" customHeight="1" outlineLevel="2" x14ac:dyDescent="0.2">
      <c r="A456" s="367" t="s">
        <v>1228</v>
      </c>
      <c r="B456" s="367" t="s">
        <v>694</v>
      </c>
      <c r="C456" s="367" t="s">
        <v>1631</v>
      </c>
      <c r="D456" s="367" t="s">
        <v>1300</v>
      </c>
      <c r="E456" s="367" t="s">
        <v>530</v>
      </c>
      <c r="F456" s="367" t="s">
        <v>1632</v>
      </c>
      <c r="G456" s="367" t="s">
        <v>530</v>
      </c>
      <c r="H456" s="367" t="s">
        <v>530</v>
      </c>
      <c r="I456" s="367" t="s">
        <v>530</v>
      </c>
      <c r="J456" s="374"/>
      <c r="K456" s="374">
        <v>22.74</v>
      </c>
      <c r="L456" s="374">
        <v>-69587359.579999998</v>
      </c>
      <c r="M456" s="374"/>
    </row>
    <row r="457" spans="1:13" ht="12.2" hidden="1" customHeight="1" outlineLevel="2" x14ac:dyDescent="0.2">
      <c r="A457" s="367" t="s">
        <v>1228</v>
      </c>
      <c r="B457" s="367" t="s">
        <v>694</v>
      </c>
      <c r="C457" s="367" t="s">
        <v>1633</v>
      </c>
      <c r="D457" s="367" t="s">
        <v>1307</v>
      </c>
      <c r="E457" s="367" t="s">
        <v>530</v>
      </c>
      <c r="F457" s="367" t="s">
        <v>1634</v>
      </c>
      <c r="G457" s="367" t="s">
        <v>530</v>
      </c>
      <c r="H457" s="367" t="s">
        <v>530</v>
      </c>
      <c r="I457" s="367" t="s">
        <v>530</v>
      </c>
      <c r="J457" s="374"/>
      <c r="K457" s="374">
        <v>823.54</v>
      </c>
      <c r="L457" s="374">
        <v>-69588183.120000005</v>
      </c>
      <c r="M457" s="374"/>
    </row>
    <row r="458" spans="1:13" ht="12.2" hidden="1" customHeight="1" outlineLevel="2" x14ac:dyDescent="0.2">
      <c r="A458" s="367" t="s">
        <v>1228</v>
      </c>
      <c r="B458" s="367" t="s">
        <v>894</v>
      </c>
      <c r="C458" s="367" t="s">
        <v>1635</v>
      </c>
      <c r="D458" s="367" t="s">
        <v>1300</v>
      </c>
      <c r="E458" s="367" t="s">
        <v>530</v>
      </c>
      <c r="F458" s="367" t="s">
        <v>1636</v>
      </c>
      <c r="G458" s="367" t="s">
        <v>530</v>
      </c>
      <c r="H458" s="367" t="s">
        <v>530</v>
      </c>
      <c r="I458" s="367" t="s">
        <v>530</v>
      </c>
      <c r="J458" s="374"/>
      <c r="K458" s="374">
        <v>81.12</v>
      </c>
      <c r="L458" s="374">
        <v>-69588264.239999995</v>
      </c>
      <c r="M458" s="374"/>
    </row>
    <row r="459" spans="1:13" ht="12.2" hidden="1" customHeight="1" outlineLevel="2" x14ac:dyDescent="0.2">
      <c r="A459" s="367" t="s">
        <v>1228</v>
      </c>
      <c r="B459" s="367" t="s">
        <v>894</v>
      </c>
      <c r="C459" s="367" t="s">
        <v>1637</v>
      </c>
      <c r="D459" s="367" t="s">
        <v>1300</v>
      </c>
      <c r="E459" s="367" t="s">
        <v>530</v>
      </c>
      <c r="F459" s="367" t="s">
        <v>1367</v>
      </c>
      <c r="G459" s="367" t="s">
        <v>530</v>
      </c>
      <c r="H459" s="367" t="s">
        <v>530</v>
      </c>
      <c r="I459" s="367" t="s">
        <v>530</v>
      </c>
      <c r="J459" s="374"/>
      <c r="K459" s="374">
        <v>12.26</v>
      </c>
      <c r="L459" s="374">
        <v>-69588276.5</v>
      </c>
      <c r="M459" s="374"/>
    </row>
    <row r="460" spans="1:13" ht="12.2" hidden="1" customHeight="1" outlineLevel="2" x14ac:dyDescent="0.2">
      <c r="A460" s="367" t="s">
        <v>1228</v>
      </c>
      <c r="B460" s="367" t="s">
        <v>894</v>
      </c>
      <c r="C460" s="367" t="s">
        <v>1638</v>
      </c>
      <c r="D460" s="367" t="s">
        <v>1639</v>
      </c>
      <c r="E460" s="367" t="s">
        <v>530</v>
      </c>
      <c r="F460" s="367" t="s">
        <v>1640</v>
      </c>
      <c r="G460" s="367" t="s">
        <v>530</v>
      </c>
      <c r="H460" s="367" t="s">
        <v>530</v>
      </c>
      <c r="I460" s="367" t="s">
        <v>530</v>
      </c>
      <c r="J460" s="374"/>
      <c r="K460" s="374">
        <v>220.2</v>
      </c>
      <c r="L460" s="374">
        <v>-69588496.700000003</v>
      </c>
      <c r="M460" s="374"/>
    </row>
    <row r="461" spans="1:13" ht="12.2" hidden="1" customHeight="1" outlineLevel="2" x14ac:dyDescent="0.2">
      <c r="A461" s="367" t="s">
        <v>1228</v>
      </c>
      <c r="B461" s="367" t="s">
        <v>894</v>
      </c>
      <c r="C461" s="367" t="s">
        <v>1641</v>
      </c>
      <c r="D461" s="367" t="s">
        <v>1642</v>
      </c>
      <c r="E461" s="367" t="s">
        <v>530</v>
      </c>
      <c r="F461" s="367" t="s">
        <v>1643</v>
      </c>
      <c r="G461" s="367" t="s">
        <v>530</v>
      </c>
      <c r="H461" s="367" t="s">
        <v>530</v>
      </c>
      <c r="I461" s="367" t="s">
        <v>530</v>
      </c>
      <c r="J461" s="374"/>
      <c r="K461" s="374">
        <v>126.38</v>
      </c>
      <c r="L461" s="374">
        <v>-69588623.079999998</v>
      </c>
      <c r="M461" s="374"/>
    </row>
    <row r="462" spans="1:13" ht="12.2" hidden="1" customHeight="1" outlineLevel="2" x14ac:dyDescent="0.2">
      <c r="A462" s="367" t="s">
        <v>1228</v>
      </c>
      <c r="B462" s="367" t="s">
        <v>894</v>
      </c>
      <c r="C462" s="367" t="s">
        <v>1644</v>
      </c>
      <c r="D462" s="367" t="s">
        <v>1645</v>
      </c>
      <c r="E462" s="367" t="s">
        <v>530</v>
      </c>
      <c r="F462" s="367" t="s">
        <v>1646</v>
      </c>
      <c r="G462" s="367" t="s">
        <v>530</v>
      </c>
      <c r="H462" s="367" t="s">
        <v>530</v>
      </c>
      <c r="I462" s="367" t="s">
        <v>530</v>
      </c>
      <c r="J462" s="374"/>
      <c r="K462" s="374">
        <v>448.41</v>
      </c>
      <c r="L462" s="374">
        <v>-69589071.489999995</v>
      </c>
      <c r="M462" s="374"/>
    </row>
    <row r="463" spans="1:13" ht="12.2" hidden="1" customHeight="1" outlineLevel="2" x14ac:dyDescent="0.2">
      <c r="A463" s="367" t="s">
        <v>1228</v>
      </c>
      <c r="B463" s="367" t="s">
        <v>894</v>
      </c>
      <c r="C463" s="367" t="s">
        <v>1647</v>
      </c>
      <c r="D463" s="367" t="s">
        <v>1648</v>
      </c>
      <c r="E463" s="367" t="s">
        <v>530</v>
      </c>
      <c r="F463" s="367" t="s">
        <v>1649</v>
      </c>
      <c r="G463" s="367" t="s">
        <v>530</v>
      </c>
      <c r="H463" s="367" t="s">
        <v>530</v>
      </c>
      <c r="I463" s="367" t="s">
        <v>530</v>
      </c>
      <c r="J463" s="374"/>
      <c r="K463" s="374">
        <v>49.73</v>
      </c>
      <c r="L463" s="374">
        <v>-69589121.219999999</v>
      </c>
      <c r="M463" s="374"/>
    </row>
    <row r="464" spans="1:13" ht="12.2" hidden="1" customHeight="1" outlineLevel="2" x14ac:dyDescent="0.2">
      <c r="A464" s="367" t="s">
        <v>1228</v>
      </c>
      <c r="B464" s="367" t="s">
        <v>894</v>
      </c>
      <c r="C464" s="367" t="s">
        <v>1650</v>
      </c>
      <c r="D464" s="367" t="s">
        <v>1651</v>
      </c>
      <c r="E464" s="367" t="s">
        <v>530</v>
      </c>
      <c r="F464" s="367" t="s">
        <v>1652</v>
      </c>
      <c r="G464" s="367" t="s">
        <v>530</v>
      </c>
      <c r="H464" s="367" t="s">
        <v>530</v>
      </c>
      <c r="I464" s="367" t="s">
        <v>530</v>
      </c>
      <c r="J464" s="374"/>
      <c r="K464" s="374">
        <v>13.97</v>
      </c>
      <c r="L464" s="374">
        <v>-69589135.189999998</v>
      </c>
      <c r="M464" s="374"/>
    </row>
    <row r="465" spans="1:13" ht="12.2" hidden="1" customHeight="1" outlineLevel="2" x14ac:dyDescent="0.2">
      <c r="A465" s="367" t="s">
        <v>1228</v>
      </c>
      <c r="B465" s="367" t="s">
        <v>894</v>
      </c>
      <c r="C465" s="367" t="s">
        <v>1653</v>
      </c>
      <c r="D465" s="367" t="s">
        <v>1654</v>
      </c>
      <c r="E465" s="367" t="s">
        <v>530</v>
      </c>
      <c r="F465" s="367" t="s">
        <v>1655</v>
      </c>
      <c r="G465" s="367" t="s">
        <v>530</v>
      </c>
      <c r="H465" s="367" t="s">
        <v>530</v>
      </c>
      <c r="I465" s="367" t="s">
        <v>530</v>
      </c>
      <c r="J465" s="374"/>
      <c r="K465" s="374">
        <v>46.37</v>
      </c>
      <c r="L465" s="374">
        <v>-69589181.560000002</v>
      </c>
      <c r="M465" s="374"/>
    </row>
    <row r="466" spans="1:13" ht="12.2" hidden="1" customHeight="1" outlineLevel="2" x14ac:dyDescent="0.2">
      <c r="A466" s="367" t="s">
        <v>1228</v>
      </c>
      <c r="B466" s="367" t="s">
        <v>894</v>
      </c>
      <c r="C466" s="367" t="s">
        <v>1656</v>
      </c>
      <c r="D466" s="367" t="s">
        <v>1657</v>
      </c>
      <c r="E466" s="367" t="s">
        <v>530</v>
      </c>
      <c r="F466" s="367" t="s">
        <v>1658</v>
      </c>
      <c r="G466" s="367" t="s">
        <v>530</v>
      </c>
      <c r="H466" s="367" t="s">
        <v>530</v>
      </c>
      <c r="I466" s="367" t="s">
        <v>530</v>
      </c>
      <c r="J466" s="374"/>
      <c r="K466" s="374">
        <v>345.6</v>
      </c>
      <c r="L466" s="374">
        <v>-69589527.159999996</v>
      </c>
      <c r="M466" s="374"/>
    </row>
    <row r="467" spans="1:13" ht="12.2" hidden="1" customHeight="1" outlineLevel="2" x14ac:dyDescent="0.2">
      <c r="A467" s="367" t="s">
        <v>1228</v>
      </c>
      <c r="B467" s="367" t="s">
        <v>894</v>
      </c>
      <c r="C467" s="367" t="s">
        <v>1077</v>
      </c>
      <c r="D467" s="367" t="s">
        <v>1078</v>
      </c>
      <c r="E467" s="367" t="s">
        <v>530</v>
      </c>
      <c r="F467" s="367" t="s">
        <v>1659</v>
      </c>
      <c r="G467" s="367" t="s">
        <v>530</v>
      </c>
      <c r="H467" s="367" t="s">
        <v>530</v>
      </c>
      <c r="I467" s="367" t="s">
        <v>530</v>
      </c>
      <c r="J467" s="374"/>
      <c r="K467" s="374">
        <v>16.32</v>
      </c>
      <c r="L467" s="374">
        <v>-69589543.480000004</v>
      </c>
      <c r="M467" s="374"/>
    </row>
    <row r="468" spans="1:13" ht="12.2" hidden="1" customHeight="1" outlineLevel="2" x14ac:dyDescent="0.2">
      <c r="A468" s="367" t="s">
        <v>1228</v>
      </c>
      <c r="B468" s="367" t="s">
        <v>894</v>
      </c>
      <c r="C468" s="367" t="s">
        <v>1660</v>
      </c>
      <c r="D468" s="367" t="s">
        <v>1661</v>
      </c>
      <c r="E468" s="367" t="s">
        <v>530</v>
      </c>
      <c r="F468" s="367" t="s">
        <v>1662</v>
      </c>
      <c r="G468" s="367" t="s">
        <v>530</v>
      </c>
      <c r="H468" s="367" t="s">
        <v>530</v>
      </c>
      <c r="I468" s="367" t="s">
        <v>530</v>
      </c>
      <c r="J468" s="374"/>
      <c r="K468" s="374">
        <v>345.6</v>
      </c>
      <c r="L468" s="374">
        <v>-69589889.079999998</v>
      </c>
      <c r="M468" s="374"/>
    </row>
    <row r="469" spans="1:13" ht="12.2" hidden="1" customHeight="1" outlineLevel="2" x14ac:dyDescent="0.2">
      <c r="A469" s="367" t="s">
        <v>1228</v>
      </c>
      <c r="B469" s="367" t="s">
        <v>894</v>
      </c>
      <c r="C469" s="367" t="s">
        <v>1663</v>
      </c>
      <c r="D469" s="367" t="s">
        <v>1664</v>
      </c>
      <c r="E469" s="367" t="s">
        <v>530</v>
      </c>
      <c r="F469" s="367" t="s">
        <v>1665</v>
      </c>
      <c r="G469" s="367" t="s">
        <v>530</v>
      </c>
      <c r="H469" s="367" t="s">
        <v>530</v>
      </c>
      <c r="I469" s="367" t="s">
        <v>530</v>
      </c>
      <c r="J469" s="374"/>
      <c r="K469" s="374">
        <v>88.07</v>
      </c>
      <c r="L469" s="374">
        <v>-69589977.150000006</v>
      </c>
      <c r="M469" s="374"/>
    </row>
    <row r="470" spans="1:13" ht="12.2" hidden="1" customHeight="1" outlineLevel="2" x14ac:dyDescent="0.2">
      <c r="A470" s="367" t="s">
        <v>1228</v>
      </c>
      <c r="B470" s="367" t="s">
        <v>894</v>
      </c>
      <c r="C470" s="367" t="s">
        <v>1666</v>
      </c>
      <c r="D470" s="367" t="s">
        <v>1667</v>
      </c>
      <c r="E470" s="367" t="s">
        <v>530</v>
      </c>
      <c r="F470" s="367" t="s">
        <v>1668</v>
      </c>
      <c r="G470" s="367" t="s">
        <v>530</v>
      </c>
      <c r="H470" s="367" t="s">
        <v>530</v>
      </c>
      <c r="I470" s="367" t="s">
        <v>530</v>
      </c>
      <c r="J470" s="374"/>
      <c r="K470" s="374">
        <v>323.73</v>
      </c>
      <c r="L470" s="374">
        <v>-69590300.879999995</v>
      </c>
      <c r="M470" s="374"/>
    </row>
    <row r="471" spans="1:13" ht="12.2" hidden="1" customHeight="1" outlineLevel="2" x14ac:dyDescent="0.2">
      <c r="A471" s="367" t="s">
        <v>1228</v>
      </c>
      <c r="B471" s="367" t="s">
        <v>894</v>
      </c>
      <c r="C471" s="367" t="s">
        <v>1669</v>
      </c>
      <c r="D471" s="367" t="s">
        <v>1670</v>
      </c>
      <c r="E471" s="367" t="s">
        <v>530</v>
      </c>
      <c r="F471" s="367" t="s">
        <v>1671</v>
      </c>
      <c r="G471" s="367" t="s">
        <v>530</v>
      </c>
      <c r="H471" s="367" t="s">
        <v>530</v>
      </c>
      <c r="I471" s="367" t="s">
        <v>530</v>
      </c>
      <c r="J471" s="374"/>
      <c r="K471" s="374">
        <v>240.5</v>
      </c>
      <c r="L471" s="374">
        <v>-69590541.379999995</v>
      </c>
      <c r="M471" s="374"/>
    </row>
    <row r="472" spans="1:13" ht="12.2" hidden="1" customHeight="1" outlineLevel="2" x14ac:dyDescent="0.2">
      <c r="A472" s="367" t="s">
        <v>1228</v>
      </c>
      <c r="B472" s="367" t="s">
        <v>713</v>
      </c>
      <c r="C472" s="367" t="s">
        <v>1672</v>
      </c>
      <c r="D472" s="367" t="s">
        <v>1389</v>
      </c>
      <c r="E472" s="367" t="s">
        <v>530</v>
      </c>
      <c r="F472" s="367" t="s">
        <v>1673</v>
      </c>
      <c r="G472" s="367" t="s">
        <v>530</v>
      </c>
      <c r="H472" s="367" t="s">
        <v>530</v>
      </c>
      <c r="I472" s="367" t="s">
        <v>530</v>
      </c>
      <c r="J472" s="374"/>
      <c r="K472" s="374">
        <v>82.43</v>
      </c>
      <c r="L472" s="374">
        <v>-69590623.810000002</v>
      </c>
      <c r="M472" s="374"/>
    </row>
    <row r="473" spans="1:13" ht="12.2" hidden="1" customHeight="1" outlineLevel="2" x14ac:dyDescent="0.2">
      <c r="A473" s="367" t="s">
        <v>1228</v>
      </c>
      <c r="B473" s="367" t="s">
        <v>713</v>
      </c>
      <c r="C473" s="367" t="s">
        <v>1080</v>
      </c>
      <c r="D473" s="367" t="s">
        <v>1081</v>
      </c>
      <c r="E473" s="367" t="s">
        <v>530</v>
      </c>
      <c r="F473" s="367" t="s">
        <v>1674</v>
      </c>
      <c r="G473" s="367" t="s">
        <v>530</v>
      </c>
      <c r="H473" s="367" t="s">
        <v>530</v>
      </c>
      <c r="I473" s="367" t="s">
        <v>530</v>
      </c>
      <c r="J473" s="374"/>
      <c r="K473" s="374">
        <v>397.44</v>
      </c>
      <c r="L473" s="374">
        <v>-69591021.25</v>
      </c>
      <c r="M473" s="374"/>
    </row>
    <row r="474" spans="1:13" ht="12.2" hidden="1" customHeight="1" outlineLevel="2" x14ac:dyDescent="0.2">
      <c r="A474" s="367" t="s">
        <v>1228</v>
      </c>
      <c r="B474" s="367" t="s">
        <v>713</v>
      </c>
      <c r="C474" s="367" t="s">
        <v>1675</v>
      </c>
      <c r="D474" s="367" t="s">
        <v>1454</v>
      </c>
      <c r="E474" s="367" t="s">
        <v>530</v>
      </c>
      <c r="F474" s="367" t="s">
        <v>1676</v>
      </c>
      <c r="G474" s="367" t="s">
        <v>530</v>
      </c>
      <c r="H474" s="367" t="s">
        <v>530</v>
      </c>
      <c r="I474" s="367" t="s">
        <v>530</v>
      </c>
      <c r="J474" s="374"/>
      <c r="K474" s="374">
        <v>81.78</v>
      </c>
      <c r="L474" s="374">
        <v>-69591103.030000001</v>
      </c>
      <c r="M474" s="374"/>
    </row>
    <row r="475" spans="1:13" ht="12.2" hidden="1" customHeight="1" outlineLevel="2" x14ac:dyDescent="0.2">
      <c r="A475" s="367" t="s">
        <v>1228</v>
      </c>
      <c r="B475" s="367" t="s">
        <v>713</v>
      </c>
      <c r="C475" s="367" t="s">
        <v>1677</v>
      </c>
      <c r="D475" s="367" t="s">
        <v>1678</v>
      </c>
      <c r="E475" s="367" t="s">
        <v>530</v>
      </c>
      <c r="F475" s="367" t="s">
        <v>1679</v>
      </c>
      <c r="G475" s="367" t="s">
        <v>530</v>
      </c>
      <c r="H475" s="367" t="s">
        <v>530</v>
      </c>
      <c r="I475" s="367" t="s">
        <v>530</v>
      </c>
      <c r="J475" s="374"/>
      <c r="K475" s="374">
        <v>673</v>
      </c>
      <c r="L475" s="374">
        <v>-69591776.030000001</v>
      </c>
      <c r="M475" s="374"/>
    </row>
    <row r="476" spans="1:13" ht="12.2" hidden="1" customHeight="1" outlineLevel="2" x14ac:dyDescent="0.2">
      <c r="A476" s="367" t="s">
        <v>1228</v>
      </c>
      <c r="B476" s="367" t="s">
        <v>713</v>
      </c>
      <c r="C476" s="367" t="s">
        <v>1680</v>
      </c>
      <c r="D476" s="367" t="s">
        <v>1681</v>
      </c>
      <c r="E476" s="367" t="s">
        <v>530</v>
      </c>
      <c r="F476" s="367" t="s">
        <v>1682</v>
      </c>
      <c r="G476" s="367" t="s">
        <v>530</v>
      </c>
      <c r="H476" s="367" t="s">
        <v>530</v>
      </c>
      <c r="I476" s="367" t="s">
        <v>530</v>
      </c>
      <c r="J476" s="374"/>
      <c r="K476" s="374">
        <v>386.02</v>
      </c>
      <c r="L476" s="374">
        <v>-69592162.049999997</v>
      </c>
      <c r="M476" s="374"/>
    </row>
    <row r="477" spans="1:13" ht="12.2" hidden="1" customHeight="1" outlineLevel="2" x14ac:dyDescent="0.2">
      <c r="A477" s="367" t="s">
        <v>1228</v>
      </c>
      <c r="B477" s="367" t="s">
        <v>713</v>
      </c>
      <c r="C477" s="367" t="s">
        <v>1683</v>
      </c>
      <c r="D477" s="367" t="s">
        <v>799</v>
      </c>
      <c r="E477" s="367" t="s">
        <v>530</v>
      </c>
      <c r="F477" s="367" t="s">
        <v>1684</v>
      </c>
      <c r="G477" s="367" t="s">
        <v>530</v>
      </c>
      <c r="H477" s="367" t="s">
        <v>530</v>
      </c>
      <c r="I477" s="367" t="s">
        <v>530</v>
      </c>
      <c r="J477" s="374"/>
      <c r="K477" s="374">
        <v>152.25</v>
      </c>
      <c r="L477" s="374">
        <v>-69592314.299999997</v>
      </c>
      <c r="M477" s="374"/>
    </row>
    <row r="478" spans="1:13" ht="12.2" hidden="1" customHeight="1" outlineLevel="2" x14ac:dyDescent="0.2">
      <c r="A478" s="367" t="s">
        <v>1228</v>
      </c>
      <c r="B478" s="367" t="s">
        <v>713</v>
      </c>
      <c r="C478" s="367" t="s">
        <v>1685</v>
      </c>
      <c r="D478" s="367" t="s">
        <v>1686</v>
      </c>
      <c r="E478" s="367" t="s">
        <v>530</v>
      </c>
      <c r="F478" s="367" t="s">
        <v>1687</v>
      </c>
      <c r="G478" s="367" t="s">
        <v>530</v>
      </c>
      <c r="H478" s="367" t="s">
        <v>530</v>
      </c>
      <c r="I478" s="367" t="s">
        <v>530</v>
      </c>
      <c r="J478" s="374"/>
      <c r="K478" s="374">
        <v>54.13</v>
      </c>
      <c r="L478" s="374">
        <v>-69592368.430000007</v>
      </c>
      <c r="M478" s="374"/>
    </row>
    <row r="479" spans="1:13" ht="12.2" hidden="1" customHeight="1" outlineLevel="2" x14ac:dyDescent="0.2">
      <c r="A479" s="367" t="s">
        <v>1228</v>
      </c>
      <c r="B479" s="367" t="s">
        <v>713</v>
      </c>
      <c r="C479" s="367" t="s">
        <v>1688</v>
      </c>
      <c r="D479" s="367" t="s">
        <v>1300</v>
      </c>
      <c r="E479" s="367" t="s">
        <v>530</v>
      </c>
      <c r="F479" s="367" t="s">
        <v>1689</v>
      </c>
      <c r="G479" s="367" t="s">
        <v>530</v>
      </c>
      <c r="H479" s="367" t="s">
        <v>530</v>
      </c>
      <c r="I479" s="367" t="s">
        <v>530</v>
      </c>
      <c r="J479" s="374"/>
      <c r="K479" s="374">
        <v>19.02</v>
      </c>
      <c r="L479" s="374">
        <v>-69592387.450000003</v>
      </c>
      <c r="M479" s="374"/>
    </row>
    <row r="480" spans="1:13" ht="12.2" hidden="1" customHeight="1" outlineLevel="1" x14ac:dyDescent="0.2">
      <c r="A480" s="375" t="s">
        <v>1690</v>
      </c>
      <c r="J480" s="374">
        <f>SUBTOTAL(9,J279:J479)</f>
        <v>0</v>
      </c>
      <c r="K480" s="374">
        <f>SUBTOTAL(9,K279:K479)</f>
        <v>0</v>
      </c>
      <c r="L480" s="374">
        <f>SUBTOTAL(9,L279:L479)</f>
        <v>0</v>
      </c>
      <c r="M480" s="374"/>
    </row>
    <row r="481" spans="1:13" ht="12.2" hidden="1" customHeight="1" outlineLevel="2" x14ac:dyDescent="0.2">
      <c r="A481" s="367" t="s">
        <v>1691</v>
      </c>
      <c r="B481" s="367" t="s">
        <v>527</v>
      </c>
      <c r="C481" s="367" t="s">
        <v>1692</v>
      </c>
      <c r="D481" s="367" t="s">
        <v>1693</v>
      </c>
      <c r="E481" s="367" t="s">
        <v>530</v>
      </c>
      <c r="F481" s="367" t="s">
        <v>1694</v>
      </c>
      <c r="G481" s="367" t="s">
        <v>530</v>
      </c>
      <c r="H481" s="367" t="s">
        <v>530</v>
      </c>
      <c r="I481" s="367" t="s">
        <v>530</v>
      </c>
      <c r="J481" s="374"/>
      <c r="K481" s="374">
        <v>106.48</v>
      </c>
      <c r="L481" s="374">
        <v>-56576786.020000003</v>
      </c>
      <c r="M481" s="374"/>
    </row>
    <row r="482" spans="1:13" ht="12.2" hidden="1" customHeight="1" outlineLevel="2" x14ac:dyDescent="0.2">
      <c r="A482" s="367" t="s">
        <v>1691</v>
      </c>
      <c r="B482" s="367" t="s">
        <v>527</v>
      </c>
      <c r="C482" s="367" t="s">
        <v>1695</v>
      </c>
      <c r="D482" s="367" t="s">
        <v>1693</v>
      </c>
      <c r="E482" s="367" t="s">
        <v>530</v>
      </c>
      <c r="F482" s="367" t="s">
        <v>1696</v>
      </c>
      <c r="G482" s="367" t="s">
        <v>530</v>
      </c>
      <c r="H482" s="367" t="s">
        <v>530</v>
      </c>
      <c r="I482" s="367" t="s">
        <v>530</v>
      </c>
      <c r="J482" s="374"/>
      <c r="K482" s="374">
        <v>2.5499999999999998</v>
      </c>
      <c r="L482" s="374">
        <v>-56576788.57</v>
      </c>
      <c r="M482" s="374"/>
    </row>
    <row r="483" spans="1:13" ht="12.2" hidden="1" customHeight="1" outlineLevel="2" x14ac:dyDescent="0.2">
      <c r="A483" s="367" t="s">
        <v>1691</v>
      </c>
      <c r="B483" s="367" t="s">
        <v>532</v>
      </c>
      <c r="C483" s="367" t="s">
        <v>920</v>
      </c>
      <c r="D483" s="367" t="s">
        <v>921</v>
      </c>
      <c r="E483" s="367" t="s">
        <v>530</v>
      </c>
      <c r="F483" s="367" t="s">
        <v>1697</v>
      </c>
      <c r="G483" s="367" t="s">
        <v>530</v>
      </c>
      <c r="H483" s="367" t="s">
        <v>530</v>
      </c>
      <c r="I483" s="367" t="s">
        <v>530</v>
      </c>
      <c r="J483" s="374"/>
      <c r="K483" s="374">
        <v>225.73</v>
      </c>
      <c r="L483" s="374">
        <v>-56577014.299999997</v>
      </c>
      <c r="M483" s="374"/>
    </row>
    <row r="484" spans="1:13" ht="12.2" hidden="1" customHeight="1" outlineLevel="2" x14ac:dyDescent="0.2">
      <c r="A484" s="367" t="s">
        <v>1691</v>
      </c>
      <c r="B484" s="367" t="s">
        <v>757</v>
      </c>
      <c r="C484" s="367" t="s">
        <v>1291</v>
      </c>
      <c r="D484" s="367" t="s">
        <v>1292</v>
      </c>
      <c r="E484" s="367" t="s">
        <v>530</v>
      </c>
      <c r="F484" s="367" t="s">
        <v>1698</v>
      </c>
      <c r="G484" s="367" t="s">
        <v>530</v>
      </c>
      <c r="H484" s="367" t="s">
        <v>530</v>
      </c>
      <c r="I484" s="367" t="s">
        <v>530</v>
      </c>
      <c r="J484" s="374"/>
      <c r="K484" s="374">
        <v>677.19</v>
      </c>
      <c r="L484" s="374">
        <v>-56577691.490000002</v>
      </c>
      <c r="M484" s="374"/>
    </row>
    <row r="485" spans="1:13" ht="12.2" hidden="1" customHeight="1" outlineLevel="2" x14ac:dyDescent="0.2">
      <c r="A485" s="367" t="s">
        <v>1691</v>
      </c>
      <c r="B485" s="367" t="s">
        <v>539</v>
      </c>
      <c r="C485" s="367" t="s">
        <v>926</v>
      </c>
      <c r="D485" s="367" t="s">
        <v>927</v>
      </c>
      <c r="E485" s="367" t="s">
        <v>530</v>
      </c>
      <c r="F485" s="367" t="s">
        <v>1699</v>
      </c>
      <c r="G485" s="367" t="s">
        <v>530</v>
      </c>
      <c r="H485" s="367" t="s">
        <v>530</v>
      </c>
      <c r="I485" s="367" t="s">
        <v>530</v>
      </c>
      <c r="J485" s="374"/>
      <c r="K485" s="374">
        <v>105.42</v>
      </c>
      <c r="L485" s="374">
        <v>-56577796.909999996</v>
      </c>
      <c r="M485" s="374"/>
    </row>
    <row r="486" spans="1:13" ht="12.2" hidden="1" customHeight="1" outlineLevel="2" x14ac:dyDescent="0.2">
      <c r="A486" s="367" t="s">
        <v>1691</v>
      </c>
      <c r="B486" s="367" t="s">
        <v>554</v>
      </c>
      <c r="C486" s="367" t="s">
        <v>1700</v>
      </c>
      <c r="D486" s="367" t="s">
        <v>1701</v>
      </c>
      <c r="E486" s="367" t="s">
        <v>530</v>
      </c>
      <c r="F486" s="367" t="s">
        <v>1702</v>
      </c>
      <c r="G486" s="367" t="s">
        <v>530</v>
      </c>
      <c r="H486" s="367" t="s">
        <v>530</v>
      </c>
      <c r="I486" s="367" t="s">
        <v>530</v>
      </c>
      <c r="J486" s="374"/>
      <c r="K486" s="374">
        <v>9.57</v>
      </c>
      <c r="L486" s="374">
        <v>-56577806.479999997</v>
      </c>
      <c r="M486" s="374"/>
    </row>
    <row r="487" spans="1:13" ht="12.2" hidden="1" customHeight="1" outlineLevel="2" x14ac:dyDescent="0.2">
      <c r="A487" s="367" t="s">
        <v>1691</v>
      </c>
      <c r="B487" s="367" t="s">
        <v>774</v>
      </c>
      <c r="C487" s="367" t="s">
        <v>1339</v>
      </c>
      <c r="D487" s="367" t="s">
        <v>1295</v>
      </c>
      <c r="E487" s="367" t="s">
        <v>530</v>
      </c>
      <c r="F487" s="367" t="s">
        <v>1703</v>
      </c>
      <c r="G487" s="367" t="s">
        <v>530</v>
      </c>
      <c r="H487" s="367" t="s">
        <v>530</v>
      </c>
      <c r="I487" s="367" t="s">
        <v>530</v>
      </c>
      <c r="J487" s="374"/>
      <c r="K487" s="374">
        <v>31.46</v>
      </c>
      <c r="L487" s="374">
        <v>-56577837.939999998</v>
      </c>
      <c r="M487" s="374"/>
    </row>
    <row r="488" spans="1:13" ht="12.2" hidden="1" customHeight="1" outlineLevel="2" x14ac:dyDescent="0.2">
      <c r="A488" s="367" t="s">
        <v>1691</v>
      </c>
      <c r="B488" s="367" t="s">
        <v>774</v>
      </c>
      <c r="C488" s="367" t="s">
        <v>1341</v>
      </c>
      <c r="D488" s="367" t="s">
        <v>1342</v>
      </c>
      <c r="E488" s="367" t="s">
        <v>530</v>
      </c>
      <c r="F488" s="367" t="s">
        <v>1704</v>
      </c>
      <c r="G488" s="367" t="s">
        <v>530</v>
      </c>
      <c r="H488" s="367" t="s">
        <v>530</v>
      </c>
      <c r="I488" s="367" t="s">
        <v>530</v>
      </c>
      <c r="J488" s="374"/>
      <c r="K488" s="374">
        <v>126.18</v>
      </c>
      <c r="L488" s="374">
        <v>-56577964.119999997</v>
      </c>
      <c r="M488" s="374"/>
    </row>
    <row r="489" spans="1:13" ht="12.2" hidden="1" customHeight="1" outlineLevel="2" x14ac:dyDescent="0.2">
      <c r="A489" s="367" t="s">
        <v>1691</v>
      </c>
      <c r="B489" s="367" t="s">
        <v>965</v>
      </c>
      <c r="C489" s="367" t="s">
        <v>1362</v>
      </c>
      <c r="D489" s="367" t="s">
        <v>1016</v>
      </c>
      <c r="E489" s="367" t="s">
        <v>530</v>
      </c>
      <c r="F489" s="367" t="s">
        <v>1705</v>
      </c>
      <c r="G489" s="367" t="s">
        <v>530</v>
      </c>
      <c r="H489" s="367" t="s">
        <v>530</v>
      </c>
      <c r="I489" s="367" t="s">
        <v>530</v>
      </c>
      <c r="J489" s="374"/>
      <c r="K489" s="374">
        <v>181.13</v>
      </c>
      <c r="L489" s="374">
        <v>-56578145.25</v>
      </c>
      <c r="M489" s="374"/>
    </row>
    <row r="490" spans="1:13" ht="12.2" hidden="1" customHeight="1" outlineLevel="2" x14ac:dyDescent="0.2">
      <c r="A490" s="367" t="s">
        <v>1691</v>
      </c>
      <c r="B490" s="367" t="s">
        <v>566</v>
      </c>
      <c r="C490" s="367" t="s">
        <v>1706</v>
      </c>
      <c r="D490" s="367" t="s">
        <v>1707</v>
      </c>
      <c r="E490" s="367" t="s">
        <v>530</v>
      </c>
      <c r="F490" s="367" t="s">
        <v>1708</v>
      </c>
      <c r="G490" s="367" t="s">
        <v>530</v>
      </c>
      <c r="H490" s="367" t="s">
        <v>530</v>
      </c>
      <c r="I490" s="367" t="s">
        <v>530</v>
      </c>
      <c r="J490" s="374"/>
      <c r="K490" s="374">
        <v>21.98</v>
      </c>
      <c r="L490" s="374">
        <v>-56578167.229999997</v>
      </c>
      <c r="M490" s="374"/>
    </row>
    <row r="491" spans="1:13" ht="12.2" hidden="1" customHeight="1" outlineLevel="2" x14ac:dyDescent="0.2">
      <c r="A491" s="367" t="s">
        <v>1691</v>
      </c>
      <c r="B491" s="367" t="s">
        <v>571</v>
      </c>
      <c r="C491" s="367" t="s">
        <v>1709</v>
      </c>
      <c r="D491" s="367" t="s">
        <v>1710</v>
      </c>
      <c r="E491" s="367" t="s">
        <v>530</v>
      </c>
      <c r="F491" s="367" t="s">
        <v>1711</v>
      </c>
      <c r="G491" s="367" t="s">
        <v>530</v>
      </c>
      <c r="H491" s="367" t="s">
        <v>530</v>
      </c>
      <c r="I491" s="367" t="s">
        <v>530</v>
      </c>
      <c r="J491" s="374"/>
      <c r="K491" s="374">
        <v>131.12</v>
      </c>
      <c r="L491" s="374">
        <v>-56578298.350000001</v>
      </c>
      <c r="M491" s="374"/>
    </row>
    <row r="492" spans="1:13" ht="12.2" hidden="1" customHeight="1" outlineLevel="2" x14ac:dyDescent="0.2">
      <c r="A492" s="367" t="s">
        <v>1691</v>
      </c>
      <c r="B492" s="367" t="s">
        <v>571</v>
      </c>
      <c r="C492" s="367" t="s">
        <v>798</v>
      </c>
      <c r="D492" s="367" t="s">
        <v>799</v>
      </c>
      <c r="E492" s="367" t="s">
        <v>530</v>
      </c>
      <c r="F492" s="367" t="s">
        <v>1712</v>
      </c>
      <c r="G492" s="367" t="s">
        <v>530</v>
      </c>
      <c r="H492" s="367" t="s">
        <v>530</v>
      </c>
      <c r="I492" s="367" t="s">
        <v>530</v>
      </c>
      <c r="J492" s="374"/>
      <c r="K492" s="374">
        <v>115.57</v>
      </c>
      <c r="L492" s="374">
        <v>-56578413.920000002</v>
      </c>
      <c r="M492" s="374"/>
    </row>
    <row r="493" spans="1:13" ht="12.2" hidden="1" customHeight="1" outlineLevel="2" x14ac:dyDescent="0.2">
      <c r="A493" s="367" t="s">
        <v>1691</v>
      </c>
      <c r="B493" s="367" t="s">
        <v>582</v>
      </c>
      <c r="C493" s="367" t="s">
        <v>982</v>
      </c>
      <c r="D493" s="367" t="s">
        <v>983</v>
      </c>
      <c r="E493" s="367" t="s">
        <v>530</v>
      </c>
      <c r="F493" s="367" t="s">
        <v>1713</v>
      </c>
      <c r="G493" s="367" t="s">
        <v>530</v>
      </c>
      <c r="H493" s="367" t="s">
        <v>530</v>
      </c>
      <c r="I493" s="367" t="s">
        <v>530</v>
      </c>
      <c r="J493" s="374"/>
      <c r="K493" s="374">
        <v>8.15</v>
      </c>
      <c r="L493" s="374">
        <v>-56578422.07</v>
      </c>
      <c r="M493" s="374"/>
    </row>
    <row r="494" spans="1:13" ht="12.2" hidden="1" customHeight="1" outlineLevel="2" x14ac:dyDescent="0.2">
      <c r="A494" s="367" t="s">
        <v>1691</v>
      </c>
      <c r="B494" s="367" t="s">
        <v>582</v>
      </c>
      <c r="C494" s="367" t="s">
        <v>1412</v>
      </c>
      <c r="D494" s="367" t="s">
        <v>933</v>
      </c>
      <c r="E494" s="367" t="s">
        <v>530</v>
      </c>
      <c r="F494" s="367" t="s">
        <v>1714</v>
      </c>
      <c r="G494" s="367" t="s">
        <v>530</v>
      </c>
      <c r="H494" s="367" t="s">
        <v>530</v>
      </c>
      <c r="I494" s="367" t="s">
        <v>530</v>
      </c>
      <c r="J494" s="374"/>
      <c r="K494" s="374">
        <v>110</v>
      </c>
      <c r="L494" s="374">
        <v>-56578532.07</v>
      </c>
      <c r="M494" s="374"/>
    </row>
    <row r="495" spans="1:13" ht="12.2" hidden="1" customHeight="1" outlineLevel="2" x14ac:dyDescent="0.2">
      <c r="A495" s="367" t="s">
        <v>1691</v>
      </c>
      <c r="B495" s="367" t="s">
        <v>582</v>
      </c>
      <c r="C495" s="367" t="s">
        <v>1715</v>
      </c>
      <c r="D495" s="367" t="s">
        <v>1716</v>
      </c>
      <c r="E495" s="367" t="s">
        <v>530</v>
      </c>
      <c r="F495" s="367" t="s">
        <v>1717</v>
      </c>
      <c r="G495" s="367" t="s">
        <v>530</v>
      </c>
      <c r="H495" s="367" t="s">
        <v>530</v>
      </c>
      <c r="I495" s="367" t="s">
        <v>530</v>
      </c>
      <c r="J495" s="374"/>
      <c r="K495" s="374">
        <v>47472.480000000003</v>
      </c>
      <c r="L495" s="374">
        <v>-56626004.549999997</v>
      </c>
      <c r="M495" s="374"/>
    </row>
    <row r="496" spans="1:13" ht="12.2" hidden="1" customHeight="1" outlineLevel="2" x14ac:dyDescent="0.2">
      <c r="A496" s="367" t="s">
        <v>1691</v>
      </c>
      <c r="B496" s="367" t="s">
        <v>815</v>
      </c>
      <c r="C496" s="367" t="s">
        <v>993</v>
      </c>
      <c r="D496" s="367" t="s">
        <v>994</v>
      </c>
      <c r="E496" s="367" t="s">
        <v>530</v>
      </c>
      <c r="F496" s="367" t="s">
        <v>1718</v>
      </c>
      <c r="G496" s="367" t="s">
        <v>530</v>
      </c>
      <c r="H496" s="367" t="s">
        <v>530</v>
      </c>
      <c r="I496" s="367" t="s">
        <v>530</v>
      </c>
      <c r="J496" s="374"/>
      <c r="K496" s="374">
        <v>255.53</v>
      </c>
      <c r="L496" s="374">
        <v>-56626260.079999998</v>
      </c>
      <c r="M496" s="374"/>
    </row>
    <row r="497" spans="1:13" ht="12.2" hidden="1" customHeight="1" outlineLevel="2" x14ac:dyDescent="0.2">
      <c r="A497" s="367" t="s">
        <v>1691</v>
      </c>
      <c r="B497" s="367" t="s">
        <v>821</v>
      </c>
      <c r="C497" s="367" t="s">
        <v>1719</v>
      </c>
      <c r="D497" s="367" t="s">
        <v>1707</v>
      </c>
      <c r="E497" s="367" t="s">
        <v>530</v>
      </c>
      <c r="F497" s="367" t="s">
        <v>1720</v>
      </c>
      <c r="G497" s="367" t="s">
        <v>530</v>
      </c>
      <c r="H497" s="367" t="s">
        <v>530</v>
      </c>
      <c r="I497" s="367" t="s">
        <v>530</v>
      </c>
      <c r="J497" s="374"/>
      <c r="K497" s="374">
        <v>0.43</v>
      </c>
      <c r="L497" s="374">
        <v>-56626260.509999998</v>
      </c>
      <c r="M497" s="374"/>
    </row>
    <row r="498" spans="1:13" ht="12.2" hidden="1" customHeight="1" outlineLevel="2" x14ac:dyDescent="0.2">
      <c r="A498" s="367" t="s">
        <v>1691</v>
      </c>
      <c r="B498" s="367" t="s">
        <v>830</v>
      </c>
      <c r="C498" s="367" t="s">
        <v>1721</v>
      </c>
      <c r="D498" s="367" t="s">
        <v>1716</v>
      </c>
      <c r="E498" s="367" t="s">
        <v>530</v>
      </c>
      <c r="F498" s="367" t="s">
        <v>1722</v>
      </c>
      <c r="G498" s="367" t="s">
        <v>530</v>
      </c>
      <c r="H498" s="367" t="s">
        <v>530</v>
      </c>
      <c r="I498" s="367" t="s">
        <v>530</v>
      </c>
      <c r="J498" s="374"/>
      <c r="K498" s="374">
        <v>145651.29999999999</v>
      </c>
      <c r="L498" s="374">
        <v>-56771911.810000002</v>
      </c>
      <c r="M498" s="374"/>
    </row>
    <row r="499" spans="1:13" ht="12.2" hidden="1" customHeight="1" outlineLevel="2" x14ac:dyDescent="0.2">
      <c r="A499" s="367" t="s">
        <v>1691</v>
      </c>
      <c r="B499" s="367" t="s">
        <v>830</v>
      </c>
      <c r="C499" s="367" t="s">
        <v>1723</v>
      </c>
      <c r="D499" s="367" t="s">
        <v>915</v>
      </c>
      <c r="E499" s="367" t="s">
        <v>530</v>
      </c>
      <c r="F499" s="367" t="s">
        <v>1724</v>
      </c>
      <c r="G499" s="367" t="s">
        <v>530</v>
      </c>
      <c r="H499" s="367" t="s">
        <v>530</v>
      </c>
      <c r="I499" s="367" t="s">
        <v>530</v>
      </c>
      <c r="J499" s="374"/>
      <c r="K499" s="374">
        <v>165.02</v>
      </c>
      <c r="L499" s="374">
        <v>-56772076.829999998</v>
      </c>
      <c r="M499" s="374"/>
    </row>
    <row r="500" spans="1:13" ht="12.2" hidden="1" customHeight="1" outlineLevel="2" x14ac:dyDescent="0.2">
      <c r="A500" s="367" t="s">
        <v>1691</v>
      </c>
      <c r="B500" s="367" t="s">
        <v>604</v>
      </c>
      <c r="C500" s="367" t="s">
        <v>624</v>
      </c>
      <c r="D500" s="367" t="s">
        <v>625</v>
      </c>
      <c r="E500" s="367" t="s">
        <v>530</v>
      </c>
      <c r="F500" s="367" t="s">
        <v>1725</v>
      </c>
      <c r="G500" s="367" t="s">
        <v>530</v>
      </c>
      <c r="H500" s="367" t="s">
        <v>530</v>
      </c>
      <c r="I500" s="367" t="s">
        <v>530</v>
      </c>
      <c r="J500" s="374"/>
      <c r="K500" s="374">
        <v>8.67</v>
      </c>
      <c r="L500" s="374">
        <v>-56772085.5</v>
      </c>
      <c r="M500" s="374"/>
    </row>
    <row r="501" spans="1:13" ht="12.2" hidden="1" customHeight="1" outlineLevel="2" x14ac:dyDescent="0.2">
      <c r="A501" s="367" t="s">
        <v>1691</v>
      </c>
      <c r="B501" s="367" t="s">
        <v>604</v>
      </c>
      <c r="C501" s="367" t="s">
        <v>842</v>
      </c>
      <c r="D501" s="367" t="s">
        <v>843</v>
      </c>
      <c r="E501" s="367" t="s">
        <v>530</v>
      </c>
      <c r="F501" s="367" t="s">
        <v>1726</v>
      </c>
      <c r="G501" s="367" t="s">
        <v>530</v>
      </c>
      <c r="H501" s="367" t="s">
        <v>530</v>
      </c>
      <c r="I501" s="367" t="s">
        <v>530</v>
      </c>
      <c r="J501" s="374"/>
      <c r="K501" s="374">
        <v>1.38</v>
      </c>
      <c r="L501" s="374">
        <v>-56772086.880000003</v>
      </c>
      <c r="M501" s="374"/>
    </row>
    <row r="502" spans="1:13" ht="12.2" hidden="1" customHeight="1" outlineLevel="2" x14ac:dyDescent="0.2">
      <c r="A502" s="367" t="s">
        <v>1691</v>
      </c>
      <c r="B502" s="367" t="s">
        <v>852</v>
      </c>
      <c r="C502" s="367" t="s">
        <v>1727</v>
      </c>
      <c r="D502" s="367" t="s">
        <v>1728</v>
      </c>
      <c r="E502" s="367" t="s">
        <v>530</v>
      </c>
      <c r="F502" s="367" t="s">
        <v>1729</v>
      </c>
      <c r="G502" s="367" t="s">
        <v>530</v>
      </c>
      <c r="H502" s="367" t="s">
        <v>530</v>
      </c>
      <c r="I502" s="367" t="s">
        <v>530</v>
      </c>
      <c r="J502" s="374"/>
      <c r="K502" s="374">
        <v>2000</v>
      </c>
      <c r="L502" s="374">
        <v>-56774086.880000003</v>
      </c>
      <c r="M502" s="374"/>
    </row>
    <row r="503" spans="1:13" ht="12.2" hidden="1" customHeight="1" outlineLevel="2" x14ac:dyDescent="0.2">
      <c r="A503" s="367" t="s">
        <v>1691</v>
      </c>
      <c r="B503" s="367" t="s">
        <v>859</v>
      </c>
      <c r="C503" s="367" t="s">
        <v>1730</v>
      </c>
      <c r="D503" s="367" t="s">
        <v>1701</v>
      </c>
      <c r="E503" s="367" t="s">
        <v>530</v>
      </c>
      <c r="F503" s="367" t="s">
        <v>1731</v>
      </c>
      <c r="G503" s="367" t="s">
        <v>530</v>
      </c>
      <c r="H503" s="367" t="s">
        <v>530</v>
      </c>
      <c r="I503" s="367" t="s">
        <v>530</v>
      </c>
      <c r="J503" s="374"/>
      <c r="K503" s="374">
        <v>17000</v>
      </c>
      <c r="L503" s="374">
        <v>-56791086.880000003</v>
      </c>
      <c r="M503" s="374"/>
    </row>
    <row r="504" spans="1:13" ht="12.2" hidden="1" customHeight="1" outlineLevel="2" x14ac:dyDescent="0.2">
      <c r="A504" s="367" t="s">
        <v>1691</v>
      </c>
      <c r="B504" s="367" t="s">
        <v>681</v>
      </c>
      <c r="C504" s="367" t="s">
        <v>1732</v>
      </c>
      <c r="D504" s="367" t="s">
        <v>1733</v>
      </c>
      <c r="E504" s="367" t="s">
        <v>530</v>
      </c>
      <c r="F504" s="367" t="s">
        <v>1734</v>
      </c>
      <c r="G504" s="367" t="s">
        <v>530</v>
      </c>
      <c r="H504" s="367" t="s">
        <v>530</v>
      </c>
      <c r="I504" s="367" t="s">
        <v>530</v>
      </c>
      <c r="J504" s="374"/>
      <c r="K504" s="374">
        <v>14085</v>
      </c>
      <c r="L504" s="374">
        <v>-56805171.880000003</v>
      </c>
      <c r="M504" s="374"/>
    </row>
    <row r="505" spans="1:13" ht="12.2" hidden="1" customHeight="1" outlineLevel="2" x14ac:dyDescent="0.2">
      <c r="A505" s="367" t="s">
        <v>1691</v>
      </c>
      <c r="B505" s="367" t="s">
        <v>691</v>
      </c>
      <c r="C505" s="367" t="s">
        <v>1735</v>
      </c>
      <c r="D505" s="367" t="s">
        <v>1707</v>
      </c>
      <c r="E505" s="367" t="s">
        <v>530</v>
      </c>
      <c r="F505" s="367" t="s">
        <v>1736</v>
      </c>
      <c r="G505" s="367" t="s">
        <v>530</v>
      </c>
      <c r="H505" s="367" t="s">
        <v>530</v>
      </c>
      <c r="I505" s="367" t="s">
        <v>530</v>
      </c>
      <c r="J505" s="374"/>
      <c r="K505" s="374">
        <v>31.8</v>
      </c>
      <c r="L505" s="374">
        <v>-56805203.68</v>
      </c>
      <c r="M505" s="374"/>
    </row>
    <row r="506" spans="1:13" ht="12.2" hidden="1" customHeight="1" outlineLevel="2" x14ac:dyDescent="0.2">
      <c r="A506" s="367" t="s">
        <v>1691</v>
      </c>
      <c r="B506" s="367" t="s">
        <v>1054</v>
      </c>
      <c r="C506" s="367" t="s">
        <v>1737</v>
      </c>
      <c r="D506" s="367" t="s">
        <v>1701</v>
      </c>
      <c r="E506" s="367" t="s">
        <v>530</v>
      </c>
      <c r="F506" s="367" t="s">
        <v>1738</v>
      </c>
      <c r="G506" s="367" t="s">
        <v>530</v>
      </c>
      <c r="H506" s="367" t="s">
        <v>530</v>
      </c>
      <c r="I506" s="367" t="s">
        <v>530</v>
      </c>
      <c r="J506" s="374"/>
      <c r="K506" s="374">
        <v>36000</v>
      </c>
      <c r="L506" s="374">
        <v>-56841203.68</v>
      </c>
      <c r="M506" s="374"/>
    </row>
    <row r="507" spans="1:13" ht="12.2" hidden="1" customHeight="1" outlineLevel="2" x14ac:dyDescent="0.2">
      <c r="A507" s="367" t="s">
        <v>1691</v>
      </c>
      <c r="B507" s="367" t="s">
        <v>1057</v>
      </c>
      <c r="C507" s="367" t="s">
        <v>1739</v>
      </c>
      <c r="D507" s="367" t="s">
        <v>1740</v>
      </c>
      <c r="E507" s="367" t="s">
        <v>530</v>
      </c>
      <c r="F507" s="367" t="s">
        <v>1741</v>
      </c>
      <c r="G507" s="367" t="s">
        <v>530</v>
      </c>
      <c r="H507" s="367" t="s">
        <v>530</v>
      </c>
      <c r="I507" s="367" t="s">
        <v>530</v>
      </c>
      <c r="J507" s="374"/>
      <c r="K507" s="374">
        <v>1482.11</v>
      </c>
      <c r="L507" s="374">
        <v>-56842685.789999999</v>
      </c>
      <c r="M507" s="374"/>
    </row>
    <row r="508" spans="1:13" ht="12.2" hidden="1" customHeight="1" outlineLevel="2" x14ac:dyDescent="0.2">
      <c r="A508" s="367" t="s">
        <v>1691</v>
      </c>
      <c r="B508" s="367" t="s">
        <v>1057</v>
      </c>
      <c r="C508" s="367" t="s">
        <v>1742</v>
      </c>
      <c r="D508" s="367" t="s">
        <v>1740</v>
      </c>
      <c r="E508" s="367" t="s">
        <v>530</v>
      </c>
      <c r="F508" s="367" t="s">
        <v>1743</v>
      </c>
      <c r="G508" s="367" t="s">
        <v>530</v>
      </c>
      <c r="H508" s="367" t="s">
        <v>530</v>
      </c>
      <c r="I508" s="367" t="s">
        <v>530</v>
      </c>
      <c r="J508" s="374"/>
      <c r="K508" s="374">
        <v>562.44000000000005</v>
      </c>
      <c r="L508" s="374">
        <v>-56843248.229999997</v>
      </c>
      <c r="M508" s="374"/>
    </row>
    <row r="509" spans="1:13" ht="12.2" hidden="1" customHeight="1" outlineLevel="2" x14ac:dyDescent="0.2">
      <c r="A509" s="367" t="s">
        <v>1691</v>
      </c>
      <c r="B509" s="367" t="s">
        <v>894</v>
      </c>
      <c r="C509" s="367" t="s">
        <v>1077</v>
      </c>
      <c r="D509" s="367" t="s">
        <v>1078</v>
      </c>
      <c r="E509" s="367" t="s">
        <v>530</v>
      </c>
      <c r="F509" s="367" t="s">
        <v>1744</v>
      </c>
      <c r="G509" s="367" t="s">
        <v>530</v>
      </c>
      <c r="H509" s="367" t="s">
        <v>530</v>
      </c>
      <c r="I509" s="367" t="s">
        <v>530</v>
      </c>
      <c r="J509" s="374"/>
      <c r="K509" s="374">
        <v>148.01</v>
      </c>
      <c r="L509" s="374">
        <v>-56843396.240000002</v>
      </c>
      <c r="M509" s="374"/>
    </row>
    <row r="510" spans="1:13" ht="12.2" hidden="1" customHeight="1" outlineLevel="2" x14ac:dyDescent="0.2">
      <c r="A510" s="367" t="s">
        <v>1691</v>
      </c>
      <c r="B510" s="367" t="s">
        <v>713</v>
      </c>
      <c r="C510" s="367" t="s">
        <v>1745</v>
      </c>
      <c r="D510" s="367" t="s">
        <v>1710</v>
      </c>
      <c r="E510" s="367" t="s">
        <v>530</v>
      </c>
      <c r="F510" s="367" t="s">
        <v>1746</v>
      </c>
      <c r="G510" s="367" t="s">
        <v>530</v>
      </c>
      <c r="H510" s="367" t="s">
        <v>530</v>
      </c>
      <c r="I510" s="367" t="s">
        <v>530</v>
      </c>
      <c r="J510" s="374"/>
      <c r="K510" s="374">
        <v>6.97</v>
      </c>
      <c r="L510" s="374">
        <v>-56843403.210000001</v>
      </c>
      <c r="M510" s="374"/>
    </row>
    <row r="511" spans="1:13" ht="12.2" hidden="1" customHeight="1" outlineLevel="1" x14ac:dyDescent="0.2">
      <c r="A511" s="375" t="s">
        <v>1747</v>
      </c>
      <c r="J511" s="374">
        <f>SUBTOTAL(9,J481:J510)</f>
        <v>0</v>
      </c>
      <c r="K511" s="374">
        <f>SUBTOTAL(9,K481:K510)</f>
        <v>0</v>
      </c>
      <c r="L511" s="374">
        <f>SUBTOTAL(9,L481:L510)</f>
        <v>0</v>
      </c>
      <c r="M511" s="374"/>
    </row>
    <row r="512" spans="1:13" ht="12.2" hidden="1" customHeight="1" outlineLevel="2" x14ac:dyDescent="0.2">
      <c r="A512" s="367" t="s">
        <v>1748</v>
      </c>
      <c r="B512" s="367" t="s">
        <v>757</v>
      </c>
      <c r="C512" s="367" t="s">
        <v>1749</v>
      </c>
      <c r="D512" s="367" t="s">
        <v>1750</v>
      </c>
      <c r="E512" s="367" t="s">
        <v>530</v>
      </c>
      <c r="F512" s="367" t="s">
        <v>1751</v>
      </c>
      <c r="G512" s="367" t="s">
        <v>530</v>
      </c>
      <c r="H512" s="367" t="s">
        <v>530</v>
      </c>
      <c r="I512" s="367" t="s">
        <v>530</v>
      </c>
      <c r="J512" s="374"/>
      <c r="K512" s="374">
        <v>13.9</v>
      </c>
      <c r="L512" s="374">
        <v>-7217707.96</v>
      </c>
      <c r="M512" s="374"/>
    </row>
    <row r="513" spans="1:13" ht="12.2" hidden="1" customHeight="1" outlineLevel="2" x14ac:dyDescent="0.2">
      <c r="A513" s="367" t="s">
        <v>1748</v>
      </c>
      <c r="B513" s="367" t="s">
        <v>958</v>
      </c>
      <c r="C513" s="367" t="s">
        <v>1752</v>
      </c>
      <c r="D513" s="367" t="s">
        <v>1750</v>
      </c>
      <c r="E513" s="367" t="s">
        <v>530</v>
      </c>
      <c r="F513" s="367" t="s">
        <v>1753</v>
      </c>
      <c r="G513" s="367" t="s">
        <v>530</v>
      </c>
      <c r="H513" s="367" t="s">
        <v>530</v>
      </c>
      <c r="I513" s="367" t="s">
        <v>530</v>
      </c>
      <c r="J513" s="374"/>
      <c r="K513" s="374">
        <v>15.73</v>
      </c>
      <c r="L513" s="374">
        <v>-7217723.6900000004</v>
      </c>
      <c r="M513" s="374"/>
    </row>
    <row r="514" spans="1:13" ht="12.2" hidden="1" customHeight="1" outlineLevel="2" x14ac:dyDescent="0.2">
      <c r="A514" s="367" t="s">
        <v>1748</v>
      </c>
      <c r="B514" s="367" t="s">
        <v>958</v>
      </c>
      <c r="C514" s="367" t="s">
        <v>1754</v>
      </c>
      <c r="D514" s="367" t="s">
        <v>1755</v>
      </c>
      <c r="E514" s="367" t="s">
        <v>530</v>
      </c>
      <c r="F514" s="367" t="s">
        <v>1756</v>
      </c>
      <c r="G514" s="367" t="s">
        <v>530</v>
      </c>
      <c r="H514" s="367" t="s">
        <v>530</v>
      </c>
      <c r="I514" s="367" t="s">
        <v>530</v>
      </c>
      <c r="J514" s="374"/>
      <c r="K514" s="374">
        <v>0.67</v>
      </c>
      <c r="L514" s="374">
        <v>-7217724.3600000003</v>
      </c>
      <c r="M514" s="374"/>
    </row>
    <row r="515" spans="1:13" ht="12.2" hidden="1" customHeight="1" outlineLevel="2" x14ac:dyDescent="0.2">
      <c r="A515" s="367" t="s">
        <v>1748</v>
      </c>
      <c r="B515" s="367" t="s">
        <v>958</v>
      </c>
      <c r="C515" s="367" t="s">
        <v>1757</v>
      </c>
      <c r="D515" s="367" t="s">
        <v>1755</v>
      </c>
      <c r="E515" s="367" t="s">
        <v>530</v>
      </c>
      <c r="F515" s="367" t="s">
        <v>1758</v>
      </c>
      <c r="G515" s="367" t="s">
        <v>530</v>
      </c>
      <c r="H515" s="367" t="s">
        <v>530</v>
      </c>
      <c r="I515" s="367" t="s">
        <v>530</v>
      </c>
      <c r="J515" s="374"/>
      <c r="K515" s="374">
        <v>22.47</v>
      </c>
      <c r="L515" s="374">
        <v>-7217746.8300000001</v>
      </c>
      <c r="M515" s="374"/>
    </row>
    <row r="516" spans="1:13" ht="12.2" hidden="1" customHeight="1" outlineLevel="2" x14ac:dyDescent="0.2">
      <c r="A516" s="367" t="s">
        <v>1748</v>
      </c>
      <c r="B516" s="367" t="s">
        <v>958</v>
      </c>
      <c r="C516" s="367" t="s">
        <v>1759</v>
      </c>
      <c r="D516" s="367" t="s">
        <v>1760</v>
      </c>
      <c r="E516" s="367" t="s">
        <v>530</v>
      </c>
      <c r="F516" s="367" t="s">
        <v>1761</v>
      </c>
      <c r="G516" s="367" t="s">
        <v>530</v>
      </c>
      <c r="H516" s="367" t="s">
        <v>530</v>
      </c>
      <c r="I516" s="367" t="s">
        <v>530</v>
      </c>
      <c r="J516" s="374"/>
      <c r="K516" s="374">
        <v>352</v>
      </c>
      <c r="L516" s="374">
        <v>-7218098.8300000001</v>
      </c>
      <c r="M516" s="374"/>
    </row>
    <row r="517" spans="1:13" ht="12.2" hidden="1" customHeight="1" outlineLevel="2" x14ac:dyDescent="0.2">
      <c r="A517" s="367" t="s">
        <v>1748</v>
      </c>
      <c r="B517" s="367" t="s">
        <v>821</v>
      </c>
      <c r="C517" s="367" t="s">
        <v>1762</v>
      </c>
      <c r="D517" s="367" t="s">
        <v>1763</v>
      </c>
      <c r="E517" s="367" t="s">
        <v>530</v>
      </c>
      <c r="F517" s="367" t="s">
        <v>1764</v>
      </c>
      <c r="G517" s="367" t="s">
        <v>530</v>
      </c>
      <c r="H517" s="367" t="s">
        <v>530</v>
      </c>
      <c r="I517" s="367" t="s">
        <v>530</v>
      </c>
      <c r="J517" s="374"/>
      <c r="K517" s="374">
        <v>9.0399999999999991</v>
      </c>
      <c r="L517" s="374">
        <v>-7218107.8700000001</v>
      </c>
      <c r="M517" s="374"/>
    </row>
    <row r="518" spans="1:13" ht="12.2" hidden="1" customHeight="1" outlineLevel="2" x14ac:dyDescent="0.2">
      <c r="A518" s="367" t="s">
        <v>1748</v>
      </c>
      <c r="B518" s="367" t="s">
        <v>821</v>
      </c>
      <c r="C518" s="367" t="s">
        <v>1765</v>
      </c>
      <c r="D518" s="367" t="s">
        <v>1750</v>
      </c>
      <c r="E518" s="367" t="s">
        <v>530</v>
      </c>
      <c r="F518" s="367" t="s">
        <v>1766</v>
      </c>
      <c r="G518" s="367" t="s">
        <v>530</v>
      </c>
      <c r="H518" s="367" t="s">
        <v>530</v>
      </c>
      <c r="I518" s="367" t="s">
        <v>530</v>
      </c>
      <c r="J518" s="374"/>
      <c r="K518" s="374">
        <v>25.63</v>
      </c>
      <c r="L518" s="374">
        <v>-7218133.5</v>
      </c>
      <c r="M518" s="374"/>
    </row>
    <row r="519" spans="1:13" ht="12.2" hidden="1" customHeight="1" outlineLevel="2" x14ac:dyDescent="0.2">
      <c r="A519" s="367" t="s">
        <v>1748</v>
      </c>
      <c r="B519" s="367" t="s">
        <v>604</v>
      </c>
      <c r="C519" s="367" t="s">
        <v>1767</v>
      </c>
      <c r="D519" s="367" t="s">
        <v>1768</v>
      </c>
      <c r="E519" s="367" t="s">
        <v>530</v>
      </c>
      <c r="F519" s="367" t="s">
        <v>1769</v>
      </c>
      <c r="G519" s="367" t="s">
        <v>530</v>
      </c>
      <c r="H519" s="367" t="s">
        <v>530</v>
      </c>
      <c r="I519" s="367" t="s">
        <v>530</v>
      </c>
      <c r="J519" s="374">
        <v>359.09</v>
      </c>
      <c r="K519" s="374"/>
      <c r="L519" s="374">
        <v>-7217774.4100000001</v>
      </c>
      <c r="M519" s="374"/>
    </row>
    <row r="520" spans="1:13" ht="12.2" hidden="1" customHeight="1" outlineLevel="2" x14ac:dyDescent="0.2">
      <c r="A520" s="367" t="s">
        <v>1748</v>
      </c>
      <c r="B520" s="367" t="s">
        <v>604</v>
      </c>
      <c r="C520" s="367" t="s">
        <v>1770</v>
      </c>
      <c r="D520" s="367" t="s">
        <v>1771</v>
      </c>
      <c r="E520" s="367" t="s">
        <v>530</v>
      </c>
      <c r="F520" s="367" t="s">
        <v>1772</v>
      </c>
      <c r="G520" s="367" t="s">
        <v>530</v>
      </c>
      <c r="H520" s="367" t="s">
        <v>530</v>
      </c>
      <c r="I520" s="367" t="s">
        <v>530</v>
      </c>
      <c r="J520" s="374"/>
      <c r="K520" s="374">
        <v>1849.07</v>
      </c>
      <c r="L520" s="374">
        <v>-7219623.4800000004</v>
      </c>
      <c r="M520" s="374"/>
    </row>
    <row r="521" spans="1:13" ht="12.2" hidden="1" customHeight="1" outlineLevel="2" x14ac:dyDescent="0.2">
      <c r="A521" s="367" t="s">
        <v>1748</v>
      </c>
      <c r="B521" s="367" t="s">
        <v>604</v>
      </c>
      <c r="C521" s="367" t="s">
        <v>624</v>
      </c>
      <c r="D521" s="367" t="s">
        <v>625</v>
      </c>
      <c r="E521" s="367" t="s">
        <v>530</v>
      </c>
      <c r="F521" s="367" t="s">
        <v>1773</v>
      </c>
      <c r="G521" s="367" t="s">
        <v>530</v>
      </c>
      <c r="H521" s="367" t="s">
        <v>530</v>
      </c>
      <c r="I521" s="367" t="s">
        <v>530</v>
      </c>
      <c r="J521" s="374"/>
      <c r="K521" s="374">
        <v>5.94</v>
      </c>
      <c r="L521" s="374">
        <v>-7219629.4199999999</v>
      </c>
      <c r="M521" s="374"/>
    </row>
    <row r="522" spans="1:13" ht="12.2" hidden="1" customHeight="1" outlineLevel="2" x14ac:dyDescent="0.2">
      <c r="A522" s="367" t="s">
        <v>1748</v>
      </c>
      <c r="B522" s="367" t="s">
        <v>604</v>
      </c>
      <c r="C522" s="367" t="s">
        <v>842</v>
      </c>
      <c r="D522" s="367" t="s">
        <v>843</v>
      </c>
      <c r="E522" s="367" t="s">
        <v>530</v>
      </c>
      <c r="F522" s="367" t="s">
        <v>1774</v>
      </c>
      <c r="G522" s="367" t="s">
        <v>530</v>
      </c>
      <c r="H522" s="367" t="s">
        <v>530</v>
      </c>
      <c r="I522" s="367" t="s">
        <v>530</v>
      </c>
      <c r="J522" s="374"/>
      <c r="K522" s="374">
        <v>4.1500000000000004</v>
      </c>
      <c r="L522" s="374">
        <v>-7219633.5700000003</v>
      </c>
      <c r="M522" s="374"/>
    </row>
    <row r="523" spans="1:13" ht="12.2" hidden="1" customHeight="1" outlineLevel="2" x14ac:dyDescent="0.2">
      <c r="A523" s="367" t="s">
        <v>1748</v>
      </c>
      <c r="B523" s="367" t="s">
        <v>659</v>
      </c>
      <c r="C523" s="367" t="s">
        <v>1775</v>
      </c>
      <c r="D523" s="367" t="s">
        <v>1750</v>
      </c>
      <c r="E523" s="367" t="s">
        <v>530</v>
      </c>
      <c r="F523" s="367" t="s">
        <v>1776</v>
      </c>
      <c r="G523" s="367" t="s">
        <v>530</v>
      </c>
      <c r="H523" s="367" t="s">
        <v>530</v>
      </c>
      <c r="I523" s="367" t="s">
        <v>530</v>
      </c>
      <c r="J523" s="374"/>
      <c r="K523" s="374">
        <v>14.3</v>
      </c>
      <c r="L523" s="374">
        <v>-7219647.8700000001</v>
      </c>
      <c r="M523" s="374"/>
    </row>
    <row r="524" spans="1:13" ht="12.2" hidden="1" customHeight="1" outlineLevel="2" x14ac:dyDescent="0.2">
      <c r="A524" s="367" t="s">
        <v>1748</v>
      </c>
      <c r="B524" s="367" t="s">
        <v>659</v>
      </c>
      <c r="C524" s="367" t="s">
        <v>1777</v>
      </c>
      <c r="D524" s="367" t="s">
        <v>1778</v>
      </c>
      <c r="E524" s="367" t="s">
        <v>530</v>
      </c>
      <c r="F524" s="367" t="s">
        <v>1779</v>
      </c>
      <c r="G524" s="367" t="s">
        <v>530</v>
      </c>
      <c r="H524" s="367" t="s">
        <v>530</v>
      </c>
      <c r="I524" s="367" t="s">
        <v>530</v>
      </c>
      <c r="J524" s="374"/>
      <c r="K524" s="374">
        <v>11.11</v>
      </c>
      <c r="L524" s="374">
        <v>-7219658.9800000004</v>
      </c>
      <c r="M524" s="374"/>
    </row>
    <row r="525" spans="1:13" ht="12.2" hidden="1" customHeight="1" outlineLevel="2" x14ac:dyDescent="0.2">
      <c r="A525" s="367" t="s">
        <v>1748</v>
      </c>
      <c r="B525" s="367" t="s">
        <v>665</v>
      </c>
      <c r="C525" s="367" t="s">
        <v>1780</v>
      </c>
      <c r="D525" s="367" t="s">
        <v>1778</v>
      </c>
      <c r="E525" s="367" t="s">
        <v>530</v>
      </c>
      <c r="F525" s="367" t="s">
        <v>1781</v>
      </c>
      <c r="G525" s="367" t="s">
        <v>530</v>
      </c>
      <c r="H525" s="367" t="s">
        <v>530</v>
      </c>
      <c r="I525" s="367" t="s">
        <v>530</v>
      </c>
      <c r="J525" s="374"/>
      <c r="K525" s="374">
        <v>1085.01</v>
      </c>
      <c r="L525" s="374">
        <v>-7220743.9900000002</v>
      </c>
      <c r="M525" s="374"/>
    </row>
    <row r="526" spans="1:13" ht="12.2" hidden="1" customHeight="1" outlineLevel="2" x14ac:dyDescent="0.2">
      <c r="A526" s="367" t="s">
        <v>1748</v>
      </c>
      <c r="B526" s="367" t="s">
        <v>665</v>
      </c>
      <c r="C526" s="367" t="s">
        <v>1782</v>
      </c>
      <c r="D526" s="367" t="s">
        <v>1760</v>
      </c>
      <c r="E526" s="367" t="s">
        <v>530</v>
      </c>
      <c r="F526" s="367" t="s">
        <v>1783</v>
      </c>
      <c r="G526" s="367" t="s">
        <v>530</v>
      </c>
      <c r="H526" s="367" t="s">
        <v>530</v>
      </c>
      <c r="I526" s="367" t="s">
        <v>530</v>
      </c>
      <c r="J526" s="374"/>
      <c r="K526" s="374">
        <v>351.23</v>
      </c>
      <c r="L526" s="374">
        <v>-7221095.2199999997</v>
      </c>
      <c r="M526" s="374"/>
    </row>
    <row r="527" spans="1:13" ht="12.2" hidden="1" customHeight="1" outlineLevel="2" x14ac:dyDescent="0.2">
      <c r="A527" s="367" t="s">
        <v>1748</v>
      </c>
      <c r="B527" s="367" t="s">
        <v>681</v>
      </c>
      <c r="C527" s="367" t="s">
        <v>1784</v>
      </c>
      <c r="D527" s="367" t="s">
        <v>1785</v>
      </c>
      <c r="E527" s="367" t="s">
        <v>530</v>
      </c>
      <c r="F527" s="367" t="s">
        <v>1786</v>
      </c>
      <c r="G527" s="367" t="s">
        <v>530</v>
      </c>
      <c r="H527" s="367" t="s">
        <v>530</v>
      </c>
      <c r="I527" s="367" t="s">
        <v>530</v>
      </c>
      <c r="J527" s="374"/>
      <c r="K527" s="374">
        <v>289.33999999999997</v>
      </c>
      <c r="L527" s="374">
        <v>-7221384.5599999996</v>
      </c>
      <c r="M527" s="374"/>
    </row>
    <row r="528" spans="1:13" ht="12.2" hidden="1" customHeight="1" outlineLevel="2" x14ac:dyDescent="0.2">
      <c r="A528" s="367" t="s">
        <v>1748</v>
      </c>
      <c r="B528" s="367" t="s">
        <v>888</v>
      </c>
      <c r="C528" s="367" t="s">
        <v>1787</v>
      </c>
      <c r="D528" s="367" t="s">
        <v>1750</v>
      </c>
      <c r="E528" s="367" t="s">
        <v>530</v>
      </c>
      <c r="F528" s="367" t="s">
        <v>1788</v>
      </c>
      <c r="G528" s="367" t="s">
        <v>530</v>
      </c>
      <c r="H528" s="367" t="s">
        <v>530</v>
      </c>
      <c r="I528" s="367" t="s">
        <v>530</v>
      </c>
      <c r="J528" s="374"/>
      <c r="K528" s="374">
        <v>20.3</v>
      </c>
      <c r="L528" s="374">
        <v>-7221404.8600000003</v>
      </c>
      <c r="M528" s="374"/>
    </row>
    <row r="529" spans="1:13" ht="12.2" hidden="1" customHeight="1" outlineLevel="1" x14ac:dyDescent="0.2">
      <c r="A529" s="375" t="s">
        <v>1789</v>
      </c>
      <c r="J529" s="374">
        <f>SUBTOTAL(9,J512:J528)</f>
        <v>0</v>
      </c>
      <c r="K529" s="374">
        <f>SUBTOTAL(9,K512:K528)</f>
        <v>0</v>
      </c>
      <c r="L529" s="374">
        <f>SUBTOTAL(9,L512:L528)</f>
        <v>0</v>
      </c>
      <c r="M529" s="374"/>
    </row>
    <row r="530" spans="1:13" ht="12.2" hidden="1" customHeight="1" outlineLevel="2" x14ac:dyDescent="0.2">
      <c r="A530" s="367" t="s">
        <v>1790</v>
      </c>
      <c r="B530" s="367" t="s">
        <v>958</v>
      </c>
      <c r="C530" s="367" t="s">
        <v>1200</v>
      </c>
      <c r="D530" s="367" t="s">
        <v>1201</v>
      </c>
      <c r="E530" s="367" t="s">
        <v>530</v>
      </c>
      <c r="F530" s="367" t="s">
        <v>1202</v>
      </c>
      <c r="G530" s="367" t="s">
        <v>530</v>
      </c>
      <c r="H530" s="367" t="s">
        <v>530</v>
      </c>
      <c r="I530" s="367" t="s">
        <v>530</v>
      </c>
      <c r="J530" s="374"/>
      <c r="K530" s="374">
        <v>100</v>
      </c>
      <c r="L530" s="374">
        <v>-34653866.039999999</v>
      </c>
      <c r="M530" s="374"/>
    </row>
    <row r="531" spans="1:13" ht="12.2" hidden="1" customHeight="1" outlineLevel="1" x14ac:dyDescent="0.2">
      <c r="A531" s="375" t="s">
        <v>1791</v>
      </c>
      <c r="J531" s="374">
        <f>SUBTOTAL(9,J530:J530)</f>
        <v>0</v>
      </c>
      <c r="K531" s="374">
        <f>SUBTOTAL(9,K530:K530)</f>
        <v>0</v>
      </c>
      <c r="L531" s="374">
        <f>SUBTOTAL(9,L530:L530)</f>
        <v>0</v>
      </c>
      <c r="M531" s="374"/>
    </row>
    <row r="532" spans="1:13" ht="12.2" hidden="1" customHeight="1" outlineLevel="2" x14ac:dyDescent="0.2">
      <c r="A532" s="367" t="s">
        <v>1792</v>
      </c>
      <c r="B532" s="367" t="s">
        <v>527</v>
      </c>
      <c r="C532" s="367" t="s">
        <v>1793</v>
      </c>
      <c r="D532" s="367" t="s">
        <v>1794</v>
      </c>
      <c r="E532" s="367" t="s">
        <v>530</v>
      </c>
      <c r="F532" s="367" t="s">
        <v>1795</v>
      </c>
      <c r="G532" s="367" t="s">
        <v>530</v>
      </c>
      <c r="H532" s="367" t="s">
        <v>530</v>
      </c>
      <c r="I532" s="367" t="s">
        <v>530</v>
      </c>
      <c r="J532" s="374"/>
      <c r="K532" s="374">
        <v>37.020000000000003</v>
      </c>
      <c r="L532" s="374">
        <v>-9564883.1400000006</v>
      </c>
      <c r="M532" s="374"/>
    </row>
    <row r="533" spans="1:13" ht="12.2" hidden="1" customHeight="1" outlineLevel="2" x14ac:dyDescent="0.2">
      <c r="A533" s="367" t="s">
        <v>1792</v>
      </c>
      <c r="B533" s="367" t="s">
        <v>532</v>
      </c>
      <c r="C533" s="367" t="s">
        <v>1796</v>
      </c>
      <c r="D533" s="367" t="s">
        <v>1797</v>
      </c>
      <c r="E533" s="367" t="s">
        <v>530</v>
      </c>
      <c r="F533" s="367" t="s">
        <v>1798</v>
      </c>
      <c r="G533" s="367" t="s">
        <v>530</v>
      </c>
      <c r="H533" s="367" t="s">
        <v>530</v>
      </c>
      <c r="I533" s="367" t="s">
        <v>530</v>
      </c>
      <c r="J533" s="374"/>
      <c r="K533" s="374">
        <v>19.989999999999998</v>
      </c>
      <c r="L533" s="374">
        <v>-9564903.1300000008</v>
      </c>
      <c r="M533" s="374"/>
    </row>
    <row r="534" spans="1:13" ht="12.2" hidden="1" customHeight="1" outlineLevel="2" x14ac:dyDescent="0.2">
      <c r="A534" s="367" t="s">
        <v>1792</v>
      </c>
      <c r="B534" s="367" t="s">
        <v>532</v>
      </c>
      <c r="C534" s="367" t="s">
        <v>1270</v>
      </c>
      <c r="D534" s="367" t="s">
        <v>863</v>
      </c>
      <c r="E534" s="367" t="s">
        <v>530</v>
      </c>
      <c r="F534" s="367" t="s">
        <v>1799</v>
      </c>
      <c r="G534" s="367" t="s">
        <v>530</v>
      </c>
      <c r="H534" s="367" t="s">
        <v>530</v>
      </c>
      <c r="I534" s="367" t="s">
        <v>530</v>
      </c>
      <c r="J534" s="374"/>
      <c r="K534" s="374">
        <v>51.3</v>
      </c>
      <c r="L534" s="374">
        <v>-9564954.4299999997</v>
      </c>
      <c r="M534" s="374"/>
    </row>
    <row r="535" spans="1:13" ht="12.2" hidden="1" customHeight="1" outlineLevel="2" x14ac:dyDescent="0.2">
      <c r="A535" s="367" t="s">
        <v>1792</v>
      </c>
      <c r="B535" s="367" t="s">
        <v>539</v>
      </c>
      <c r="C535" s="367" t="s">
        <v>1800</v>
      </c>
      <c r="D535" s="367" t="s">
        <v>1794</v>
      </c>
      <c r="E535" s="367" t="s">
        <v>530</v>
      </c>
      <c r="F535" s="367" t="s">
        <v>1801</v>
      </c>
      <c r="G535" s="367" t="s">
        <v>530</v>
      </c>
      <c r="H535" s="367" t="s">
        <v>530</v>
      </c>
      <c r="I535" s="367" t="s">
        <v>530</v>
      </c>
      <c r="J535" s="374"/>
      <c r="K535" s="374">
        <v>8.35</v>
      </c>
      <c r="L535" s="374">
        <v>-9564962.7799999993</v>
      </c>
      <c r="M535" s="374"/>
    </row>
    <row r="536" spans="1:13" ht="12.2" hidden="1" customHeight="1" outlineLevel="2" x14ac:dyDescent="0.2">
      <c r="A536" s="367" t="s">
        <v>1792</v>
      </c>
      <c r="B536" s="367" t="s">
        <v>539</v>
      </c>
      <c r="C536" s="367" t="s">
        <v>1802</v>
      </c>
      <c r="D536" s="367" t="s">
        <v>1794</v>
      </c>
      <c r="E536" s="367" t="s">
        <v>530</v>
      </c>
      <c r="F536" s="367" t="s">
        <v>1803</v>
      </c>
      <c r="G536" s="367" t="s">
        <v>530</v>
      </c>
      <c r="H536" s="367" t="s">
        <v>530</v>
      </c>
      <c r="I536" s="367" t="s">
        <v>530</v>
      </c>
      <c r="J536" s="374"/>
      <c r="K536" s="374">
        <v>16.48</v>
      </c>
      <c r="L536" s="374">
        <v>-9564979.2599999998</v>
      </c>
      <c r="M536" s="374"/>
    </row>
    <row r="537" spans="1:13" ht="12.2" hidden="1" customHeight="1" outlineLevel="2" x14ac:dyDescent="0.2">
      <c r="A537" s="367" t="s">
        <v>1792</v>
      </c>
      <c r="B537" s="367" t="s">
        <v>539</v>
      </c>
      <c r="C537" s="367" t="s">
        <v>1804</v>
      </c>
      <c r="D537" s="367" t="s">
        <v>1794</v>
      </c>
      <c r="E537" s="367" t="s">
        <v>530</v>
      </c>
      <c r="F537" s="367" t="s">
        <v>1805</v>
      </c>
      <c r="G537" s="367" t="s">
        <v>530</v>
      </c>
      <c r="H537" s="367" t="s">
        <v>530</v>
      </c>
      <c r="I537" s="367" t="s">
        <v>530</v>
      </c>
      <c r="J537" s="374"/>
      <c r="K537" s="374">
        <v>14</v>
      </c>
      <c r="L537" s="374">
        <v>-9564993.2599999998</v>
      </c>
      <c r="M537" s="374"/>
    </row>
    <row r="538" spans="1:13" ht="12.2" hidden="1" customHeight="1" outlineLevel="2" x14ac:dyDescent="0.2">
      <c r="A538" s="367" t="s">
        <v>1792</v>
      </c>
      <c r="B538" s="367" t="s">
        <v>539</v>
      </c>
      <c r="C538" s="367" t="s">
        <v>1806</v>
      </c>
      <c r="D538" s="367" t="s">
        <v>1794</v>
      </c>
      <c r="E538" s="367" t="s">
        <v>530</v>
      </c>
      <c r="F538" s="367" t="s">
        <v>1807</v>
      </c>
      <c r="G538" s="367" t="s">
        <v>530</v>
      </c>
      <c r="H538" s="367" t="s">
        <v>530</v>
      </c>
      <c r="I538" s="367" t="s">
        <v>530</v>
      </c>
      <c r="J538" s="374"/>
      <c r="K538" s="374">
        <v>3.79</v>
      </c>
      <c r="L538" s="374">
        <v>-9564997.0500000007</v>
      </c>
      <c r="M538" s="374"/>
    </row>
    <row r="539" spans="1:13" ht="12.2" hidden="1" customHeight="1" outlineLevel="2" x14ac:dyDescent="0.2">
      <c r="A539" s="367" t="s">
        <v>1792</v>
      </c>
      <c r="B539" s="367" t="s">
        <v>543</v>
      </c>
      <c r="C539" s="367" t="s">
        <v>1808</v>
      </c>
      <c r="D539" s="367" t="s">
        <v>1797</v>
      </c>
      <c r="E539" s="367" t="s">
        <v>530</v>
      </c>
      <c r="F539" s="367" t="s">
        <v>1809</v>
      </c>
      <c r="G539" s="367" t="s">
        <v>530</v>
      </c>
      <c r="H539" s="367" t="s">
        <v>530</v>
      </c>
      <c r="I539" s="367" t="s">
        <v>530</v>
      </c>
      <c r="J539" s="374"/>
      <c r="K539" s="374">
        <v>110</v>
      </c>
      <c r="L539" s="374">
        <v>-9565107.0500000007</v>
      </c>
      <c r="M539" s="374"/>
    </row>
    <row r="540" spans="1:13" ht="12.2" hidden="1" customHeight="1" outlineLevel="2" x14ac:dyDescent="0.2">
      <c r="A540" s="367" t="s">
        <v>1792</v>
      </c>
      <c r="B540" s="367" t="s">
        <v>543</v>
      </c>
      <c r="C540" s="367" t="s">
        <v>1810</v>
      </c>
      <c r="D540" s="367" t="s">
        <v>1794</v>
      </c>
      <c r="E540" s="367" t="s">
        <v>530</v>
      </c>
      <c r="F540" s="367" t="s">
        <v>1811</v>
      </c>
      <c r="G540" s="367" t="s">
        <v>530</v>
      </c>
      <c r="H540" s="367" t="s">
        <v>530</v>
      </c>
      <c r="I540" s="367" t="s">
        <v>530</v>
      </c>
      <c r="J540" s="374"/>
      <c r="K540" s="374">
        <v>0.4</v>
      </c>
      <c r="L540" s="374">
        <v>-9565107.4499999993</v>
      </c>
      <c r="M540" s="374"/>
    </row>
    <row r="541" spans="1:13" ht="12.2" hidden="1" customHeight="1" outlineLevel="2" x14ac:dyDescent="0.2">
      <c r="A541" s="367" t="s">
        <v>1792</v>
      </c>
      <c r="B541" s="367" t="s">
        <v>554</v>
      </c>
      <c r="C541" s="367" t="s">
        <v>1812</v>
      </c>
      <c r="D541" s="367" t="s">
        <v>1813</v>
      </c>
      <c r="E541" s="367" t="s">
        <v>530</v>
      </c>
      <c r="F541" s="367" t="s">
        <v>1814</v>
      </c>
      <c r="G541" s="367" t="s">
        <v>530</v>
      </c>
      <c r="H541" s="367" t="s">
        <v>530</v>
      </c>
      <c r="I541" s="367" t="s">
        <v>530</v>
      </c>
      <c r="J541" s="374"/>
      <c r="K541" s="374">
        <v>6.52</v>
      </c>
      <c r="L541" s="374">
        <v>-9565113.9700000007</v>
      </c>
      <c r="M541" s="374"/>
    </row>
    <row r="542" spans="1:13" ht="12.2" hidden="1" customHeight="1" outlineLevel="2" x14ac:dyDescent="0.2">
      <c r="A542" s="367" t="s">
        <v>1792</v>
      </c>
      <c r="B542" s="367" t="s">
        <v>554</v>
      </c>
      <c r="C542" s="367" t="s">
        <v>1815</v>
      </c>
      <c r="D542" s="367" t="s">
        <v>1813</v>
      </c>
      <c r="E542" s="367" t="s">
        <v>530</v>
      </c>
      <c r="F542" s="367" t="s">
        <v>1816</v>
      </c>
      <c r="G542" s="367" t="s">
        <v>530</v>
      </c>
      <c r="H542" s="367" t="s">
        <v>530</v>
      </c>
      <c r="I542" s="367" t="s">
        <v>530</v>
      </c>
      <c r="J542" s="374"/>
      <c r="K542" s="374">
        <v>8.99</v>
      </c>
      <c r="L542" s="374">
        <v>-9565122.9600000009</v>
      </c>
      <c r="M542" s="374"/>
    </row>
    <row r="543" spans="1:13" ht="12.2" hidden="1" customHeight="1" outlineLevel="2" x14ac:dyDescent="0.2">
      <c r="A543" s="367" t="s">
        <v>1792</v>
      </c>
      <c r="B543" s="367" t="s">
        <v>554</v>
      </c>
      <c r="C543" s="367" t="s">
        <v>1817</v>
      </c>
      <c r="D543" s="367" t="s">
        <v>1813</v>
      </c>
      <c r="E543" s="367" t="s">
        <v>530</v>
      </c>
      <c r="F543" s="367" t="s">
        <v>1818</v>
      </c>
      <c r="G543" s="367" t="s">
        <v>530</v>
      </c>
      <c r="H543" s="367" t="s">
        <v>530</v>
      </c>
      <c r="I543" s="367" t="s">
        <v>530</v>
      </c>
      <c r="J543" s="374"/>
      <c r="K543" s="374">
        <v>2.25</v>
      </c>
      <c r="L543" s="374">
        <v>-9565125.2100000009</v>
      </c>
      <c r="M543" s="374"/>
    </row>
    <row r="544" spans="1:13" ht="12.2" hidden="1" customHeight="1" outlineLevel="2" x14ac:dyDescent="0.2">
      <c r="A544" s="367" t="s">
        <v>1792</v>
      </c>
      <c r="B544" s="367" t="s">
        <v>554</v>
      </c>
      <c r="C544" s="367" t="s">
        <v>1819</v>
      </c>
      <c r="D544" s="367" t="s">
        <v>1813</v>
      </c>
      <c r="E544" s="367" t="s">
        <v>530</v>
      </c>
      <c r="F544" s="367" t="s">
        <v>1820</v>
      </c>
      <c r="G544" s="367" t="s">
        <v>530</v>
      </c>
      <c r="H544" s="367" t="s">
        <v>530</v>
      </c>
      <c r="I544" s="367" t="s">
        <v>530</v>
      </c>
      <c r="J544" s="374"/>
      <c r="K544" s="374">
        <v>1.1200000000000001</v>
      </c>
      <c r="L544" s="374">
        <v>-9565126.3300000001</v>
      </c>
      <c r="M544" s="374"/>
    </row>
    <row r="545" spans="1:13" ht="12.2" hidden="1" customHeight="1" outlineLevel="2" x14ac:dyDescent="0.2">
      <c r="A545" s="367" t="s">
        <v>1792</v>
      </c>
      <c r="B545" s="367" t="s">
        <v>554</v>
      </c>
      <c r="C545" s="367" t="s">
        <v>1821</v>
      </c>
      <c r="D545" s="367" t="s">
        <v>1797</v>
      </c>
      <c r="E545" s="367" t="s">
        <v>530</v>
      </c>
      <c r="F545" s="367" t="s">
        <v>1822</v>
      </c>
      <c r="G545" s="367" t="s">
        <v>530</v>
      </c>
      <c r="H545" s="367" t="s">
        <v>530</v>
      </c>
      <c r="I545" s="367" t="s">
        <v>530</v>
      </c>
      <c r="J545" s="374"/>
      <c r="K545" s="374">
        <v>25.24</v>
      </c>
      <c r="L545" s="374">
        <v>-9565151.5700000003</v>
      </c>
      <c r="M545" s="374"/>
    </row>
    <row r="546" spans="1:13" ht="12.2" hidden="1" customHeight="1" outlineLevel="2" x14ac:dyDescent="0.2">
      <c r="A546" s="367" t="s">
        <v>1792</v>
      </c>
      <c r="B546" s="367" t="s">
        <v>958</v>
      </c>
      <c r="C546" s="367" t="s">
        <v>1823</v>
      </c>
      <c r="D546" s="367" t="s">
        <v>1794</v>
      </c>
      <c r="E546" s="367" t="s">
        <v>530</v>
      </c>
      <c r="F546" s="367" t="s">
        <v>1824</v>
      </c>
      <c r="G546" s="367" t="s">
        <v>530</v>
      </c>
      <c r="H546" s="367" t="s">
        <v>530</v>
      </c>
      <c r="I546" s="367" t="s">
        <v>530</v>
      </c>
      <c r="J546" s="374"/>
      <c r="K546" s="374">
        <v>202.25</v>
      </c>
      <c r="L546" s="374">
        <v>-9565353.8200000003</v>
      </c>
      <c r="M546" s="374"/>
    </row>
    <row r="547" spans="1:13" ht="12.2" hidden="1" customHeight="1" outlineLevel="2" x14ac:dyDescent="0.2">
      <c r="A547" s="367" t="s">
        <v>1792</v>
      </c>
      <c r="B547" s="367" t="s">
        <v>958</v>
      </c>
      <c r="C547" s="367" t="s">
        <v>1825</v>
      </c>
      <c r="D547" s="367" t="s">
        <v>1794</v>
      </c>
      <c r="E547" s="367" t="s">
        <v>530</v>
      </c>
      <c r="F547" s="367" t="s">
        <v>1826</v>
      </c>
      <c r="G547" s="367" t="s">
        <v>530</v>
      </c>
      <c r="H547" s="367" t="s">
        <v>530</v>
      </c>
      <c r="I547" s="367" t="s">
        <v>530</v>
      </c>
      <c r="J547" s="374"/>
      <c r="K547" s="374">
        <v>134.83000000000001</v>
      </c>
      <c r="L547" s="374">
        <v>-9565488.6500000004</v>
      </c>
      <c r="M547" s="374"/>
    </row>
    <row r="548" spans="1:13" ht="12.2" hidden="1" customHeight="1" outlineLevel="2" x14ac:dyDescent="0.2">
      <c r="A548" s="367" t="s">
        <v>1792</v>
      </c>
      <c r="B548" s="367" t="s">
        <v>559</v>
      </c>
      <c r="C548" s="367" t="s">
        <v>1827</v>
      </c>
      <c r="D548" s="367" t="s">
        <v>1797</v>
      </c>
      <c r="E548" s="367" t="s">
        <v>530</v>
      </c>
      <c r="F548" s="367" t="s">
        <v>1828</v>
      </c>
      <c r="G548" s="367" t="s">
        <v>530</v>
      </c>
      <c r="H548" s="367" t="s">
        <v>530</v>
      </c>
      <c r="I548" s="367" t="s">
        <v>530</v>
      </c>
      <c r="J548" s="374"/>
      <c r="K548" s="374">
        <v>4.46</v>
      </c>
      <c r="L548" s="374">
        <v>-9565493.1099999994</v>
      </c>
      <c r="M548" s="374"/>
    </row>
    <row r="549" spans="1:13" ht="12.2" hidden="1" customHeight="1" outlineLevel="2" x14ac:dyDescent="0.2">
      <c r="A549" s="367" t="s">
        <v>1792</v>
      </c>
      <c r="B549" s="367" t="s">
        <v>559</v>
      </c>
      <c r="C549" s="367" t="s">
        <v>1829</v>
      </c>
      <c r="D549" s="367" t="s">
        <v>1830</v>
      </c>
      <c r="E549" s="367" t="s">
        <v>530</v>
      </c>
      <c r="F549" s="367" t="s">
        <v>1831</v>
      </c>
      <c r="G549" s="367" t="s">
        <v>530</v>
      </c>
      <c r="H549" s="367" t="s">
        <v>530</v>
      </c>
      <c r="I549" s="367" t="s">
        <v>530</v>
      </c>
      <c r="J549" s="374"/>
      <c r="K549" s="374">
        <v>2678.52</v>
      </c>
      <c r="L549" s="374">
        <v>-9568171.6300000008</v>
      </c>
      <c r="M549" s="374"/>
    </row>
    <row r="550" spans="1:13" ht="12.2" hidden="1" customHeight="1" outlineLevel="2" x14ac:dyDescent="0.2">
      <c r="A550" s="367" t="s">
        <v>1792</v>
      </c>
      <c r="B550" s="367" t="s">
        <v>965</v>
      </c>
      <c r="C550" s="367" t="s">
        <v>971</v>
      </c>
      <c r="D550" s="367" t="s">
        <v>972</v>
      </c>
      <c r="E550" s="367" t="s">
        <v>530</v>
      </c>
      <c r="F550" s="367" t="s">
        <v>1832</v>
      </c>
      <c r="G550" s="367" t="s">
        <v>530</v>
      </c>
      <c r="H550" s="367" t="s">
        <v>530</v>
      </c>
      <c r="I550" s="367" t="s">
        <v>530</v>
      </c>
      <c r="J550" s="374"/>
      <c r="K550" s="374">
        <v>35.85</v>
      </c>
      <c r="L550" s="374">
        <v>-9568207.4800000004</v>
      </c>
      <c r="M550" s="374"/>
    </row>
    <row r="551" spans="1:13" ht="12.2" hidden="1" customHeight="1" outlineLevel="2" x14ac:dyDescent="0.2">
      <c r="A551" s="367" t="s">
        <v>1792</v>
      </c>
      <c r="B551" s="367" t="s">
        <v>779</v>
      </c>
      <c r="C551" s="367" t="s">
        <v>1833</v>
      </c>
      <c r="D551" s="367" t="s">
        <v>1794</v>
      </c>
      <c r="E551" s="367" t="s">
        <v>530</v>
      </c>
      <c r="F551" s="367" t="s">
        <v>1834</v>
      </c>
      <c r="G551" s="367" t="s">
        <v>530</v>
      </c>
      <c r="H551" s="367" t="s">
        <v>530</v>
      </c>
      <c r="I551" s="367" t="s">
        <v>530</v>
      </c>
      <c r="J551" s="374"/>
      <c r="K551" s="374">
        <v>134.83000000000001</v>
      </c>
      <c r="L551" s="374">
        <v>-9568342.3100000005</v>
      </c>
      <c r="M551" s="374"/>
    </row>
    <row r="552" spans="1:13" ht="12.2" hidden="1" customHeight="1" outlineLevel="2" x14ac:dyDescent="0.2">
      <c r="A552" s="367" t="s">
        <v>1792</v>
      </c>
      <c r="B552" s="367" t="s">
        <v>779</v>
      </c>
      <c r="C552" s="367" t="s">
        <v>1835</v>
      </c>
      <c r="D552" s="367" t="s">
        <v>1797</v>
      </c>
      <c r="E552" s="367" t="s">
        <v>530</v>
      </c>
      <c r="F552" s="367" t="s">
        <v>1836</v>
      </c>
      <c r="G552" s="367" t="s">
        <v>530</v>
      </c>
      <c r="H552" s="367" t="s">
        <v>530</v>
      </c>
      <c r="I552" s="367" t="s">
        <v>530</v>
      </c>
      <c r="J552" s="374"/>
      <c r="K552" s="374">
        <v>10.29</v>
      </c>
      <c r="L552" s="374">
        <v>-9568352.5999999996</v>
      </c>
      <c r="M552" s="374"/>
    </row>
    <row r="553" spans="1:13" ht="12.2" hidden="1" customHeight="1" outlineLevel="2" x14ac:dyDescent="0.2">
      <c r="A553" s="367" t="s">
        <v>1792</v>
      </c>
      <c r="B553" s="367" t="s">
        <v>779</v>
      </c>
      <c r="C553" s="367" t="s">
        <v>1837</v>
      </c>
      <c r="D553" s="367" t="s">
        <v>1813</v>
      </c>
      <c r="E553" s="367" t="s">
        <v>530</v>
      </c>
      <c r="F553" s="367" t="s">
        <v>1838</v>
      </c>
      <c r="G553" s="367" t="s">
        <v>530</v>
      </c>
      <c r="H553" s="367" t="s">
        <v>530</v>
      </c>
      <c r="I553" s="367" t="s">
        <v>530</v>
      </c>
      <c r="J553" s="374"/>
      <c r="K553" s="374">
        <v>47.42</v>
      </c>
      <c r="L553" s="374">
        <v>-9568400.0199999996</v>
      </c>
      <c r="M553" s="374"/>
    </row>
    <row r="554" spans="1:13" ht="12.2" hidden="1" customHeight="1" outlineLevel="2" x14ac:dyDescent="0.2">
      <c r="A554" s="367" t="s">
        <v>1792</v>
      </c>
      <c r="B554" s="367" t="s">
        <v>566</v>
      </c>
      <c r="C554" s="367" t="s">
        <v>1839</v>
      </c>
      <c r="D554" s="367" t="s">
        <v>1797</v>
      </c>
      <c r="E554" s="367" t="s">
        <v>530</v>
      </c>
      <c r="F554" s="367" t="s">
        <v>1840</v>
      </c>
      <c r="G554" s="367" t="s">
        <v>530</v>
      </c>
      <c r="H554" s="367" t="s">
        <v>530</v>
      </c>
      <c r="I554" s="367" t="s">
        <v>530</v>
      </c>
      <c r="J554" s="374"/>
      <c r="K554" s="374">
        <v>2.2000000000000002</v>
      </c>
      <c r="L554" s="374">
        <v>-9568402.2200000007</v>
      </c>
      <c r="M554" s="374"/>
    </row>
    <row r="555" spans="1:13" ht="12.2" hidden="1" customHeight="1" outlineLevel="2" x14ac:dyDescent="0.2">
      <c r="A555" s="367" t="s">
        <v>1792</v>
      </c>
      <c r="B555" s="367" t="s">
        <v>571</v>
      </c>
      <c r="C555" s="367" t="s">
        <v>1841</v>
      </c>
      <c r="D555" s="367" t="s">
        <v>1842</v>
      </c>
      <c r="E555" s="367" t="s">
        <v>530</v>
      </c>
      <c r="F555" s="367" t="s">
        <v>1843</v>
      </c>
      <c r="G555" s="367" t="s">
        <v>530</v>
      </c>
      <c r="H555" s="367" t="s">
        <v>530</v>
      </c>
      <c r="I555" s="367" t="s">
        <v>530</v>
      </c>
      <c r="J555" s="374"/>
      <c r="K555" s="374">
        <v>3.3</v>
      </c>
      <c r="L555" s="374">
        <v>-9568405.5199999996</v>
      </c>
      <c r="M555" s="374"/>
    </row>
    <row r="556" spans="1:13" ht="12.2" hidden="1" customHeight="1" outlineLevel="2" x14ac:dyDescent="0.2">
      <c r="A556" s="367" t="s">
        <v>1792</v>
      </c>
      <c r="B556" s="367" t="s">
        <v>579</v>
      </c>
      <c r="C556" s="367" t="s">
        <v>1844</v>
      </c>
      <c r="D556" s="367" t="s">
        <v>1797</v>
      </c>
      <c r="E556" s="367" t="s">
        <v>530</v>
      </c>
      <c r="F556" s="367" t="s">
        <v>1845</v>
      </c>
      <c r="G556" s="367" t="s">
        <v>530</v>
      </c>
      <c r="H556" s="367" t="s">
        <v>530</v>
      </c>
      <c r="I556" s="367" t="s">
        <v>530</v>
      </c>
      <c r="J556" s="374"/>
      <c r="K556" s="374">
        <v>28.42</v>
      </c>
      <c r="L556" s="374">
        <v>-9568433.9399999995</v>
      </c>
      <c r="M556" s="374"/>
    </row>
    <row r="557" spans="1:13" ht="12.2" hidden="1" customHeight="1" outlineLevel="2" x14ac:dyDescent="0.2">
      <c r="A557" s="367" t="s">
        <v>1792</v>
      </c>
      <c r="B557" s="367" t="s">
        <v>579</v>
      </c>
      <c r="C557" s="367" t="s">
        <v>1846</v>
      </c>
      <c r="D557" s="367" t="s">
        <v>1813</v>
      </c>
      <c r="E557" s="367" t="s">
        <v>530</v>
      </c>
      <c r="F557" s="367" t="s">
        <v>1847</v>
      </c>
      <c r="G557" s="367" t="s">
        <v>530</v>
      </c>
      <c r="H557" s="367" t="s">
        <v>530</v>
      </c>
      <c r="I557" s="367" t="s">
        <v>530</v>
      </c>
      <c r="J557" s="374"/>
      <c r="K557" s="374">
        <v>4.7300000000000004</v>
      </c>
      <c r="L557" s="374">
        <v>-9568438.6699999999</v>
      </c>
      <c r="M557" s="374"/>
    </row>
    <row r="558" spans="1:13" ht="12.2" hidden="1" customHeight="1" outlineLevel="2" x14ac:dyDescent="0.2">
      <c r="A558" s="367" t="s">
        <v>1792</v>
      </c>
      <c r="B558" s="367" t="s">
        <v>579</v>
      </c>
      <c r="C558" s="367" t="s">
        <v>1848</v>
      </c>
      <c r="D558" s="367" t="s">
        <v>1813</v>
      </c>
      <c r="E558" s="367" t="s">
        <v>530</v>
      </c>
      <c r="F558" s="367" t="s">
        <v>1849</v>
      </c>
      <c r="G558" s="367" t="s">
        <v>530</v>
      </c>
      <c r="H558" s="367" t="s">
        <v>530</v>
      </c>
      <c r="I558" s="367" t="s">
        <v>530</v>
      </c>
      <c r="J558" s="374"/>
      <c r="K558" s="374">
        <v>5.93</v>
      </c>
      <c r="L558" s="374">
        <v>-9568444.5999999996</v>
      </c>
      <c r="M558" s="374"/>
    </row>
    <row r="559" spans="1:13" ht="12.2" hidden="1" customHeight="1" outlineLevel="2" x14ac:dyDescent="0.2">
      <c r="A559" s="367" t="s">
        <v>1792</v>
      </c>
      <c r="B559" s="367" t="s">
        <v>579</v>
      </c>
      <c r="C559" s="367" t="s">
        <v>1850</v>
      </c>
      <c r="D559" s="367" t="s">
        <v>1813</v>
      </c>
      <c r="E559" s="367" t="s">
        <v>530</v>
      </c>
      <c r="F559" s="367" t="s">
        <v>1851</v>
      </c>
      <c r="G559" s="367" t="s">
        <v>530</v>
      </c>
      <c r="H559" s="367" t="s">
        <v>530</v>
      </c>
      <c r="I559" s="367" t="s">
        <v>530</v>
      </c>
      <c r="J559" s="374"/>
      <c r="K559" s="374">
        <v>9.1199999999999992</v>
      </c>
      <c r="L559" s="374">
        <v>-9568453.7200000007</v>
      </c>
      <c r="M559" s="374"/>
    </row>
    <row r="560" spans="1:13" ht="12.2" hidden="1" customHeight="1" outlineLevel="2" x14ac:dyDescent="0.2">
      <c r="A560" s="367" t="s">
        <v>1792</v>
      </c>
      <c r="B560" s="367" t="s">
        <v>579</v>
      </c>
      <c r="C560" s="367" t="s">
        <v>1852</v>
      </c>
      <c r="D560" s="367" t="s">
        <v>1813</v>
      </c>
      <c r="E560" s="367" t="s">
        <v>530</v>
      </c>
      <c r="F560" s="367" t="s">
        <v>1853</v>
      </c>
      <c r="G560" s="367" t="s">
        <v>530</v>
      </c>
      <c r="H560" s="367" t="s">
        <v>530</v>
      </c>
      <c r="I560" s="367" t="s">
        <v>530</v>
      </c>
      <c r="J560" s="374"/>
      <c r="K560" s="374">
        <v>3.3</v>
      </c>
      <c r="L560" s="374">
        <v>-9568457.0199999996</v>
      </c>
      <c r="M560" s="374"/>
    </row>
    <row r="561" spans="1:13" ht="12.2" hidden="1" customHeight="1" outlineLevel="2" x14ac:dyDescent="0.2">
      <c r="A561" s="367" t="s">
        <v>1792</v>
      </c>
      <c r="B561" s="367" t="s">
        <v>579</v>
      </c>
      <c r="C561" s="367" t="s">
        <v>1854</v>
      </c>
      <c r="D561" s="367" t="s">
        <v>1813</v>
      </c>
      <c r="E561" s="367" t="s">
        <v>530</v>
      </c>
      <c r="F561" s="367" t="s">
        <v>1855</v>
      </c>
      <c r="G561" s="367" t="s">
        <v>530</v>
      </c>
      <c r="H561" s="367" t="s">
        <v>530</v>
      </c>
      <c r="I561" s="367" t="s">
        <v>530</v>
      </c>
      <c r="J561" s="374"/>
      <c r="K561" s="374">
        <v>2.2000000000000002</v>
      </c>
      <c r="L561" s="374">
        <v>-9568459.2200000007</v>
      </c>
      <c r="M561" s="374"/>
    </row>
    <row r="562" spans="1:13" ht="12.2" hidden="1" customHeight="1" outlineLevel="2" x14ac:dyDescent="0.2">
      <c r="A562" s="367" t="s">
        <v>1792</v>
      </c>
      <c r="B562" s="367" t="s">
        <v>582</v>
      </c>
      <c r="C562" s="367" t="s">
        <v>1856</v>
      </c>
      <c r="D562" s="367" t="s">
        <v>1830</v>
      </c>
      <c r="E562" s="367" t="s">
        <v>530</v>
      </c>
      <c r="F562" s="367" t="s">
        <v>1857</v>
      </c>
      <c r="G562" s="367" t="s">
        <v>530</v>
      </c>
      <c r="H562" s="367" t="s">
        <v>530</v>
      </c>
      <c r="I562" s="367" t="s">
        <v>530</v>
      </c>
      <c r="J562" s="374"/>
      <c r="K562" s="374">
        <v>131</v>
      </c>
      <c r="L562" s="374">
        <v>-9568590.2200000007</v>
      </c>
      <c r="M562" s="374"/>
    </row>
    <row r="563" spans="1:13" ht="12.2" hidden="1" customHeight="1" outlineLevel="2" x14ac:dyDescent="0.2">
      <c r="A563" s="367" t="s">
        <v>1792</v>
      </c>
      <c r="B563" s="367" t="s">
        <v>812</v>
      </c>
      <c r="C563" s="367" t="s">
        <v>1858</v>
      </c>
      <c r="D563" s="367" t="s">
        <v>1813</v>
      </c>
      <c r="E563" s="367" t="s">
        <v>530</v>
      </c>
      <c r="F563" s="367" t="s">
        <v>1859</v>
      </c>
      <c r="G563" s="367" t="s">
        <v>530</v>
      </c>
      <c r="H563" s="367" t="s">
        <v>530</v>
      </c>
      <c r="I563" s="367" t="s">
        <v>530</v>
      </c>
      <c r="J563" s="374"/>
      <c r="K563" s="374">
        <v>6.88</v>
      </c>
      <c r="L563" s="374">
        <v>-9568597.0999999996</v>
      </c>
      <c r="M563" s="374"/>
    </row>
    <row r="564" spans="1:13" ht="12.2" hidden="1" customHeight="1" outlineLevel="2" x14ac:dyDescent="0.2">
      <c r="A564" s="367" t="s">
        <v>1792</v>
      </c>
      <c r="B564" s="367" t="s">
        <v>812</v>
      </c>
      <c r="C564" s="367" t="s">
        <v>1860</v>
      </c>
      <c r="D564" s="367" t="s">
        <v>1813</v>
      </c>
      <c r="E564" s="367" t="s">
        <v>530</v>
      </c>
      <c r="F564" s="367" t="s">
        <v>1861</v>
      </c>
      <c r="G564" s="367" t="s">
        <v>530</v>
      </c>
      <c r="H564" s="367" t="s">
        <v>530</v>
      </c>
      <c r="I564" s="367" t="s">
        <v>530</v>
      </c>
      <c r="J564" s="374"/>
      <c r="K564" s="374">
        <v>2.4</v>
      </c>
      <c r="L564" s="374">
        <v>-9568599.5</v>
      </c>
      <c r="M564" s="374"/>
    </row>
    <row r="565" spans="1:13" ht="12.2" hidden="1" customHeight="1" outlineLevel="2" x14ac:dyDescent="0.2">
      <c r="A565" s="367" t="s">
        <v>1792</v>
      </c>
      <c r="B565" s="367" t="s">
        <v>812</v>
      </c>
      <c r="C565" s="367" t="s">
        <v>1862</v>
      </c>
      <c r="D565" s="367" t="s">
        <v>1813</v>
      </c>
      <c r="E565" s="367" t="s">
        <v>530</v>
      </c>
      <c r="F565" s="367" t="s">
        <v>1863</v>
      </c>
      <c r="G565" s="367" t="s">
        <v>530</v>
      </c>
      <c r="H565" s="367" t="s">
        <v>530</v>
      </c>
      <c r="I565" s="367" t="s">
        <v>530</v>
      </c>
      <c r="J565" s="374"/>
      <c r="K565" s="374">
        <v>12.23</v>
      </c>
      <c r="L565" s="374">
        <v>-9568611.7300000004</v>
      </c>
      <c r="M565" s="374"/>
    </row>
    <row r="566" spans="1:13" ht="12.2" hidden="1" customHeight="1" outlineLevel="2" x14ac:dyDescent="0.2">
      <c r="A566" s="367" t="s">
        <v>1792</v>
      </c>
      <c r="B566" s="367" t="s">
        <v>596</v>
      </c>
      <c r="C566" s="367" t="s">
        <v>1864</v>
      </c>
      <c r="D566" s="367" t="s">
        <v>1797</v>
      </c>
      <c r="E566" s="367" t="s">
        <v>530</v>
      </c>
      <c r="F566" s="367" t="s">
        <v>1865</v>
      </c>
      <c r="G566" s="367" t="s">
        <v>530</v>
      </c>
      <c r="H566" s="367" t="s">
        <v>530</v>
      </c>
      <c r="I566" s="367" t="s">
        <v>530</v>
      </c>
      <c r="J566" s="374"/>
      <c r="K566" s="374">
        <v>2.84</v>
      </c>
      <c r="L566" s="374">
        <v>-9568614.5700000003</v>
      </c>
      <c r="M566" s="374"/>
    </row>
    <row r="567" spans="1:13" ht="12.2" hidden="1" customHeight="1" outlineLevel="2" x14ac:dyDescent="0.2">
      <c r="A567" s="367" t="s">
        <v>1792</v>
      </c>
      <c r="B567" s="367" t="s">
        <v>596</v>
      </c>
      <c r="C567" s="367" t="s">
        <v>1866</v>
      </c>
      <c r="D567" s="367" t="s">
        <v>1794</v>
      </c>
      <c r="E567" s="367" t="s">
        <v>530</v>
      </c>
      <c r="F567" s="367" t="s">
        <v>1867</v>
      </c>
      <c r="G567" s="367" t="s">
        <v>530</v>
      </c>
      <c r="H567" s="367" t="s">
        <v>530</v>
      </c>
      <c r="I567" s="367" t="s">
        <v>530</v>
      </c>
      <c r="J567" s="374"/>
      <c r="K567" s="374">
        <v>436.68</v>
      </c>
      <c r="L567" s="374">
        <v>-9569051.25</v>
      </c>
      <c r="M567" s="374"/>
    </row>
    <row r="568" spans="1:13" ht="12.2" hidden="1" customHeight="1" outlineLevel="2" x14ac:dyDescent="0.2">
      <c r="A568" s="367" t="s">
        <v>1792</v>
      </c>
      <c r="B568" s="367" t="s">
        <v>815</v>
      </c>
      <c r="C568" s="367" t="s">
        <v>1868</v>
      </c>
      <c r="D568" s="367" t="s">
        <v>1813</v>
      </c>
      <c r="E568" s="367" t="s">
        <v>530</v>
      </c>
      <c r="F568" s="367" t="s">
        <v>1869</v>
      </c>
      <c r="G568" s="367" t="s">
        <v>530</v>
      </c>
      <c r="H568" s="367" t="s">
        <v>530</v>
      </c>
      <c r="I568" s="367" t="s">
        <v>530</v>
      </c>
      <c r="J568" s="374"/>
      <c r="K568" s="374">
        <v>3.26</v>
      </c>
      <c r="L568" s="374">
        <v>-9569054.5099999998</v>
      </c>
      <c r="M568" s="374"/>
    </row>
    <row r="569" spans="1:13" ht="12.2" hidden="1" customHeight="1" outlineLevel="2" x14ac:dyDescent="0.2">
      <c r="A569" s="367" t="s">
        <v>1792</v>
      </c>
      <c r="B569" s="367" t="s">
        <v>815</v>
      </c>
      <c r="C569" s="367" t="s">
        <v>1870</v>
      </c>
      <c r="D569" s="367" t="s">
        <v>1813</v>
      </c>
      <c r="E569" s="367" t="s">
        <v>530</v>
      </c>
      <c r="F569" s="367" t="s">
        <v>1871</v>
      </c>
      <c r="G569" s="367" t="s">
        <v>530</v>
      </c>
      <c r="H569" s="367" t="s">
        <v>530</v>
      </c>
      <c r="I569" s="367" t="s">
        <v>530</v>
      </c>
      <c r="J569" s="374"/>
      <c r="K569" s="374">
        <v>3.26</v>
      </c>
      <c r="L569" s="374">
        <v>-9569057.7699999996</v>
      </c>
      <c r="M569" s="374"/>
    </row>
    <row r="570" spans="1:13" ht="12.2" hidden="1" customHeight="1" outlineLevel="2" x14ac:dyDescent="0.2">
      <c r="A570" s="367" t="s">
        <v>1792</v>
      </c>
      <c r="B570" s="367" t="s">
        <v>815</v>
      </c>
      <c r="C570" s="367" t="s">
        <v>1872</v>
      </c>
      <c r="D570" s="367" t="s">
        <v>1873</v>
      </c>
      <c r="E570" s="367" t="s">
        <v>530</v>
      </c>
      <c r="F570" s="367" t="s">
        <v>1874</v>
      </c>
      <c r="G570" s="367" t="s">
        <v>530</v>
      </c>
      <c r="H570" s="367" t="s">
        <v>530</v>
      </c>
      <c r="I570" s="367" t="s">
        <v>530</v>
      </c>
      <c r="J570" s="374"/>
      <c r="K570" s="374">
        <v>1739.12</v>
      </c>
      <c r="L570" s="374">
        <v>-9570796.8900000006</v>
      </c>
      <c r="M570" s="374"/>
    </row>
    <row r="571" spans="1:13" ht="12.2" hidden="1" customHeight="1" outlineLevel="2" x14ac:dyDescent="0.2">
      <c r="A571" s="367" t="s">
        <v>1792</v>
      </c>
      <c r="B571" s="367" t="s">
        <v>821</v>
      </c>
      <c r="C571" s="367" t="s">
        <v>1875</v>
      </c>
      <c r="D571" s="367" t="s">
        <v>1797</v>
      </c>
      <c r="E571" s="367" t="s">
        <v>530</v>
      </c>
      <c r="F571" s="367" t="s">
        <v>1876</v>
      </c>
      <c r="G571" s="367" t="s">
        <v>530</v>
      </c>
      <c r="H571" s="367" t="s">
        <v>530</v>
      </c>
      <c r="I571" s="367" t="s">
        <v>530</v>
      </c>
      <c r="J571" s="374"/>
      <c r="K571" s="374">
        <v>22.46</v>
      </c>
      <c r="L571" s="374">
        <v>-9570819.3499999996</v>
      </c>
      <c r="M571" s="374"/>
    </row>
    <row r="572" spans="1:13" ht="12.2" hidden="1" customHeight="1" outlineLevel="2" x14ac:dyDescent="0.2">
      <c r="A572" s="367" t="s">
        <v>1792</v>
      </c>
      <c r="B572" s="367" t="s">
        <v>830</v>
      </c>
      <c r="C572" s="367" t="s">
        <v>1877</v>
      </c>
      <c r="D572" s="367" t="s">
        <v>1797</v>
      </c>
      <c r="E572" s="367" t="s">
        <v>530</v>
      </c>
      <c r="F572" s="367" t="s">
        <v>1878</v>
      </c>
      <c r="G572" s="367" t="s">
        <v>530</v>
      </c>
      <c r="H572" s="367" t="s">
        <v>530</v>
      </c>
      <c r="I572" s="367" t="s">
        <v>530</v>
      </c>
      <c r="J572" s="374"/>
      <c r="K572" s="374">
        <v>8.6999999999999993</v>
      </c>
      <c r="L572" s="374">
        <v>-9570828.0500000007</v>
      </c>
      <c r="M572" s="374"/>
    </row>
    <row r="573" spans="1:13" ht="12.2" hidden="1" customHeight="1" outlineLevel="2" x14ac:dyDescent="0.2">
      <c r="A573" s="367" t="s">
        <v>1792</v>
      </c>
      <c r="B573" s="367" t="s">
        <v>1879</v>
      </c>
      <c r="C573" s="367" t="s">
        <v>1880</v>
      </c>
      <c r="D573" s="367" t="s">
        <v>1873</v>
      </c>
      <c r="E573" s="367" t="s">
        <v>530</v>
      </c>
      <c r="F573" s="367" t="s">
        <v>1881</v>
      </c>
      <c r="G573" s="367" t="s">
        <v>530</v>
      </c>
      <c r="H573" s="367" t="s">
        <v>530</v>
      </c>
      <c r="I573" s="367" t="s">
        <v>530</v>
      </c>
      <c r="J573" s="374"/>
      <c r="K573" s="374">
        <v>130.43</v>
      </c>
      <c r="L573" s="374">
        <v>-9570958.4800000004</v>
      </c>
      <c r="M573" s="374"/>
    </row>
    <row r="574" spans="1:13" ht="12.2" hidden="1" customHeight="1" outlineLevel="2" x14ac:dyDescent="0.2">
      <c r="A574" s="367" t="s">
        <v>1792</v>
      </c>
      <c r="B574" s="367" t="s">
        <v>604</v>
      </c>
      <c r="C574" s="367" t="s">
        <v>1882</v>
      </c>
      <c r="D574" s="367" t="s">
        <v>1883</v>
      </c>
      <c r="E574" s="367" t="s">
        <v>530</v>
      </c>
      <c r="F574" s="367" t="s">
        <v>1884</v>
      </c>
      <c r="G574" s="367" t="s">
        <v>530</v>
      </c>
      <c r="H574" s="367" t="s">
        <v>530</v>
      </c>
      <c r="I574" s="367" t="s">
        <v>530</v>
      </c>
      <c r="J574" s="374"/>
      <c r="K574" s="374">
        <v>89.48</v>
      </c>
      <c r="L574" s="374">
        <v>-9571047.9600000009</v>
      </c>
      <c r="M574" s="374"/>
    </row>
    <row r="575" spans="1:13" ht="12.2" hidden="1" customHeight="1" outlineLevel="2" x14ac:dyDescent="0.2">
      <c r="A575" s="367" t="s">
        <v>1792</v>
      </c>
      <c r="B575" s="367" t="s">
        <v>604</v>
      </c>
      <c r="C575" s="367" t="s">
        <v>1885</v>
      </c>
      <c r="D575" s="367" t="s">
        <v>1813</v>
      </c>
      <c r="E575" s="367" t="s">
        <v>530</v>
      </c>
      <c r="F575" s="367" t="s">
        <v>1886</v>
      </c>
      <c r="G575" s="367" t="s">
        <v>530</v>
      </c>
      <c r="H575" s="367" t="s">
        <v>530</v>
      </c>
      <c r="I575" s="367" t="s">
        <v>530</v>
      </c>
      <c r="J575" s="374"/>
      <c r="K575" s="374">
        <v>7.17</v>
      </c>
      <c r="L575" s="374">
        <v>-9571055.1300000008</v>
      </c>
      <c r="M575" s="374"/>
    </row>
    <row r="576" spans="1:13" ht="12.2" hidden="1" customHeight="1" outlineLevel="2" x14ac:dyDescent="0.2">
      <c r="A576" s="367" t="s">
        <v>1792</v>
      </c>
      <c r="B576" s="367" t="s">
        <v>604</v>
      </c>
      <c r="C576" s="367" t="s">
        <v>1887</v>
      </c>
      <c r="D576" s="367" t="s">
        <v>1813</v>
      </c>
      <c r="E576" s="367" t="s">
        <v>530</v>
      </c>
      <c r="F576" s="367" t="s">
        <v>1888</v>
      </c>
      <c r="G576" s="367" t="s">
        <v>530</v>
      </c>
      <c r="H576" s="367" t="s">
        <v>530</v>
      </c>
      <c r="I576" s="367" t="s">
        <v>530</v>
      </c>
      <c r="J576" s="374"/>
      <c r="K576" s="374">
        <v>12.07</v>
      </c>
      <c r="L576" s="374">
        <v>-9571067.1999999993</v>
      </c>
      <c r="M576" s="374"/>
    </row>
    <row r="577" spans="1:13" ht="12.2" hidden="1" customHeight="1" outlineLevel="2" x14ac:dyDescent="0.2">
      <c r="A577" s="367" t="s">
        <v>1792</v>
      </c>
      <c r="B577" s="367" t="s">
        <v>604</v>
      </c>
      <c r="C577" s="367" t="s">
        <v>1889</v>
      </c>
      <c r="D577" s="367" t="s">
        <v>1873</v>
      </c>
      <c r="E577" s="367" t="s">
        <v>530</v>
      </c>
      <c r="F577" s="367" t="s">
        <v>1890</v>
      </c>
      <c r="G577" s="367" t="s">
        <v>530</v>
      </c>
      <c r="H577" s="367" t="s">
        <v>530</v>
      </c>
      <c r="I577" s="367" t="s">
        <v>530</v>
      </c>
      <c r="J577" s="374"/>
      <c r="K577" s="374">
        <v>3652.15</v>
      </c>
      <c r="L577" s="374">
        <v>-9574719.3499999996</v>
      </c>
      <c r="M577" s="374"/>
    </row>
    <row r="578" spans="1:13" ht="12.2" hidden="1" customHeight="1" outlineLevel="2" x14ac:dyDescent="0.2">
      <c r="A578" s="367" t="s">
        <v>1792</v>
      </c>
      <c r="B578" s="367" t="s">
        <v>604</v>
      </c>
      <c r="C578" s="367" t="s">
        <v>1891</v>
      </c>
      <c r="D578" s="367" t="s">
        <v>1794</v>
      </c>
      <c r="E578" s="367" t="s">
        <v>530</v>
      </c>
      <c r="F578" s="367" t="s">
        <v>1892</v>
      </c>
      <c r="G578" s="367" t="s">
        <v>530</v>
      </c>
      <c r="H578" s="367" t="s">
        <v>530</v>
      </c>
      <c r="I578" s="367" t="s">
        <v>530</v>
      </c>
      <c r="J578" s="374"/>
      <c r="K578" s="374">
        <v>49.78</v>
      </c>
      <c r="L578" s="374">
        <v>-9574769.1300000008</v>
      </c>
      <c r="M578" s="374"/>
    </row>
    <row r="579" spans="1:13" ht="12.2" hidden="1" customHeight="1" outlineLevel="2" x14ac:dyDescent="0.2">
      <c r="A579" s="367" t="s">
        <v>1792</v>
      </c>
      <c r="B579" s="367" t="s">
        <v>604</v>
      </c>
      <c r="C579" s="367" t="s">
        <v>1893</v>
      </c>
      <c r="D579" s="367" t="s">
        <v>1794</v>
      </c>
      <c r="E579" s="367" t="s">
        <v>530</v>
      </c>
      <c r="F579" s="367" t="s">
        <v>1894</v>
      </c>
      <c r="G579" s="367" t="s">
        <v>530</v>
      </c>
      <c r="H579" s="367" t="s">
        <v>530</v>
      </c>
      <c r="I579" s="367" t="s">
        <v>530</v>
      </c>
      <c r="J579" s="374"/>
      <c r="K579" s="374">
        <v>46.74</v>
      </c>
      <c r="L579" s="374">
        <v>-9574815.8699999992</v>
      </c>
      <c r="M579" s="374"/>
    </row>
    <row r="580" spans="1:13" ht="12.2" hidden="1" customHeight="1" outlineLevel="2" x14ac:dyDescent="0.2">
      <c r="A580" s="367" t="s">
        <v>1792</v>
      </c>
      <c r="B580" s="367" t="s">
        <v>604</v>
      </c>
      <c r="C580" s="367" t="s">
        <v>1895</v>
      </c>
      <c r="D580" s="367" t="s">
        <v>1348</v>
      </c>
      <c r="E580" s="367" t="s">
        <v>530</v>
      </c>
      <c r="F580" s="367" t="s">
        <v>1896</v>
      </c>
      <c r="G580" s="367" t="s">
        <v>530</v>
      </c>
      <c r="H580" s="367" t="s">
        <v>530</v>
      </c>
      <c r="I580" s="367" t="s">
        <v>530</v>
      </c>
      <c r="J580" s="374"/>
      <c r="K580" s="374">
        <v>3.26</v>
      </c>
      <c r="L580" s="374">
        <v>-9574819.1300000008</v>
      </c>
      <c r="M580" s="374"/>
    </row>
    <row r="581" spans="1:13" ht="12.2" hidden="1" customHeight="1" outlineLevel="2" x14ac:dyDescent="0.2">
      <c r="A581" s="367" t="s">
        <v>1792</v>
      </c>
      <c r="B581" s="367" t="s">
        <v>1014</v>
      </c>
      <c r="C581" s="367" t="s">
        <v>1897</v>
      </c>
      <c r="D581" s="367" t="s">
        <v>1898</v>
      </c>
      <c r="E581" s="367" t="s">
        <v>530</v>
      </c>
      <c r="F581" s="367" t="s">
        <v>1899</v>
      </c>
      <c r="G581" s="367" t="s">
        <v>530</v>
      </c>
      <c r="H581" s="367" t="s">
        <v>530</v>
      </c>
      <c r="I581" s="367" t="s">
        <v>530</v>
      </c>
      <c r="J581" s="374"/>
      <c r="K581" s="374">
        <v>9091.25</v>
      </c>
      <c r="L581" s="374">
        <v>-9583910.3800000008</v>
      </c>
      <c r="M581" s="374"/>
    </row>
    <row r="582" spans="1:13" ht="12.2" hidden="1" customHeight="1" outlineLevel="2" x14ac:dyDescent="0.2">
      <c r="A582" s="367" t="s">
        <v>1792</v>
      </c>
      <c r="B582" s="367" t="s">
        <v>1014</v>
      </c>
      <c r="C582" s="367" t="s">
        <v>1900</v>
      </c>
      <c r="D582" s="367" t="s">
        <v>1794</v>
      </c>
      <c r="E582" s="367" t="s">
        <v>530</v>
      </c>
      <c r="F582" s="367" t="s">
        <v>1901</v>
      </c>
      <c r="G582" s="367" t="s">
        <v>530</v>
      </c>
      <c r="H582" s="367" t="s">
        <v>530</v>
      </c>
      <c r="I582" s="367" t="s">
        <v>530</v>
      </c>
      <c r="J582" s="374"/>
      <c r="K582" s="374">
        <v>1.0900000000000001</v>
      </c>
      <c r="L582" s="374">
        <v>-9583911.4700000007</v>
      </c>
      <c r="M582" s="374"/>
    </row>
    <row r="583" spans="1:13" ht="12.2" hidden="1" customHeight="1" outlineLevel="2" x14ac:dyDescent="0.2">
      <c r="A583" s="367" t="s">
        <v>1792</v>
      </c>
      <c r="B583" s="367" t="s">
        <v>859</v>
      </c>
      <c r="C583" s="367" t="s">
        <v>1027</v>
      </c>
      <c r="D583" s="367" t="s">
        <v>1028</v>
      </c>
      <c r="E583" s="367" t="s">
        <v>530</v>
      </c>
      <c r="F583" s="367" t="s">
        <v>1902</v>
      </c>
      <c r="G583" s="367" t="s">
        <v>530</v>
      </c>
      <c r="H583" s="367" t="s">
        <v>530</v>
      </c>
      <c r="I583" s="367" t="s">
        <v>530</v>
      </c>
      <c r="J583" s="374"/>
      <c r="K583" s="374">
        <v>28.1</v>
      </c>
      <c r="L583" s="374">
        <v>-9583939.5700000003</v>
      </c>
      <c r="M583" s="374"/>
    </row>
    <row r="584" spans="1:13" ht="12.2" hidden="1" customHeight="1" outlineLevel="2" x14ac:dyDescent="0.2">
      <c r="A584" s="367" t="s">
        <v>1792</v>
      </c>
      <c r="B584" s="367" t="s">
        <v>859</v>
      </c>
      <c r="C584" s="367" t="s">
        <v>862</v>
      </c>
      <c r="D584" s="367" t="s">
        <v>863</v>
      </c>
      <c r="E584" s="367" t="s">
        <v>530</v>
      </c>
      <c r="F584" s="367" t="s">
        <v>1903</v>
      </c>
      <c r="G584" s="367" t="s">
        <v>530</v>
      </c>
      <c r="H584" s="367" t="s">
        <v>530</v>
      </c>
      <c r="I584" s="367" t="s">
        <v>530</v>
      </c>
      <c r="J584" s="374"/>
      <c r="K584" s="374">
        <v>37.32</v>
      </c>
      <c r="L584" s="374">
        <v>-9583976.8900000006</v>
      </c>
      <c r="M584" s="374"/>
    </row>
    <row r="585" spans="1:13" ht="12.2" hidden="1" customHeight="1" outlineLevel="2" x14ac:dyDescent="0.2">
      <c r="A585" s="367" t="s">
        <v>1792</v>
      </c>
      <c r="B585" s="367" t="s">
        <v>631</v>
      </c>
      <c r="C585" s="367" t="s">
        <v>868</v>
      </c>
      <c r="D585" s="367" t="s">
        <v>869</v>
      </c>
      <c r="E585" s="367" t="s">
        <v>530</v>
      </c>
      <c r="F585" s="367" t="s">
        <v>1904</v>
      </c>
      <c r="G585" s="367" t="s">
        <v>530</v>
      </c>
      <c r="H585" s="367" t="s">
        <v>530</v>
      </c>
      <c r="I585" s="367" t="s">
        <v>530</v>
      </c>
      <c r="J585" s="374"/>
      <c r="K585" s="374">
        <v>31.04</v>
      </c>
      <c r="L585" s="374">
        <v>-9584007.9299999997</v>
      </c>
      <c r="M585" s="374"/>
    </row>
    <row r="586" spans="1:13" ht="12.2" hidden="1" customHeight="1" outlineLevel="2" x14ac:dyDescent="0.2">
      <c r="A586" s="367" t="s">
        <v>1792</v>
      </c>
      <c r="B586" s="367" t="s">
        <v>665</v>
      </c>
      <c r="C586" s="367" t="s">
        <v>1905</v>
      </c>
      <c r="D586" s="367" t="s">
        <v>1797</v>
      </c>
      <c r="E586" s="367" t="s">
        <v>530</v>
      </c>
      <c r="F586" s="367" t="s">
        <v>1906</v>
      </c>
      <c r="G586" s="367" t="s">
        <v>530</v>
      </c>
      <c r="H586" s="367" t="s">
        <v>530</v>
      </c>
      <c r="I586" s="367" t="s">
        <v>530</v>
      </c>
      <c r="J586" s="374"/>
      <c r="K586" s="374">
        <v>16.399999999999999</v>
      </c>
      <c r="L586" s="374">
        <v>-9584024.3300000001</v>
      </c>
      <c r="M586" s="374"/>
    </row>
    <row r="587" spans="1:13" ht="12.2" hidden="1" customHeight="1" outlineLevel="2" x14ac:dyDescent="0.2">
      <c r="A587" s="367" t="s">
        <v>1792</v>
      </c>
      <c r="B587" s="367" t="s">
        <v>691</v>
      </c>
      <c r="C587" s="367" t="s">
        <v>1556</v>
      </c>
      <c r="D587" s="367" t="s">
        <v>1024</v>
      </c>
      <c r="E587" s="367" t="s">
        <v>530</v>
      </c>
      <c r="F587" s="367" t="s">
        <v>1907</v>
      </c>
      <c r="G587" s="367" t="s">
        <v>530</v>
      </c>
      <c r="H587" s="367" t="s">
        <v>530</v>
      </c>
      <c r="I587" s="367" t="s">
        <v>530</v>
      </c>
      <c r="J587" s="374"/>
      <c r="K587" s="374">
        <v>40.51</v>
      </c>
      <c r="L587" s="374">
        <v>-9584064.8399999999</v>
      </c>
      <c r="M587" s="374"/>
    </row>
    <row r="588" spans="1:13" ht="12.2" hidden="1" customHeight="1" outlineLevel="2" x14ac:dyDescent="0.2">
      <c r="A588" s="367" t="s">
        <v>1792</v>
      </c>
      <c r="B588" s="367" t="s">
        <v>888</v>
      </c>
      <c r="C588" s="367" t="s">
        <v>1908</v>
      </c>
      <c r="D588" s="367" t="s">
        <v>1873</v>
      </c>
      <c r="E588" s="367" t="s">
        <v>530</v>
      </c>
      <c r="F588" s="367" t="s">
        <v>1909</v>
      </c>
      <c r="G588" s="367" t="s">
        <v>530</v>
      </c>
      <c r="H588" s="367" t="s">
        <v>530</v>
      </c>
      <c r="I588" s="367" t="s">
        <v>530</v>
      </c>
      <c r="J588" s="374"/>
      <c r="K588" s="374">
        <v>2656.2</v>
      </c>
      <c r="L588" s="374">
        <v>-9586721.0399999991</v>
      </c>
      <c r="M588" s="374"/>
    </row>
    <row r="589" spans="1:13" ht="12.2" hidden="1" customHeight="1" outlineLevel="2" x14ac:dyDescent="0.2">
      <c r="A589" s="367" t="s">
        <v>1792</v>
      </c>
      <c r="B589" s="367" t="s">
        <v>891</v>
      </c>
      <c r="C589" s="367" t="s">
        <v>1910</v>
      </c>
      <c r="D589" s="367" t="s">
        <v>1797</v>
      </c>
      <c r="E589" s="367" t="s">
        <v>530</v>
      </c>
      <c r="F589" s="367" t="s">
        <v>1911</v>
      </c>
      <c r="G589" s="367" t="s">
        <v>530</v>
      </c>
      <c r="H589" s="367" t="s">
        <v>530</v>
      </c>
      <c r="I589" s="367" t="s">
        <v>530</v>
      </c>
      <c r="J589" s="374"/>
      <c r="K589" s="374">
        <v>21.43</v>
      </c>
      <c r="L589" s="374">
        <v>-9586742.4700000007</v>
      </c>
      <c r="M589" s="374"/>
    </row>
    <row r="590" spans="1:13" ht="12.2" hidden="1" customHeight="1" outlineLevel="2" x14ac:dyDescent="0.2">
      <c r="A590" s="367" t="s">
        <v>1792</v>
      </c>
      <c r="B590" s="367" t="s">
        <v>1057</v>
      </c>
      <c r="C590" s="367" t="s">
        <v>1912</v>
      </c>
      <c r="D590" s="367" t="s">
        <v>1797</v>
      </c>
      <c r="E590" s="367" t="s">
        <v>530</v>
      </c>
      <c r="F590" s="367" t="s">
        <v>1878</v>
      </c>
      <c r="G590" s="367" t="s">
        <v>530</v>
      </c>
      <c r="H590" s="367" t="s">
        <v>530</v>
      </c>
      <c r="I590" s="367" t="s">
        <v>530</v>
      </c>
      <c r="J590" s="374"/>
      <c r="K590" s="374">
        <v>8.93</v>
      </c>
      <c r="L590" s="374">
        <v>-9586751.4000000004</v>
      </c>
      <c r="M590" s="374"/>
    </row>
    <row r="591" spans="1:13" ht="12.2" hidden="1" customHeight="1" outlineLevel="2" x14ac:dyDescent="0.2">
      <c r="A591" s="367" t="s">
        <v>1792</v>
      </c>
      <c r="B591" s="367" t="s">
        <v>1057</v>
      </c>
      <c r="C591" s="367" t="s">
        <v>1913</v>
      </c>
      <c r="D591" s="367" t="s">
        <v>1914</v>
      </c>
      <c r="E591" s="367" t="s">
        <v>530</v>
      </c>
      <c r="F591" s="367" t="s">
        <v>1915</v>
      </c>
      <c r="G591" s="367" t="s">
        <v>530</v>
      </c>
      <c r="H591" s="367" t="s">
        <v>530</v>
      </c>
      <c r="I591" s="367" t="s">
        <v>530</v>
      </c>
      <c r="J591" s="374"/>
      <c r="K591" s="374">
        <v>4285.63</v>
      </c>
      <c r="L591" s="374">
        <v>-9591037.0299999993</v>
      </c>
      <c r="M591" s="374"/>
    </row>
    <row r="592" spans="1:13" ht="12.2" hidden="1" customHeight="1" outlineLevel="2" x14ac:dyDescent="0.2">
      <c r="A592" s="367" t="s">
        <v>1792</v>
      </c>
      <c r="B592" s="367" t="s">
        <v>894</v>
      </c>
      <c r="C592" s="367" t="s">
        <v>1916</v>
      </c>
      <c r="D592" s="367" t="s">
        <v>1797</v>
      </c>
      <c r="E592" s="367" t="s">
        <v>530</v>
      </c>
      <c r="F592" s="367" t="s">
        <v>1917</v>
      </c>
      <c r="G592" s="367" t="s">
        <v>530</v>
      </c>
      <c r="H592" s="367" t="s">
        <v>530</v>
      </c>
      <c r="I592" s="367" t="s">
        <v>530</v>
      </c>
      <c r="J592" s="374"/>
      <c r="K592" s="374">
        <v>7.57</v>
      </c>
      <c r="L592" s="374">
        <v>-9591044.5999999996</v>
      </c>
      <c r="M592" s="374"/>
    </row>
    <row r="593" spans="1:13" ht="12.2" hidden="1" customHeight="1" outlineLevel="2" x14ac:dyDescent="0.2">
      <c r="A593" s="367" t="s">
        <v>1792</v>
      </c>
      <c r="B593" s="367" t="s">
        <v>713</v>
      </c>
      <c r="C593" s="367" t="s">
        <v>1918</v>
      </c>
      <c r="D593" s="367" t="s">
        <v>1842</v>
      </c>
      <c r="E593" s="367" t="s">
        <v>530</v>
      </c>
      <c r="F593" s="367" t="s">
        <v>1919</v>
      </c>
      <c r="G593" s="367" t="s">
        <v>530</v>
      </c>
      <c r="H593" s="367" t="s">
        <v>530</v>
      </c>
      <c r="I593" s="367" t="s">
        <v>530</v>
      </c>
      <c r="J593" s="374"/>
      <c r="K593" s="374">
        <v>0.67</v>
      </c>
      <c r="L593" s="374">
        <v>-9591045.2699999996</v>
      </c>
      <c r="M593" s="374"/>
    </row>
    <row r="594" spans="1:13" ht="12.2" hidden="1" customHeight="1" outlineLevel="2" x14ac:dyDescent="0.2">
      <c r="A594" s="367" t="s">
        <v>1792</v>
      </c>
      <c r="B594" s="367" t="s">
        <v>713</v>
      </c>
      <c r="C594" s="367" t="s">
        <v>1920</v>
      </c>
      <c r="D594" s="367" t="s">
        <v>1797</v>
      </c>
      <c r="E594" s="367" t="s">
        <v>530</v>
      </c>
      <c r="F594" s="367" t="s">
        <v>1921</v>
      </c>
      <c r="G594" s="367" t="s">
        <v>530</v>
      </c>
      <c r="H594" s="367" t="s">
        <v>530</v>
      </c>
      <c r="I594" s="367" t="s">
        <v>530</v>
      </c>
      <c r="J594" s="374"/>
      <c r="K594" s="374">
        <v>46.04</v>
      </c>
      <c r="L594" s="374">
        <v>-9591091.3100000005</v>
      </c>
      <c r="M594" s="374"/>
    </row>
    <row r="595" spans="1:13" ht="12.2" hidden="1" customHeight="1" outlineLevel="1" x14ac:dyDescent="0.2">
      <c r="A595" s="375" t="s">
        <v>1922</v>
      </c>
      <c r="J595" s="374">
        <f>SUBTOTAL(9,J532:J594)</f>
        <v>0</v>
      </c>
      <c r="K595" s="374">
        <f>SUBTOTAL(9,K532:K594)</f>
        <v>0</v>
      </c>
      <c r="L595" s="374">
        <f>SUBTOTAL(9,L532:L594)</f>
        <v>0</v>
      </c>
      <c r="M595" s="374"/>
    </row>
    <row r="596" spans="1:13" ht="12.2" hidden="1" customHeight="1" outlineLevel="2" x14ac:dyDescent="0.2">
      <c r="A596" s="367" t="s">
        <v>1923</v>
      </c>
      <c r="B596" s="367" t="s">
        <v>527</v>
      </c>
      <c r="C596" s="367" t="s">
        <v>1924</v>
      </c>
      <c r="D596" s="367" t="s">
        <v>1925</v>
      </c>
      <c r="E596" s="367" t="s">
        <v>530</v>
      </c>
      <c r="F596" s="367" t="s">
        <v>1926</v>
      </c>
      <c r="G596" s="367" t="s">
        <v>530</v>
      </c>
      <c r="H596" s="367" t="s">
        <v>530</v>
      </c>
      <c r="I596" s="367" t="s">
        <v>530</v>
      </c>
      <c r="J596" s="374"/>
      <c r="K596" s="374">
        <v>22.57</v>
      </c>
      <c r="L596" s="374">
        <v>-14895083.439999999</v>
      </c>
      <c r="M596" s="374"/>
    </row>
    <row r="597" spans="1:13" ht="12.2" hidden="1" customHeight="1" outlineLevel="2" x14ac:dyDescent="0.2">
      <c r="A597" s="367" t="s">
        <v>1923</v>
      </c>
      <c r="B597" s="367" t="s">
        <v>852</v>
      </c>
      <c r="C597" s="367" t="s">
        <v>1927</v>
      </c>
      <c r="D597" s="367" t="s">
        <v>1925</v>
      </c>
      <c r="E597" s="367" t="s">
        <v>530</v>
      </c>
      <c r="F597" s="367" t="s">
        <v>1926</v>
      </c>
      <c r="G597" s="367" t="s">
        <v>530</v>
      </c>
      <c r="H597" s="367" t="s">
        <v>530</v>
      </c>
      <c r="I597" s="367" t="s">
        <v>530</v>
      </c>
      <c r="J597" s="374"/>
      <c r="K597" s="374">
        <v>21.83</v>
      </c>
      <c r="L597" s="374">
        <v>-14895105.27</v>
      </c>
      <c r="M597" s="374"/>
    </row>
    <row r="598" spans="1:13" ht="12.2" hidden="1" customHeight="1" outlineLevel="1" x14ac:dyDescent="0.2">
      <c r="A598" s="375" t="s">
        <v>1928</v>
      </c>
      <c r="J598" s="374">
        <f>SUBTOTAL(9,J596:J597)</f>
        <v>0</v>
      </c>
      <c r="K598" s="374">
        <f>SUBTOTAL(9,K596:K597)</f>
        <v>0</v>
      </c>
      <c r="L598" s="374">
        <f>SUBTOTAL(9,L596:L597)</f>
        <v>0</v>
      </c>
      <c r="M598" s="374"/>
    </row>
    <row r="599" spans="1:13" ht="12.2" hidden="1" customHeight="1" outlineLevel="2" x14ac:dyDescent="0.2">
      <c r="A599" s="367" t="s">
        <v>1929</v>
      </c>
      <c r="B599" s="367" t="s">
        <v>527</v>
      </c>
      <c r="C599" s="367" t="s">
        <v>1930</v>
      </c>
      <c r="D599" s="367" t="s">
        <v>1931</v>
      </c>
      <c r="E599" s="367" t="s">
        <v>530</v>
      </c>
      <c r="F599" s="367" t="s">
        <v>1932</v>
      </c>
      <c r="G599" s="367" t="s">
        <v>530</v>
      </c>
      <c r="H599" s="367" t="s">
        <v>530</v>
      </c>
      <c r="I599" s="367" t="s">
        <v>530</v>
      </c>
      <c r="J599" s="374"/>
      <c r="K599" s="374">
        <v>4.51</v>
      </c>
      <c r="L599" s="374">
        <v>-78259434.140000001</v>
      </c>
      <c r="M599" s="374"/>
    </row>
    <row r="600" spans="1:13" ht="12.2" hidden="1" customHeight="1" outlineLevel="2" x14ac:dyDescent="0.2">
      <c r="A600" s="367" t="s">
        <v>1929</v>
      </c>
      <c r="B600" s="367" t="s">
        <v>527</v>
      </c>
      <c r="C600" s="367" t="s">
        <v>1933</v>
      </c>
      <c r="D600" s="367" t="s">
        <v>1931</v>
      </c>
      <c r="E600" s="367" t="s">
        <v>530</v>
      </c>
      <c r="F600" s="367" t="s">
        <v>1934</v>
      </c>
      <c r="G600" s="367" t="s">
        <v>530</v>
      </c>
      <c r="H600" s="367" t="s">
        <v>530</v>
      </c>
      <c r="I600" s="367" t="s">
        <v>530</v>
      </c>
      <c r="J600" s="374"/>
      <c r="K600" s="374">
        <v>86.76</v>
      </c>
      <c r="L600" s="374">
        <v>-78259520.900000006</v>
      </c>
      <c r="M600" s="374"/>
    </row>
    <row r="601" spans="1:13" ht="12.2" hidden="1" customHeight="1" outlineLevel="2" x14ac:dyDescent="0.2">
      <c r="A601" s="367" t="s">
        <v>1929</v>
      </c>
      <c r="B601" s="367" t="s">
        <v>527</v>
      </c>
      <c r="C601" s="367" t="s">
        <v>1935</v>
      </c>
      <c r="D601" s="367" t="s">
        <v>1931</v>
      </c>
      <c r="E601" s="367" t="s">
        <v>530</v>
      </c>
      <c r="F601" s="367" t="s">
        <v>1936</v>
      </c>
      <c r="G601" s="367" t="s">
        <v>530</v>
      </c>
      <c r="H601" s="367" t="s">
        <v>530</v>
      </c>
      <c r="I601" s="367" t="s">
        <v>530</v>
      </c>
      <c r="J601" s="374"/>
      <c r="K601" s="374">
        <v>126.96</v>
      </c>
      <c r="L601" s="374">
        <v>-78259647.859999999</v>
      </c>
      <c r="M601" s="374"/>
    </row>
    <row r="602" spans="1:13" ht="12.2" hidden="1" customHeight="1" outlineLevel="2" x14ac:dyDescent="0.2">
      <c r="A602" s="367" t="s">
        <v>1929</v>
      </c>
      <c r="B602" s="367" t="s">
        <v>527</v>
      </c>
      <c r="C602" s="367" t="s">
        <v>1243</v>
      </c>
      <c r="D602" s="367" t="s">
        <v>1244</v>
      </c>
      <c r="E602" s="367" t="s">
        <v>530</v>
      </c>
      <c r="F602" s="367" t="s">
        <v>1937</v>
      </c>
      <c r="G602" s="367" t="s">
        <v>530</v>
      </c>
      <c r="H602" s="367" t="s">
        <v>530</v>
      </c>
      <c r="I602" s="367" t="s">
        <v>530</v>
      </c>
      <c r="J602" s="374"/>
      <c r="K602" s="374">
        <v>44.44</v>
      </c>
      <c r="L602" s="374">
        <v>-78259692.299999997</v>
      </c>
      <c r="M602" s="374"/>
    </row>
    <row r="603" spans="1:13" ht="12.2" hidden="1" customHeight="1" outlineLevel="2" x14ac:dyDescent="0.2">
      <c r="A603" s="367" t="s">
        <v>1929</v>
      </c>
      <c r="B603" s="367" t="s">
        <v>742</v>
      </c>
      <c r="C603" s="367" t="s">
        <v>743</v>
      </c>
      <c r="D603" s="367" t="s">
        <v>744</v>
      </c>
      <c r="E603" s="367" t="s">
        <v>530</v>
      </c>
      <c r="F603" s="367" t="s">
        <v>745</v>
      </c>
      <c r="G603" s="367" t="s">
        <v>530</v>
      </c>
      <c r="H603" s="367" t="s">
        <v>530</v>
      </c>
      <c r="I603" s="367" t="s">
        <v>530</v>
      </c>
      <c r="J603" s="374"/>
      <c r="K603" s="374">
        <v>71.650000000000006</v>
      </c>
      <c r="L603" s="374">
        <v>-78259763.950000003</v>
      </c>
      <c r="M603" s="374"/>
    </row>
    <row r="604" spans="1:13" ht="12.2" hidden="1" customHeight="1" outlineLevel="2" x14ac:dyDescent="0.2">
      <c r="A604" s="367" t="s">
        <v>1929</v>
      </c>
      <c r="B604" s="367" t="s">
        <v>532</v>
      </c>
      <c r="C604" s="367" t="s">
        <v>1267</v>
      </c>
      <c r="D604" s="367" t="s">
        <v>1268</v>
      </c>
      <c r="E604" s="367" t="s">
        <v>530</v>
      </c>
      <c r="F604" s="367" t="s">
        <v>1938</v>
      </c>
      <c r="G604" s="367" t="s">
        <v>530</v>
      </c>
      <c r="H604" s="367" t="s">
        <v>530</v>
      </c>
      <c r="I604" s="367" t="s">
        <v>530</v>
      </c>
      <c r="J604" s="374"/>
      <c r="K604" s="374">
        <v>138.01</v>
      </c>
      <c r="L604" s="374">
        <v>-78259901.959999993</v>
      </c>
      <c r="M604" s="374"/>
    </row>
    <row r="605" spans="1:13" ht="12.2" hidden="1" customHeight="1" outlineLevel="2" x14ac:dyDescent="0.2">
      <c r="A605" s="367" t="s">
        <v>1929</v>
      </c>
      <c r="B605" s="367" t="s">
        <v>539</v>
      </c>
      <c r="C605" s="367" t="s">
        <v>1939</v>
      </c>
      <c r="D605" s="367" t="s">
        <v>1940</v>
      </c>
      <c r="E605" s="367" t="s">
        <v>530</v>
      </c>
      <c r="F605" s="367" t="s">
        <v>1941</v>
      </c>
      <c r="G605" s="367" t="s">
        <v>530</v>
      </c>
      <c r="H605" s="367" t="s">
        <v>530</v>
      </c>
      <c r="I605" s="367" t="s">
        <v>530</v>
      </c>
      <c r="J605" s="374"/>
      <c r="K605" s="374">
        <v>26.26</v>
      </c>
      <c r="L605" s="374">
        <v>-78259928.219999999</v>
      </c>
      <c r="M605" s="374"/>
    </row>
    <row r="606" spans="1:13" ht="12.2" hidden="1" customHeight="1" outlineLevel="2" x14ac:dyDescent="0.2">
      <c r="A606" s="367" t="s">
        <v>1929</v>
      </c>
      <c r="B606" s="367" t="s">
        <v>539</v>
      </c>
      <c r="C606" s="367" t="s">
        <v>1942</v>
      </c>
      <c r="D606" s="367" t="s">
        <v>1943</v>
      </c>
      <c r="E606" s="367" t="s">
        <v>530</v>
      </c>
      <c r="F606" s="367" t="s">
        <v>1944</v>
      </c>
      <c r="G606" s="367" t="s">
        <v>530</v>
      </c>
      <c r="H606" s="367" t="s">
        <v>530</v>
      </c>
      <c r="I606" s="367" t="s">
        <v>530</v>
      </c>
      <c r="J606" s="374"/>
      <c r="K606" s="374">
        <v>197.99</v>
      </c>
      <c r="L606" s="374">
        <v>-78260126.209999993</v>
      </c>
      <c r="M606" s="374"/>
    </row>
    <row r="607" spans="1:13" ht="12.2" hidden="1" customHeight="1" outlineLevel="2" x14ac:dyDescent="0.2">
      <c r="A607" s="367" t="s">
        <v>1929</v>
      </c>
      <c r="B607" s="367" t="s">
        <v>543</v>
      </c>
      <c r="C607" s="367" t="s">
        <v>1945</v>
      </c>
      <c r="D607" s="367" t="s">
        <v>1946</v>
      </c>
      <c r="E607" s="367" t="s">
        <v>530</v>
      </c>
      <c r="F607" s="367" t="s">
        <v>1947</v>
      </c>
      <c r="G607" s="367" t="s">
        <v>530</v>
      </c>
      <c r="H607" s="367" t="s">
        <v>530</v>
      </c>
      <c r="I607" s="367" t="s">
        <v>530</v>
      </c>
      <c r="J607" s="374"/>
      <c r="K607" s="374">
        <v>87.33</v>
      </c>
      <c r="L607" s="374">
        <v>-78260213.540000007</v>
      </c>
      <c r="M607" s="374"/>
    </row>
    <row r="608" spans="1:13" ht="12.2" hidden="1" customHeight="1" outlineLevel="2" x14ac:dyDescent="0.2">
      <c r="A608" s="367" t="s">
        <v>1929</v>
      </c>
      <c r="B608" s="367" t="s">
        <v>543</v>
      </c>
      <c r="C608" s="367" t="s">
        <v>1315</v>
      </c>
      <c r="D608" s="367" t="s">
        <v>1316</v>
      </c>
      <c r="E608" s="367" t="s">
        <v>530</v>
      </c>
      <c r="F608" s="367" t="s">
        <v>1948</v>
      </c>
      <c r="G608" s="367" t="s">
        <v>530</v>
      </c>
      <c r="H608" s="367" t="s">
        <v>530</v>
      </c>
      <c r="I608" s="367" t="s">
        <v>530</v>
      </c>
      <c r="J608" s="374"/>
      <c r="K608" s="374">
        <v>16.059999999999999</v>
      </c>
      <c r="L608" s="374">
        <v>-78260229.599999994</v>
      </c>
      <c r="M608" s="374"/>
    </row>
    <row r="609" spans="1:13" ht="12.2" hidden="1" customHeight="1" outlineLevel="2" x14ac:dyDescent="0.2">
      <c r="A609" s="367" t="s">
        <v>1929</v>
      </c>
      <c r="B609" s="367" t="s">
        <v>543</v>
      </c>
      <c r="C609" s="367" t="s">
        <v>1949</v>
      </c>
      <c r="D609" s="367" t="s">
        <v>1950</v>
      </c>
      <c r="E609" s="367" t="s">
        <v>530</v>
      </c>
      <c r="F609" s="367" t="s">
        <v>1951</v>
      </c>
      <c r="G609" s="367" t="s">
        <v>530</v>
      </c>
      <c r="H609" s="367" t="s">
        <v>530</v>
      </c>
      <c r="I609" s="367" t="s">
        <v>530</v>
      </c>
      <c r="J609" s="374"/>
      <c r="K609" s="374">
        <v>280.79000000000002</v>
      </c>
      <c r="L609" s="374">
        <v>-78260510.390000001</v>
      </c>
      <c r="M609" s="374"/>
    </row>
    <row r="610" spans="1:13" ht="12.2" hidden="1" customHeight="1" outlineLevel="2" x14ac:dyDescent="0.2">
      <c r="A610" s="367" t="s">
        <v>1929</v>
      </c>
      <c r="B610" s="367" t="s">
        <v>543</v>
      </c>
      <c r="C610" s="367" t="s">
        <v>1952</v>
      </c>
      <c r="D610" s="367" t="s">
        <v>1953</v>
      </c>
      <c r="E610" s="367" t="s">
        <v>530</v>
      </c>
      <c r="F610" s="367" t="s">
        <v>1954</v>
      </c>
      <c r="G610" s="367" t="s">
        <v>530</v>
      </c>
      <c r="H610" s="367" t="s">
        <v>530</v>
      </c>
      <c r="I610" s="367" t="s">
        <v>530</v>
      </c>
      <c r="J610" s="374"/>
      <c r="K610" s="374">
        <v>111.79</v>
      </c>
      <c r="L610" s="374">
        <v>-78260622.180000007</v>
      </c>
      <c r="M610" s="374"/>
    </row>
    <row r="611" spans="1:13" ht="12.2" hidden="1" customHeight="1" outlineLevel="2" x14ac:dyDescent="0.2">
      <c r="A611" s="367" t="s">
        <v>1929</v>
      </c>
      <c r="B611" s="367" t="s">
        <v>543</v>
      </c>
      <c r="C611" s="367" t="s">
        <v>1955</v>
      </c>
      <c r="D611" s="367" t="s">
        <v>1953</v>
      </c>
      <c r="E611" s="367" t="s">
        <v>530</v>
      </c>
      <c r="F611" s="367" t="s">
        <v>1956</v>
      </c>
      <c r="G611" s="367" t="s">
        <v>530</v>
      </c>
      <c r="H611" s="367" t="s">
        <v>530</v>
      </c>
      <c r="I611" s="367" t="s">
        <v>530</v>
      </c>
      <c r="J611" s="374"/>
      <c r="K611" s="374">
        <v>10.76</v>
      </c>
      <c r="L611" s="374">
        <v>-78260632.939999998</v>
      </c>
      <c r="M611" s="374"/>
    </row>
    <row r="612" spans="1:13" ht="12.2" hidden="1" customHeight="1" outlineLevel="2" x14ac:dyDescent="0.2">
      <c r="A612" s="367" t="s">
        <v>1929</v>
      </c>
      <c r="B612" s="367" t="s">
        <v>543</v>
      </c>
      <c r="C612" s="367" t="s">
        <v>1957</v>
      </c>
      <c r="D612" s="367" t="s">
        <v>1953</v>
      </c>
      <c r="E612" s="367" t="s">
        <v>530</v>
      </c>
      <c r="F612" s="367" t="s">
        <v>1958</v>
      </c>
      <c r="G612" s="367" t="s">
        <v>530</v>
      </c>
      <c r="H612" s="367" t="s">
        <v>530</v>
      </c>
      <c r="I612" s="367" t="s">
        <v>530</v>
      </c>
      <c r="J612" s="374"/>
      <c r="K612" s="374">
        <v>11.01</v>
      </c>
      <c r="L612" s="374">
        <v>-78260643.950000003</v>
      </c>
      <c r="M612" s="374"/>
    </row>
    <row r="613" spans="1:13" ht="12.2" hidden="1" customHeight="1" outlineLevel="2" x14ac:dyDescent="0.2">
      <c r="A613" s="367" t="s">
        <v>1929</v>
      </c>
      <c r="B613" s="367" t="s">
        <v>554</v>
      </c>
      <c r="C613" s="367" t="s">
        <v>1959</v>
      </c>
      <c r="D613" s="367" t="s">
        <v>1960</v>
      </c>
      <c r="E613" s="367" t="s">
        <v>530</v>
      </c>
      <c r="F613" s="367" t="s">
        <v>1961</v>
      </c>
      <c r="G613" s="367" t="s">
        <v>530</v>
      </c>
      <c r="H613" s="367" t="s">
        <v>530</v>
      </c>
      <c r="I613" s="367" t="s">
        <v>530</v>
      </c>
      <c r="J613" s="374"/>
      <c r="K613" s="374">
        <v>104.61</v>
      </c>
      <c r="L613" s="374">
        <v>-78260748.560000002</v>
      </c>
      <c r="M613" s="374"/>
    </row>
    <row r="614" spans="1:13" ht="12.2" hidden="1" customHeight="1" outlineLevel="2" x14ac:dyDescent="0.2">
      <c r="A614" s="367" t="s">
        <v>1929</v>
      </c>
      <c r="B614" s="367" t="s">
        <v>554</v>
      </c>
      <c r="C614" s="367" t="s">
        <v>1962</v>
      </c>
      <c r="D614" s="367" t="s">
        <v>1963</v>
      </c>
      <c r="E614" s="367" t="s">
        <v>530</v>
      </c>
      <c r="F614" s="367" t="s">
        <v>1964</v>
      </c>
      <c r="G614" s="367" t="s">
        <v>530</v>
      </c>
      <c r="H614" s="367" t="s">
        <v>530</v>
      </c>
      <c r="I614" s="367" t="s">
        <v>530</v>
      </c>
      <c r="J614" s="374"/>
      <c r="K614" s="374">
        <v>158.72</v>
      </c>
      <c r="L614" s="374">
        <v>-78260907.280000001</v>
      </c>
      <c r="M614" s="374"/>
    </row>
    <row r="615" spans="1:13" ht="12.2" hidden="1" customHeight="1" outlineLevel="2" x14ac:dyDescent="0.2">
      <c r="A615" s="367" t="s">
        <v>1929</v>
      </c>
      <c r="B615" s="367" t="s">
        <v>554</v>
      </c>
      <c r="C615" s="367" t="s">
        <v>1965</v>
      </c>
      <c r="D615" s="367" t="s">
        <v>1931</v>
      </c>
      <c r="E615" s="367" t="s">
        <v>530</v>
      </c>
      <c r="F615" s="367" t="s">
        <v>1966</v>
      </c>
      <c r="G615" s="367" t="s">
        <v>530</v>
      </c>
      <c r="H615" s="367" t="s">
        <v>530</v>
      </c>
      <c r="I615" s="367" t="s">
        <v>530</v>
      </c>
      <c r="J615" s="374"/>
      <c r="K615" s="374">
        <v>29</v>
      </c>
      <c r="L615" s="374">
        <v>-78260936.280000001</v>
      </c>
      <c r="M615" s="374"/>
    </row>
    <row r="616" spans="1:13" ht="12.2" hidden="1" customHeight="1" outlineLevel="2" x14ac:dyDescent="0.2">
      <c r="A616" s="367" t="s">
        <v>1929</v>
      </c>
      <c r="B616" s="367" t="s">
        <v>774</v>
      </c>
      <c r="C616" s="367" t="s">
        <v>1339</v>
      </c>
      <c r="D616" s="367" t="s">
        <v>1295</v>
      </c>
      <c r="E616" s="367" t="s">
        <v>530</v>
      </c>
      <c r="F616" s="367" t="s">
        <v>1967</v>
      </c>
      <c r="G616" s="367" t="s">
        <v>530</v>
      </c>
      <c r="H616" s="367" t="s">
        <v>530</v>
      </c>
      <c r="I616" s="367" t="s">
        <v>530</v>
      </c>
      <c r="J616" s="374"/>
      <c r="K616" s="374">
        <v>215.84</v>
      </c>
      <c r="L616" s="374">
        <v>-78261152.120000005</v>
      </c>
      <c r="M616" s="374"/>
    </row>
    <row r="617" spans="1:13" ht="12.2" hidden="1" customHeight="1" outlineLevel="2" x14ac:dyDescent="0.2">
      <c r="A617" s="367" t="s">
        <v>1929</v>
      </c>
      <c r="B617" s="367" t="s">
        <v>958</v>
      </c>
      <c r="C617" s="367" t="s">
        <v>1353</v>
      </c>
      <c r="D617" s="367" t="s">
        <v>1316</v>
      </c>
      <c r="E617" s="367" t="s">
        <v>530</v>
      </c>
      <c r="F617" s="367" t="s">
        <v>1968</v>
      </c>
      <c r="G617" s="367" t="s">
        <v>530</v>
      </c>
      <c r="H617" s="367" t="s">
        <v>530</v>
      </c>
      <c r="I617" s="367" t="s">
        <v>530</v>
      </c>
      <c r="J617" s="374"/>
      <c r="K617" s="374">
        <v>36.17</v>
      </c>
      <c r="L617" s="374">
        <v>-78261188.290000007</v>
      </c>
      <c r="M617" s="374"/>
    </row>
    <row r="618" spans="1:13" ht="12.2" hidden="1" customHeight="1" outlineLevel="2" x14ac:dyDescent="0.2">
      <c r="A618" s="367" t="s">
        <v>1929</v>
      </c>
      <c r="B618" s="367" t="s">
        <v>958</v>
      </c>
      <c r="C618" s="367" t="s">
        <v>1969</v>
      </c>
      <c r="D618" s="367" t="s">
        <v>1950</v>
      </c>
      <c r="E618" s="367" t="s">
        <v>530</v>
      </c>
      <c r="F618" s="367" t="s">
        <v>1970</v>
      </c>
      <c r="G618" s="367" t="s">
        <v>530</v>
      </c>
      <c r="H618" s="367" t="s">
        <v>530</v>
      </c>
      <c r="I618" s="367" t="s">
        <v>530</v>
      </c>
      <c r="J618" s="374"/>
      <c r="K618" s="374">
        <v>56.18</v>
      </c>
      <c r="L618" s="374">
        <v>-78261244.469999999</v>
      </c>
      <c r="M618" s="374"/>
    </row>
    <row r="619" spans="1:13" ht="12.2" hidden="1" customHeight="1" outlineLevel="2" x14ac:dyDescent="0.2">
      <c r="A619" s="367" t="s">
        <v>1929</v>
      </c>
      <c r="B619" s="367" t="s">
        <v>559</v>
      </c>
      <c r="C619" s="367" t="s">
        <v>1971</v>
      </c>
      <c r="D619" s="367" t="s">
        <v>1233</v>
      </c>
      <c r="E619" s="367" t="s">
        <v>530</v>
      </c>
      <c r="F619" s="367" t="s">
        <v>1972</v>
      </c>
      <c r="G619" s="367" t="s">
        <v>530</v>
      </c>
      <c r="H619" s="367" t="s">
        <v>530</v>
      </c>
      <c r="I619" s="367" t="s">
        <v>530</v>
      </c>
      <c r="J619" s="374"/>
      <c r="K619" s="374">
        <v>88.92</v>
      </c>
      <c r="L619" s="374">
        <v>-78261333.390000001</v>
      </c>
      <c r="M619" s="374"/>
    </row>
    <row r="620" spans="1:13" ht="12.2" hidden="1" customHeight="1" outlineLevel="2" x14ac:dyDescent="0.2">
      <c r="A620" s="367" t="s">
        <v>1929</v>
      </c>
      <c r="B620" s="367" t="s">
        <v>965</v>
      </c>
      <c r="C620" s="367" t="s">
        <v>1362</v>
      </c>
      <c r="D620" s="367" t="s">
        <v>1016</v>
      </c>
      <c r="E620" s="367" t="s">
        <v>530</v>
      </c>
      <c r="F620" s="367" t="s">
        <v>1973</v>
      </c>
      <c r="G620" s="367" t="s">
        <v>530</v>
      </c>
      <c r="H620" s="367" t="s">
        <v>530</v>
      </c>
      <c r="I620" s="367" t="s">
        <v>530</v>
      </c>
      <c r="J620" s="374"/>
      <c r="K620" s="374">
        <v>67.64</v>
      </c>
      <c r="L620" s="374">
        <v>-78261401.030000001</v>
      </c>
      <c r="M620" s="374"/>
    </row>
    <row r="621" spans="1:13" ht="12.2" hidden="1" customHeight="1" outlineLevel="2" x14ac:dyDescent="0.2">
      <c r="A621" s="367" t="s">
        <v>1929</v>
      </c>
      <c r="B621" s="367" t="s">
        <v>779</v>
      </c>
      <c r="C621" s="367" t="s">
        <v>1974</v>
      </c>
      <c r="D621" s="367" t="s">
        <v>1931</v>
      </c>
      <c r="E621" s="367" t="s">
        <v>530</v>
      </c>
      <c r="F621" s="367" t="s">
        <v>1975</v>
      </c>
      <c r="G621" s="367" t="s">
        <v>530</v>
      </c>
      <c r="H621" s="367" t="s">
        <v>530</v>
      </c>
      <c r="I621" s="367" t="s">
        <v>530</v>
      </c>
      <c r="J621" s="374"/>
      <c r="K621" s="374">
        <v>214.81</v>
      </c>
      <c r="L621" s="374">
        <v>-78261615.840000004</v>
      </c>
      <c r="M621" s="374"/>
    </row>
    <row r="622" spans="1:13" ht="12.2" hidden="1" customHeight="1" outlineLevel="2" x14ac:dyDescent="0.2">
      <c r="A622" s="367" t="s">
        <v>1929</v>
      </c>
      <c r="B622" s="367" t="s">
        <v>779</v>
      </c>
      <c r="C622" s="367" t="s">
        <v>1976</v>
      </c>
      <c r="D622" s="367" t="s">
        <v>1931</v>
      </c>
      <c r="E622" s="367" t="s">
        <v>530</v>
      </c>
      <c r="F622" s="367" t="s">
        <v>1977</v>
      </c>
      <c r="G622" s="367" t="s">
        <v>530</v>
      </c>
      <c r="H622" s="367" t="s">
        <v>530</v>
      </c>
      <c r="I622" s="367" t="s">
        <v>530</v>
      </c>
      <c r="J622" s="374"/>
      <c r="K622" s="374">
        <v>200.44</v>
      </c>
      <c r="L622" s="374">
        <v>-78261816.280000001</v>
      </c>
      <c r="M622" s="374"/>
    </row>
    <row r="623" spans="1:13" ht="12.2" hidden="1" customHeight="1" outlineLevel="2" x14ac:dyDescent="0.2">
      <c r="A623" s="367" t="s">
        <v>1929</v>
      </c>
      <c r="B623" s="367" t="s">
        <v>779</v>
      </c>
      <c r="C623" s="367" t="s">
        <v>1978</v>
      </c>
      <c r="D623" s="367" t="s">
        <v>1931</v>
      </c>
      <c r="E623" s="367" t="s">
        <v>530</v>
      </c>
      <c r="F623" s="367" t="s">
        <v>1979</v>
      </c>
      <c r="G623" s="367" t="s">
        <v>530</v>
      </c>
      <c r="H623" s="367" t="s">
        <v>530</v>
      </c>
      <c r="I623" s="367" t="s">
        <v>530</v>
      </c>
      <c r="J623" s="374"/>
      <c r="K623" s="374">
        <v>17.579999999999998</v>
      </c>
      <c r="L623" s="374">
        <v>-78261833.859999999</v>
      </c>
      <c r="M623" s="374"/>
    </row>
    <row r="624" spans="1:13" ht="12.2" hidden="1" customHeight="1" outlineLevel="2" x14ac:dyDescent="0.2">
      <c r="A624" s="367" t="s">
        <v>1929</v>
      </c>
      <c r="B624" s="367" t="s">
        <v>779</v>
      </c>
      <c r="C624" s="367" t="s">
        <v>1980</v>
      </c>
      <c r="D624" s="367" t="s">
        <v>1931</v>
      </c>
      <c r="E624" s="367" t="s">
        <v>530</v>
      </c>
      <c r="F624" s="367" t="s">
        <v>1981</v>
      </c>
      <c r="G624" s="367" t="s">
        <v>530</v>
      </c>
      <c r="H624" s="367" t="s">
        <v>530</v>
      </c>
      <c r="I624" s="367" t="s">
        <v>530</v>
      </c>
      <c r="J624" s="374"/>
      <c r="K624" s="374">
        <v>611.87</v>
      </c>
      <c r="L624" s="374">
        <v>-78262445.730000004</v>
      </c>
      <c r="M624" s="374"/>
    </row>
    <row r="625" spans="1:13" ht="12.2" hidden="1" customHeight="1" outlineLevel="2" x14ac:dyDescent="0.2">
      <c r="A625" s="367" t="s">
        <v>1929</v>
      </c>
      <c r="B625" s="367" t="s">
        <v>779</v>
      </c>
      <c r="C625" s="367" t="s">
        <v>1982</v>
      </c>
      <c r="D625" s="367" t="s">
        <v>1240</v>
      </c>
      <c r="E625" s="367" t="s">
        <v>530</v>
      </c>
      <c r="F625" s="367" t="s">
        <v>1983</v>
      </c>
      <c r="G625" s="367" t="s">
        <v>530</v>
      </c>
      <c r="H625" s="367" t="s">
        <v>530</v>
      </c>
      <c r="I625" s="367" t="s">
        <v>530</v>
      </c>
      <c r="J625" s="374"/>
      <c r="K625" s="374">
        <v>439.56</v>
      </c>
      <c r="L625" s="374">
        <v>-78262885.290000007</v>
      </c>
      <c r="M625" s="374"/>
    </row>
    <row r="626" spans="1:13" ht="12.2" hidden="1" customHeight="1" outlineLevel="2" x14ac:dyDescent="0.2">
      <c r="A626" s="367" t="s">
        <v>1929</v>
      </c>
      <c r="B626" s="367" t="s">
        <v>566</v>
      </c>
      <c r="C626" s="367" t="s">
        <v>1984</v>
      </c>
      <c r="D626" s="367" t="s">
        <v>1931</v>
      </c>
      <c r="E626" s="367" t="s">
        <v>530</v>
      </c>
      <c r="F626" s="367" t="s">
        <v>1985</v>
      </c>
      <c r="G626" s="367" t="s">
        <v>530</v>
      </c>
      <c r="H626" s="367" t="s">
        <v>530</v>
      </c>
      <c r="I626" s="367" t="s">
        <v>530</v>
      </c>
      <c r="J626" s="374"/>
      <c r="K626" s="374">
        <v>0.55000000000000004</v>
      </c>
      <c r="L626" s="374">
        <v>-78262885.840000004</v>
      </c>
      <c r="M626" s="374"/>
    </row>
    <row r="627" spans="1:13" ht="12.2" hidden="1" customHeight="1" outlineLevel="2" x14ac:dyDescent="0.2">
      <c r="A627" s="367" t="s">
        <v>1929</v>
      </c>
      <c r="B627" s="367" t="s">
        <v>566</v>
      </c>
      <c r="C627" s="367" t="s">
        <v>1986</v>
      </c>
      <c r="D627" s="367" t="s">
        <v>1950</v>
      </c>
      <c r="E627" s="367" t="s">
        <v>530</v>
      </c>
      <c r="F627" s="367" t="s">
        <v>1987</v>
      </c>
      <c r="G627" s="367" t="s">
        <v>530</v>
      </c>
      <c r="H627" s="367" t="s">
        <v>530</v>
      </c>
      <c r="I627" s="367" t="s">
        <v>530</v>
      </c>
      <c r="J627" s="374"/>
      <c r="K627" s="374">
        <v>62.2</v>
      </c>
      <c r="L627" s="374">
        <v>-78262948.040000007</v>
      </c>
      <c r="M627" s="374"/>
    </row>
    <row r="628" spans="1:13" ht="12.2" hidden="1" customHeight="1" outlineLevel="2" x14ac:dyDescent="0.2">
      <c r="A628" s="367" t="s">
        <v>1929</v>
      </c>
      <c r="B628" s="367" t="s">
        <v>566</v>
      </c>
      <c r="C628" s="367" t="s">
        <v>1988</v>
      </c>
      <c r="D628" s="367" t="s">
        <v>1240</v>
      </c>
      <c r="E628" s="367" t="s">
        <v>530</v>
      </c>
      <c r="F628" s="367" t="s">
        <v>1989</v>
      </c>
      <c r="G628" s="367" t="s">
        <v>530</v>
      </c>
      <c r="H628" s="367" t="s">
        <v>530</v>
      </c>
      <c r="I628" s="367" t="s">
        <v>530</v>
      </c>
      <c r="J628" s="374"/>
      <c r="K628" s="374">
        <v>481.32</v>
      </c>
      <c r="L628" s="374">
        <v>-78263429.359999999</v>
      </c>
      <c r="M628" s="374"/>
    </row>
    <row r="629" spans="1:13" ht="12.2" hidden="1" customHeight="1" outlineLevel="2" x14ac:dyDescent="0.2">
      <c r="A629" s="367" t="s">
        <v>1929</v>
      </c>
      <c r="B629" s="367" t="s">
        <v>566</v>
      </c>
      <c r="C629" s="367" t="s">
        <v>1990</v>
      </c>
      <c r="D629" s="367" t="s">
        <v>1991</v>
      </c>
      <c r="E629" s="367" t="s">
        <v>530</v>
      </c>
      <c r="F629" s="367" t="s">
        <v>1992</v>
      </c>
      <c r="G629" s="367" t="s">
        <v>530</v>
      </c>
      <c r="H629" s="367" t="s">
        <v>530</v>
      </c>
      <c r="I629" s="367" t="s">
        <v>530</v>
      </c>
      <c r="J629" s="374"/>
      <c r="K629" s="374">
        <v>0.8</v>
      </c>
      <c r="L629" s="374">
        <v>-78263430.159999996</v>
      </c>
      <c r="M629" s="374"/>
    </row>
    <row r="630" spans="1:13" ht="12.2" hidden="1" customHeight="1" outlineLevel="2" x14ac:dyDescent="0.2">
      <c r="A630" s="367" t="s">
        <v>1929</v>
      </c>
      <c r="B630" s="367" t="s">
        <v>579</v>
      </c>
      <c r="C630" s="367" t="s">
        <v>1993</v>
      </c>
      <c r="D630" s="367" t="s">
        <v>1268</v>
      </c>
      <c r="E630" s="367" t="s">
        <v>530</v>
      </c>
      <c r="F630" s="367" t="s">
        <v>1994</v>
      </c>
      <c r="G630" s="367" t="s">
        <v>530</v>
      </c>
      <c r="H630" s="367" t="s">
        <v>530</v>
      </c>
      <c r="I630" s="367" t="s">
        <v>530</v>
      </c>
      <c r="J630" s="374"/>
      <c r="K630" s="374">
        <v>130.77000000000001</v>
      </c>
      <c r="L630" s="374">
        <v>-78263560.930000007</v>
      </c>
      <c r="M630" s="374"/>
    </row>
    <row r="631" spans="1:13" ht="12.2" hidden="1" customHeight="1" outlineLevel="2" x14ac:dyDescent="0.2">
      <c r="A631" s="367" t="s">
        <v>1929</v>
      </c>
      <c r="B631" s="367" t="s">
        <v>582</v>
      </c>
      <c r="C631" s="367" t="s">
        <v>1995</v>
      </c>
      <c r="D631" s="367" t="s">
        <v>1996</v>
      </c>
      <c r="E631" s="367" t="s">
        <v>530</v>
      </c>
      <c r="F631" s="367" t="s">
        <v>1997</v>
      </c>
      <c r="G631" s="367" t="s">
        <v>530</v>
      </c>
      <c r="H631" s="367" t="s">
        <v>530</v>
      </c>
      <c r="I631" s="367" t="s">
        <v>530</v>
      </c>
      <c r="J631" s="374"/>
      <c r="K631" s="374">
        <v>19.87</v>
      </c>
      <c r="L631" s="374">
        <v>-78263580.799999997</v>
      </c>
      <c r="M631" s="374"/>
    </row>
    <row r="632" spans="1:13" ht="12.2" hidden="1" customHeight="1" outlineLevel="2" x14ac:dyDescent="0.2">
      <c r="A632" s="367" t="s">
        <v>1929</v>
      </c>
      <c r="B632" s="367" t="s">
        <v>582</v>
      </c>
      <c r="C632" s="367" t="s">
        <v>1998</v>
      </c>
      <c r="D632" s="367" t="s">
        <v>1931</v>
      </c>
      <c r="E632" s="367" t="s">
        <v>530</v>
      </c>
      <c r="F632" s="367" t="s">
        <v>1999</v>
      </c>
      <c r="G632" s="367" t="s">
        <v>530</v>
      </c>
      <c r="H632" s="367" t="s">
        <v>530</v>
      </c>
      <c r="I632" s="367" t="s">
        <v>530</v>
      </c>
      <c r="J632" s="374"/>
      <c r="K632" s="374">
        <v>82.2</v>
      </c>
      <c r="L632" s="374">
        <v>-78263663</v>
      </c>
      <c r="M632" s="374"/>
    </row>
    <row r="633" spans="1:13" ht="12.2" hidden="1" customHeight="1" outlineLevel="2" x14ac:dyDescent="0.2">
      <c r="A633" s="367" t="s">
        <v>1929</v>
      </c>
      <c r="B633" s="367" t="s">
        <v>812</v>
      </c>
      <c r="C633" s="367" t="s">
        <v>2000</v>
      </c>
      <c r="D633" s="367" t="s">
        <v>1931</v>
      </c>
      <c r="E633" s="367" t="s">
        <v>530</v>
      </c>
      <c r="F633" s="367" t="s">
        <v>2001</v>
      </c>
      <c r="G633" s="367" t="s">
        <v>530</v>
      </c>
      <c r="H633" s="367" t="s">
        <v>530</v>
      </c>
      <c r="I633" s="367" t="s">
        <v>530</v>
      </c>
      <c r="J633" s="374"/>
      <c r="K633" s="374">
        <v>491.3</v>
      </c>
      <c r="L633" s="374">
        <v>-78264154.299999997</v>
      </c>
      <c r="M633" s="374"/>
    </row>
    <row r="634" spans="1:13" ht="12.2" hidden="1" customHeight="1" outlineLevel="2" x14ac:dyDescent="0.2">
      <c r="A634" s="367" t="s">
        <v>1929</v>
      </c>
      <c r="B634" s="367" t="s">
        <v>812</v>
      </c>
      <c r="C634" s="367" t="s">
        <v>2002</v>
      </c>
      <c r="D634" s="367" t="s">
        <v>1931</v>
      </c>
      <c r="E634" s="367" t="s">
        <v>530</v>
      </c>
      <c r="F634" s="367" t="s">
        <v>2003</v>
      </c>
      <c r="G634" s="367" t="s">
        <v>530</v>
      </c>
      <c r="H634" s="367" t="s">
        <v>530</v>
      </c>
      <c r="I634" s="367" t="s">
        <v>530</v>
      </c>
      <c r="J634" s="374"/>
      <c r="K634" s="374">
        <v>109.17</v>
      </c>
      <c r="L634" s="374">
        <v>-78264263.469999999</v>
      </c>
      <c r="M634" s="374"/>
    </row>
    <row r="635" spans="1:13" ht="12.2" hidden="1" customHeight="1" outlineLevel="2" x14ac:dyDescent="0.2">
      <c r="A635" s="367" t="s">
        <v>1929</v>
      </c>
      <c r="B635" s="367" t="s">
        <v>596</v>
      </c>
      <c r="C635" s="367" t="s">
        <v>2004</v>
      </c>
      <c r="D635" s="367" t="s">
        <v>1950</v>
      </c>
      <c r="E635" s="367" t="s">
        <v>530</v>
      </c>
      <c r="F635" s="367" t="s">
        <v>2005</v>
      </c>
      <c r="G635" s="367" t="s">
        <v>530</v>
      </c>
      <c r="H635" s="367" t="s">
        <v>530</v>
      </c>
      <c r="I635" s="367" t="s">
        <v>530</v>
      </c>
      <c r="J635" s="374"/>
      <c r="K635" s="374">
        <v>3.9</v>
      </c>
      <c r="L635" s="374">
        <v>-78264267.370000005</v>
      </c>
      <c r="M635" s="374"/>
    </row>
    <row r="636" spans="1:13" ht="12.2" hidden="1" customHeight="1" outlineLevel="2" x14ac:dyDescent="0.2">
      <c r="A636" s="367" t="s">
        <v>1929</v>
      </c>
      <c r="B636" s="367" t="s">
        <v>815</v>
      </c>
      <c r="C636" s="367" t="s">
        <v>1431</v>
      </c>
      <c r="D636" s="367" t="s">
        <v>1237</v>
      </c>
      <c r="E636" s="367" t="s">
        <v>530</v>
      </c>
      <c r="F636" s="367" t="s">
        <v>2006</v>
      </c>
      <c r="G636" s="367" t="s">
        <v>530</v>
      </c>
      <c r="H636" s="367" t="s">
        <v>530</v>
      </c>
      <c r="I636" s="367" t="s">
        <v>530</v>
      </c>
      <c r="J636" s="374"/>
      <c r="K636" s="374">
        <v>79.260000000000005</v>
      </c>
      <c r="L636" s="374">
        <v>-78264346.629999995</v>
      </c>
      <c r="M636" s="374"/>
    </row>
    <row r="637" spans="1:13" ht="12.2" hidden="1" customHeight="1" outlineLevel="2" x14ac:dyDescent="0.2">
      <c r="A637" s="367" t="s">
        <v>1929</v>
      </c>
      <c r="B637" s="367" t="s">
        <v>815</v>
      </c>
      <c r="C637" s="367" t="s">
        <v>2007</v>
      </c>
      <c r="D637" s="367" t="s">
        <v>1953</v>
      </c>
      <c r="E637" s="367" t="s">
        <v>530</v>
      </c>
      <c r="F637" s="367" t="s">
        <v>2008</v>
      </c>
      <c r="G637" s="367" t="s">
        <v>530</v>
      </c>
      <c r="H637" s="367" t="s">
        <v>530</v>
      </c>
      <c r="I637" s="367" t="s">
        <v>530</v>
      </c>
      <c r="J637" s="374"/>
      <c r="K637" s="374">
        <v>2.52</v>
      </c>
      <c r="L637" s="374">
        <v>-78264349.150000006</v>
      </c>
      <c r="M637" s="374"/>
    </row>
    <row r="638" spans="1:13" ht="12.2" hidden="1" customHeight="1" outlineLevel="2" x14ac:dyDescent="0.2">
      <c r="A638" s="367" t="s">
        <v>1929</v>
      </c>
      <c r="B638" s="367" t="s">
        <v>815</v>
      </c>
      <c r="C638" s="367" t="s">
        <v>2009</v>
      </c>
      <c r="D638" s="367" t="s">
        <v>1953</v>
      </c>
      <c r="E638" s="367" t="s">
        <v>530</v>
      </c>
      <c r="F638" s="367" t="s">
        <v>2010</v>
      </c>
      <c r="G638" s="367" t="s">
        <v>530</v>
      </c>
      <c r="H638" s="367" t="s">
        <v>530</v>
      </c>
      <c r="I638" s="367" t="s">
        <v>530</v>
      </c>
      <c r="J638" s="374"/>
      <c r="K638" s="374">
        <v>2.29</v>
      </c>
      <c r="L638" s="374">
        <v>-78264351.439999998</v>
      </c>
      <c r="M638" s="374"/>
    </row>
    <row r="639" spans="1:13" ht="12.2" hidden="1" customHeight="1" outlineLevel="2" x14ac:dyDescent="0.2">
      <c r="A639" s="367" t="s">
        <v>1929</v>
      </c>
      <c r="B639" s="367" t="s">
        <v>815</v>
      </c>
      <c r="C639" s="367" t="s">
        <v>2011</v>
      </c>
      <c r="D639" s="367" t="s">
        <v>1953</v>
      </c>
      <c r="E639" s="367" t="s">
        <v>530</v>
      </c>
      <c r="F639" s="367" t="s">
        <v>2012</v>
      </c>
      <c r="G639" s="367" t="s">
        <v>530</v>
      </c>
      <c r="H639" s="367" t="s">
        <v>530</v>
      </c>
      <c r="I639" s="367" t="s">
        <v>530</v>
      </c>
      <c r="J639" s="374"/>
      <c r="K639" s="374">
        <v>2.29</v>
      </c>
      <c r="L639" s="374">
        <v>-78264353.730000004</v>
      </c>
      <c r="M639" s="374"/>
    </row>
    <row r="640" spans="1:13" ht="12.2" hidden="1" customHeight="1" outlineLevel="2" x14ac:dyDescent="0.2">
      <c r="A640" s="367" t="s">
        <v>1929</v>
      </c>
      <c r="B640" s="367" t="s">
        <v>821</v>
      </c>
      <c r="C640" s="367" t="s">
        <v>2013</v>
      </c>
      <c r="D640" s="367" t="s">
        <v>1950</v>
      </c>
      <c r="E640" s="367" t="s">
        <v>530</v>
      </c>
      <c r="F640" s="367" t="s">
        <v>2014</v>
      </c>
      <c r="G640" s="367" t="s">
        <v>530</v>
      </c>
      <c r="H640" s="367" t="s">
        <v>530</v>
      </c>
      <c r="I640" s="367" t="s">
        <v>530</v>
      </c>
      <c r="J640" s="374"/>
      <c r="K640" s="374">
        <v>62.7</v>
      </c>
      <c r="L640" s="374">
        <v>-78264416.430000007</v>
      </c>
      <c r="M640" s="374"/>
    </row>
    <row r="641" spans="1:13" ht="12.2" hidden="1" customHeight="1" outlineLevel="2" x14ac:dyDescent="0.2">
      <c r="A641" s="367" t="s">
        <v>1929</v>
      </c>
      <c r="B641" s="367" t="s">
        <v>821</v>
      </c>
      <c r="C641" s="367" t="s">
        <v>2015</v>
      </c>
      <c r="D641" s="367" t="s">
        <v>1240</v>
      </c>
      <c r="E641" s="367" t="s">
        <v>530</v>
      </c>
      <c r="F641" s="367" t="s">
        <v>2016</v>
      </c>
      <c r="G641" s="367" t="s">
        <v>530</v>
      </c>
      <c r="H641" s="367" t="s">
        <v>530</v>
      </c>
      <c r="I641" s="367" t="s">
        <v>530</v>
      </c>
      <c r="J641" s="374"/>
      <c r="K641" s="374">
        <v>237.39</v>
      </c>
      <c r="L641" s="374">
        <v>-78264653.819999993</v>
      </c>
      <c r="M641" s="374"/>
    </row>
    <row r="642" spans="1:13" ht="12.2" hidden="1" customHeight="1" outlineLevel="2" x14ac:dyDescent="0.2">
      <c r="A642" s="367" t="s">
        <v>1929</v>
      </c>
      <c r="B642" s="367" t="s">
        <v>821</v>
      </c>
      <c r="C642" s="367" t="s">
        <v>2017</v>
      </c>
      <c r="D642" s="367" t="s">
        <v>1953</v>
      </c>
      <c r="E642" s="367" t="s">
        <v>530</v>
      </c>
      <c r="F642" s="367" t="s">
        <v>2018</v>
      </c>
      <c r="G642" s="367" t="s">
        <v>530</v>
      </c>
      <c r="H642" s="367" t="s">
        <v>530</v>
      </c>
      <c r="I642" s="367" t="s">
        <v>530</v>
      </c>
      <c r="J642" s="374"/>
      <c r="K642" s="374">
        <v>653.38</v>
      </c>
      <c r="L642" s="374">
        <v>-78265307.200000003</v>
      </c>
      <c r="M642" s="374"/>
    </row>
    <row r="643" spans="1:13" ht="12.2" hidden="1" customHeight="1" outlineLevel="2" x14ac:dyDescent="0.2">
      <c r="A643" s="367" t="s">
        <v>1929</v>
      </c>
      <c r="B643" s="367" t="s">
        <v>604</v>
      </c>
      <c r="C643" s="367" t="s">
        <v>2019</v>
      </c>
      <c r="D643" s="367" t="s">
        <v>2020</v>
      </c>
      <c r="E643" s="367" t="s">
        <v>530</v>
      </c>
      <c r="F643" s="367" t="s">
        <v>2021</v>
      </c>
      <c r="G643" s="367" t="s">
        <v>530</v>
      </c>
      <c r="H643" s="367" t="s">
        <v>530</v>
      </c>
      <c r="I643" s="367" t="s">
        <v>530</v>
      </c>
      <c r="J643" s="374"/>
      <c r="K643" s="374">
        <v>65217</v>
      </c>
      <c r="L643" s="374">
        <v>-78330524.200000003</v>
      </c>
      <c r="M643" s="374"/>
    </row>
    <row r="644" spans="1:13" ht="12.2" hidden="1" customHeight="1" outlineLevel="2" x14ac:dyDescent="0.2">
      <c r="A644" s="367" t="s">
        <v>1929</v>
      </c>
      <c r="B644" s="367" t="s">
        <v>604</v>
      </c>
      <c r="C644" s="367" t="s">
        <v>1461</v>
      </c>
      <c r="D644" s="367" t="s">
        <v>1237</v>
      </c>
      <c r="E644" s="367" t="s">
        <v>530</v>
      </c>
      <c r="F644" s="367" t="s">
        <v>2022</v>
      </c>
      <c r="G644" s="367" t="s">
        <v>530</v>
      </c>
      <c r="H644" s="367" t="s">
        <v>530</v>
      </c>
      <c r="I644" s="367" t="s">
        <v>530</v>
      </c>
      <c r="J644" s="374"/>
      <c r="K644" s="374">
        <v>20.3</v>
      </c>
      <c r="L644" s="374">
        <v>-78330544.5</v>
      </c>
      <c r="M644" s="374"/>
    </row>
    <row r="645" spans="1:13" ht="12.2" hidden="1" customHeight="1" outlineLevel="2" x14ac:dyDescent="0.2">
      <c r="A645" s="367" t="s">
        <v>1929</v>
      </c>
      <c r="B645" s="367" t="s">
        <v>604</v>
      </c>
      <c r="C645" s="367" t="s">
        <v>2023</v>
      </c>
      <c r="D645" s="367" t="s">
        <v>1931</v>
      </c>
      <c r="E645" s="367" t="s">
        <v>530</v>
      </c>
      <c r="F645" s="367" t="s">
        <v>2024</v>
      </c>
      <c r="G645" s="367" t="s">
        <v>530</v>
      </c>
      <c r="H645" s="367" t="s">
        <v>530</v>
      </c>
      <c r="I645" s="367" t="s">
        <v>530</v>
      </c>
      <c r="J645" s="374"/>
      <c r="K645" s="374">
        <v>73.37</v>
      </c>
      <c r="L645" s="374">
        <v>-78330617.870000005</v>
      </c>
      <c r="M645" s="374"/>
    </row>
    <row r="646" spans="1:13" ht="12.2" hidden="1" customHeight="1" outlineLevel="2" x14ac:dyDescent="0.2">
      <c r="A646" s="367" t="s">
        <v>1929</v>
      </c>
      <c r="B646" s="367" t="s">
        <v>604</v>
      </c>
      <c r="C646" s="367" t="s">
        <v>1895</v>
      </c>
      <c r="D646" s="367" t="s">
        <v>1348</v>
      </c>
      <c r="E646" s="367" t="s">
        <v>530</v>
      </c>
      <c r="F646" s="367" t="s">
        <v>2025</v>
      </c>
      <c r="G646" s="367" t="s">
        <v>530</v>
      </c>
      <c r="H646" s="367" t="s">
        <v>530</v>
      </c>
      <c r="I646" s="367" t="s">
        <v>530</v>
      </c>
      <c r="J646" s="374"/>
      <c r="K646" s="374">
        <v>6.37</v>
      </c>
      <c r="L646" s="374">
        <v>-78330624.239999995</v>
      </c>
      <c r="M646" s="374"/>
    </row>
    <row r="647" spans="1:13" s="376" customFormat="1" ht="12.2" customHeight="1" outlineLevel="2" x14ac:dyDescent="0.2">
      <c r="A647" s="376" t="s">
        <v>1929</v>
      </c>
      <c r="B647" s="376" t="s">
        <v>1014</v>
      </c>
      <c r="C647" s="376" t="s">
        <v>2026</v>
      </c>
      <c r="D647" s="376" t="s">
        <v>1931</v>
      </c>
      <c r="E647" s="376" t="s">
        <v>530</v>
      </c>
      <c r="F647" s="376" t="s">
        <v>2027</v>
      </c>
      <c r="G647" s="376" t="s">
        <v>2028</v>
      </c>
      <c r="H647" s="377">
        <v>959146</v>
      </c>
      <c r="I647" s="376" t="s">
        <v>530</v>
      </c>
      <c r="J647" s="378"/>
      <c r="K647" s="378">
        <v>209.42</v>
      </c>
      <c r="L647" s="378">
        <v>-78330833.659999996</v>
      </c>
      <c r="M647" s="378"/>
    </row>
    <row r="648" spans="1:13" s="376" customFormat="1" ht="12.2" customHeight="1" outlineLevel="2" x14ac:dyDescent="0.2">
      <c r="A648" s="376" t="s">
        <v>1929</v>
      </c>
      <c r="B648" s="376" t="s">
        <v>852</v>
      </c>
      <c r="C648" s="376" t="s">
        <v>2029</v>
      </c>
      <c r="D648" s="376" t="s">
        <v>1953</v>
      </c>
      <c r="E648" s="376" t="s">
        <v>530</v>
      </c>
      <c r="F648" s="376" t="s">
        <v>2030</v>
      </c>
      <c r="G648" s="376" t="s">
        <v>2028</v>
      </c>
      <c r="H648" s="377">
        <v>1912220</v>
      </c>
      <c r="I648" s="376" t="s">
        <v>530</v>
      </c>
      <c r="J648" s="378"/>
      <c r="K648" s="378">
        <v>417.51</v>
      </c>
      <c r="L648" s="378">
        <v>-78331251.170000002</v>
      </c>
      <c r="M648" s="378"/>
    </row>
    <row r="649" spans="1:13" s="376" customFormat="1" ht="12.2" customHeight="1" outlineLevel="2" x14ac:dyDescent="0.2">
      <c r="A649" s="376" t="s">
        <v>1929</v>
      </c>
      <c r="B649" s="376" t="s">
        <v>852</v>
      </c>
      <c r="C649" s="376" t="s">
        <v>2031</v>
      </c>
      <c r="D649" s="376" t="s">
        <v>1953</v>
      </c>
      <c r="E649" s="376" t="s">
        <v>530</v>
      </c>
      <c r="F649" s="376" t="s">
        <v>2032</v>
      </c>
      <c r="G649" s="376" t="s">
        <v>2028</v>
      </c>
      <c r="H649" s="377">
        <v>917378</v>
      </c>
      <c r="I649" s="376" t="s">
        <v>530</v>
      </c>
      <c r="J649" s="378"/>
      <c r="K649" s="378">
        <v>200.3</v>
      </c>
      <c r="L649" s="378">
        <v>-78331451.469999999</v>
      </c>
      <c r="M649" s="378"/>
    </row>
    <row r="650" spans="1:13" ht="12.2" customHeight="1" outlineLevel="2" x14ac:dyDescent="0.25">
      <c r="A650" s="367" t="s">
        <v>1929</v>
      </c>
      <c r="B650" s="367" t="s">
        <v>1146</v>
      </c>
      <c r="C650" s="367" t="s">
        <v>1485</v>
      </c>
      <c r="D650" s="367" t="s">
        <v>1268</v>
      </c>
      <c r="E650" s="367" t="s">
        <v>530</v>
      </c>
      <c r="F650" s="367" t="s">
        <v>2033</v>
      </c>
      <c r="G650" s="367" t="s">
        <v>2028</v>
      </c>
      <c r="H650" s="379">
        <v>225700</v>
      </c>
      <c r="I650" s="367" t="s">
        <v>530</v>
      </c>
      <c r="J650" s="374"/>
      <c r="K650" s="374">
        <v>49.6</v>
      </c>
      <c r="L650" s="374">
        <v>-78331501.069999993</v>
      </c>
      <c r="M650" s="374"/>
    </row>
    <row r="651" spans="1:13" ht="12.2" customHeight="1" outlineLevel="2" x14ac:dyDescent="0.25">
      <c r="A651" s="367" t="s">
        <v>1929</v>
      </c>
      <c r="B651" s="367" t="s">
        <v>859</v>
      </c>
      <c r="C651" s="367" t="s">
        <v>2034</v>
      </c>
      <c r="D651" s="367" t="s">
        <v>2035</v>
      </c>
      <c r="E651" s="367" t="s">
        <v>530</v>
      </c>
      <c r="F651" s="367" t="s">
        <v>2036</v>
      </c>
      <c r="G651" s="367" t="s">
        <v>2028</v>
      </c>
      <c r="H651" s="379">
        <v>482000</v>
      </c>
      <c r="I651" s="367" t="s">
        <v>530</v>
      </c>
      <c r="J651" s="374"/>
      <c r="K651" s="374">
        <v>106.64</v>
      </c>
      <c r="L651" s="374">
        <v>-78331607.709999993</v>
      </c>
      <c r="M651" s="374"/>
    </row>
    <row r="652" spans="1:13" s="376" customFormat="1" ht="12.2" hidden="1" customHeight="1" outlineLevel="2" x14ac:dyDescent="0.2">
      <c r="A652" s="376" t="s">
        <v>1929</v>
      </c>
      <c r="B652" s="376" t="s">
        <v>681</v>
      </c>
      <c r="C652" s="376" t="s">
        <v>2037</v>
      </c>
      <c r="D652" s="376" t="s">
        <v>1950</v>
      </c>
      <c r="E652" s="376" t="s">
        <v>530</v>
      </c>
      <c r="F652" s="376" t="s">
        <v>2038</v>
      </c>
      <c r="G652" s="376" t="s">
        <v>2039</v>
      </c>
      <c r="H652" s="377">
        <v>558500</v>
      </c>
      <c r="I652" s="376" t="s">
        <v>530</v>
      </c>
      <c r="J652" s="378"/>
      <c r="K652" s="378">
        <v>124.39</v>
      </c>
      <c r="L652" s="378">
        <v>-78331732.099999994</v>
      </c>
      <c r="M652" s="378"/>
    </row>
    <row r="653" spans="1:13" ht="12.2" customHeight="1" outlineLevel="2" x14ac:dyDescent="0.25">
      <c r="A653" s="367" t="s">
        <v>1929</v>
      </c>
      <c r="B653" s="367" t="s">
        <v>691</v>
      </c>
      <c r="C653" s="367" t="s">
        <v>1556</v>
      </c>
      <c r="D653" s="367" t="s">
        <v>1024</v>
      </c>
      <c r="E653" s="367" t="s">
        <v>530</v>
      </c>
      <c r="F653" s="367" t="s">
        <v>2040</v>
      </c>
      <c r="G653" s="367" t="s">
        <v>2028</v>
      </c>
      <c r="H653" s="379">
        <v>40500</v>
      </c>
      <c r="I653" s="367" t="s">
        <v>530</v>
      </c>
      <c r="J653" s="374"/>
      <c r="K653" s="374">
        <v>9.02</v>
      </c>
      <c r="L653" s="374">
        <v>-78331741.120000005</v>
      </c>
      <c r="M653" s="374"/>
    </row>
    <row r="654" spans="1:13" ht="12.2" customHeight="1" outlineLevel="2" x14ac:dyDescent="0.25">
      <c r="A654" s="367" t="s">
        <v>1929</v>
      </c>
      <c r="B654" s="367" t="s">
        <v>888</v>
      </c>
      <c r="C654" s="367" t="s">
        <v>1558</v>
      </c>
      <c r="D654" s="367" t="s">
        <v>1559</v>
      </c>
      <c r="E654" s="367" t="s">
        <v>530</v>
      </c>
      <c r="F654" s="367" t="s">
        <v>2041</v>
      </c>
      <c r="G654" s="367" t="s">
        <v>2028</v>
      </c>
      <c r="H654" s="379">
        <v>180235</v>
      </c>
      <c r="I654" s="367" t="s">
        <v>530</v>
      </c>
      <c r="J654" s="374"/>
      <c r="K654" s="374">
        <v>40.14</v>
      </c>
      <c r="L654" s="374">
        <v>-78331781.260000005</v>
      </c>
      <c r="M654" s="374"/>
    </row>
    <row r="655" spans="1:13" s="376" customFormat="1" ht="12.2" hidden="1" customHeight="1" outlineLevel="2" x14ac:dyDescent="0.2">
      <c r="A655" s="376" t="s">
        <v>1929</v>
      </c>
      <c r="B655" s="376" t="s">
        <v>888</v>
      </c>
      <c r="C655" s="376" t="s">
        <v>2042</v>
      </c>
      <c r="D655" s="376" t="s">
        <v>1950</v>
      </c>
      <c r="E655" s="376" t="s">
        <v>530</v>
      </c>
      <c r="F655" s="376" t="s">
        <v>2043</v>
      </c>
      <c r="G655" s="376" t="s">
        <v>2039</v>
      </c>
      <c r="H655" s="377">
        <v>512200</v>
      </c>
      <c r="I655" s="376" t="s">
        <v>530</v>
      </c>
      <c r="J655" s="378"/>
      <c r="K655" s="378">
        <v>114.33</v>
      </c>
      <c r="L655" s="378">
        <v>-78331895.590000004</v>
      </c>
      <c r="M655" s="378"/>
    </row>
    <row r="656" spans="1:13" ht="12.2" customHeight="1" outlineLevel="2" x14ac:dyDescent="0.25">
      <c r="A656" s="367" t="s">
        <v>1929</v>
      </c>
      <c r="B656" s="367" t="s">
        <v>888</v>
      </c>
      <c r="C656" s="367" t="s">
        <v>1573</v>
      </c>
      <c r="D656" s="367" t="s">
        <v>1295</v>
      </c>
      <c r="E656" s="367" t="s">
        <v>530</v>
      </c>
      <c r="F656" s="367" t="s">
        <v>2044</v>
      </c>
      <c r="G656" s="367" t="s">
        <v>2028</v>
      </c>
      <c r="H656" s="379">
        <v>144669</v>
      </c>
      <c r="I656" s="367" t="s">
        <v>530</v>
      </c>
      <c r="J656" s="374"/>
      <c r="K656" s="374">
        <v>32.29</v>
      </c>
      <c r="L656" s="374">
        <v>-78331927.879999995</v>
      </c>
      <c r="M656" s="374"/>
    </row>
    <row r="657" spans="1:13" s="376" customFormat="1" ht="12.2" hidden="1" customHeight="1" outlineLevel="2" x14ac:dyDescent="0.2">
      <c r="A657" s="376" t="s">
        <v>1929</v>
      </c>
      <c r="B657" s="376" t="s">
        <v>694</v>
      </c>
      <c r="C657" s="376" t="s">
        <v>2045</v>
      </c>
      <c r="D657" s="376" t="s">
        <v>1950</v>
      </c>
      <c r="E657" s="376" t="s">
        <v>530</v>
      </c>
      <c r="F657" s="376" t="s">
        <v>2046</v>
      </c>
      <c r="G657" s="376" t="s">
        <v>2047</v>
      </c>
      <c r="H657" s="377">
        <v>240500</v>
      </c>
      <c r="I657" s="376" t="s">
        <v>530</v>
      </c>
      <c r="J657" s="378"/>
      <c r="K657" s="378">
        <v>53.62</v>
      </c>
      <c r="L657" s="378">
        <v>-78331981.5</v>
      </c>
      <c r="M657" s="378"/>
    </row>
    <row r="658" spans="1:13" s="376" customFormat="1" ht="12.2" customHeight="1" outlineLevel="2" x14ac:dyDescent="0.2">
      <c r="A658" s="376" t="s">
        <v>1929</v>
      </c>
      <c r="B658" s="376" t="s">
        <v>694</v>
      </c>
      <c r="C658" s="376" t="s">
        <v>2048</v>
      </c>
      <c r="D658" s="376" t="s">
        <v>1953</v>
      </c>
      <c r="E658" s="376" t="s">
        <v>530</v>
      </c>
      <c r="F658" s="376" t="s">
        <v>2049</v>
      </c>
      <c r="G658" s="376" t="s">
        <v>2028</v>
      </c>
      <c r="H658" s="377">
        <v>70515</v>
      </c>
      <c r="I658" s="376" t="s">
        <v>530</v>
      </c>
      <c r="J658" s="378"/>
      <c r="K658" s="378">
        <v>15.72</v>
      </c>
      <c r="L658" s="378">
        <v>-78331997.219999999</v>
      </c>
      <c r="M658" s="378"/>
    </row>
    <row r="659" spans="1:13" s="376" customFormat="1" ht="12.2" customHeight="1" outlineLevel="2" x14ac:dyDescent="0.2">
      <c r="A659" s="376" t="s">
        <v>1929</v>
      </c>
      <c r="B659" s="376" t="s">
        <v>694</v>
      </c>
      <c r="C659" s="376" t="s">
        <v>2050</v>
      </c>
      <c r="D659" s="376" t="s">
        <v>1953</v>
      </c>
      <c r="E659" s="376" t="s">
        <v>530</v>
      </c>
      <c r="F659" s="376" t="s">
        <v>2051</v>
      </c>
      <c r="G659" s="376" t="s">
        <v>2028</v>
      </c>
      <c r="H659" s="377">
        <v>2426295</v>
      </c>
      <c r="I659" s="376" t="s">
        <v>530</v>
      </c>
      <c r="J659" s="378"/>
      <c r="K659" s="378">
        <v>540.99</v>
      </c>
      <c r="L659" s="378">
        <v>-78332538.209999993</v>
      </c>
      <c r="M659" s="378"/>
    </row>
    <row r="660" spans="1:13" s="376" customFormat="1" ht="12.2" customHeight="1" outlineLevel="2" x14ac:dyDescent="0.2">
      <c r="A660" s="376" t="s">
        <v>1929</v>
      </c>
      <c r="B660" s="376" t="s">
        <v>694</v>
      </c>
      <c r="C660" s="376" t="s">
        <v>2052</v>
      </c>
      <c r="D660" s="376" t="s">
        <v>1953</v>
      </c>
      <c r="E660" s="376" t="s">
        <v>530</v>
      </c>
      <c r="F660" s="376" t="s">
        <v>2053</v>
      </c>
      <c r="G660" s="376" t="s">
        <v>2028</v>
      </c>
      <c r="H660" s="377">
        <v>60885</v>
      </c>
      <c r="I660" s="376" t="s">
        <v>530</v>
      </c>
      <c r="J660" s="378"/>
      <c r="K660" s="378">
        <v>13.58</v>
      </c>
      <c r="L660" s="378">
        <v>-78332551.790000007</v>
      </c>
      <c r="M660" s="378"/>
    </row>
    <row r="661" spans="1:13" s="376" customFormat="1" ht="12.2" customHeight="1" outlineLevel="2" x14ac:dyDescent="0.2">
      <c r="A661" s="376" t="s">
        <v>1929</v>
      </c>
      <c r="B661" s="376" t="s">
        <v>694</v>
      </c>
      <c r="C661" s="376" t="s">
        <v>2054</v>
      </c>
      <c r="D661" s="376" t="s">
        <v>1953</v>
      </c>
      <c r="E661" s="376" t="s">
        <v>530</v>
      </c>
      <c r="F661" s="376" t="s">
        <v>2055</v>
      </c>
      <c r="G661" s="376" t="s">
        <v>2028</v>
      </c>
      <c r="H661" s="377">
        <v>5000000</v>
      </c>
      <c r="I661" s="376" t="s">
        <v>530</v>
      </c>
      <c r="J661" s="378"/>
      <c r="K661" s="378">
        <v>1114.8499999999999</v>
      </c>
      <c r="L661" s="378">
        <v>-78333666.640000001</v>
      </c>
      <c r="M661" s="378"/>
    </row>
    <row r="662" spans="1:13" ht="12.2" hidden="1" customHeight="1" outlineLevel="2" x14ac:dyDescent="0.25">
      <c r="A662" s="367" t="s">
        <v>1929</v>
      </c>
      <c r="B662" s="367" t="s">
        <v>713</v>
      </c>
      <c r="C662" s="367" t="s">
        <v>2056</v>
      </c>
      <c r="D662" s="367" t="s">
        <v>1707</v>
      </c>
      <c r="E662" s="367" t="s">
        <v>530</v>
      </c>
      <c r="F662" s="367" t="s">
        <v>2057</v>
      </c>
      <c r="G662" s="367" t="s">
        <v>530</v>
      </c>
      <c r="H662" s="379" t="s">
        <v>530</v>
      </c>
      <c r="I662" s="367" t="s">
        <v>530</v>
      </c>
      <c r="J662" s="374">
        <v>58.5</v>
      </c>
      <c r="K662" s="374"/>
      <c r="L662" s="374">
        <v>-78333608.140000001</v>
      </c>
      <c r="M662" s="374"/>
    </row>
    <row r="663" spans="1:13" s="376" customFormat="1" ht="12.2" hidden="1" customHeight="1" outlineLevel="2" x14ac:dyDescent="0.2">
      <c r="A663" s="376" t="s">
        <v>1929</v>
      </c>
      <c r="B663" s="376" t="s">
        <v>713</v>
      </c>
      <c r="C663" s="376" t="s">
        <v>2058</v>
      </c>
      <c r="D663" s="376" t="s">
        <v>1950</v>
      </c>
      <c r="E663" s="376" t="s">
        <v>530</v>
      </c>
      <c r="F663" s="376" t="s">
        <v>2059</v>
      </c>
      <c r="G663" s="376" t="s">
        <v>2039</v>
      </c>
      <c r="H663" s="377">
        <v>262650</v>
      </c>
      <c r="I663" s="376" t="s">
        <v>530</v>
      </c>
      <c r="J663" s="378"/>
      <c r="K663" s="378">
        <v>58.5</v>
      </c>
      <c r="L663" s="378">
        <v>-78333666.640000001</v>
      </c>
      <c r="M663" s="378"/>
    </row>
    <row r="664" spans="1:13" ht="12.2" hidden="1" customHeight="1" outlineLevel="1" x14ac:dyDescent="0.2">
      <c r="A664" s="375" t="s">
        <v>2060</v>
      </c>
      <c r="J664" s="374">
        <f>SUBTOTAL(9,J599:J663)</f>
        <v>0</v>
      </c>
      <c r="K664" s="374">
        <f>SUBTOTAL(9,K599:K663)</f>
        <v>2750.06</v>
      </c>
      <c r="L664" s="374">
        <f>SUBTOTAL(9,L599:L663)</f>
        <v>-939982849.20000005</v>
      </c>
      <c r="M664" s="374"/>
    </row>
    <row r="665" spans="1:13" ht="12.2" hidden="1" customHeight="1" outlineLevel="2" x14ac:dyDescent="0.2">
      <c r="A665" s="367" t="s">
        <v>2061</v>
      </c>
      <c r="B665" s="367" t="s">
        <v>532</v>
      </c>
      <c r="C665" s="367" t="s">
        <v>2062</v>
      </c>
      <c r="D665" s="367" t="s">
        <v>2063</v>
      </c>
      <c r="E665" s="367" t="s">
        <v>530</v>
      </c>
      <c r="F665" s="367" t="s">
        <v>2064</v>
      </c>
      <c r="G665" s="367" t="s">
        <v>530</v>
      </c>
      <c r="H665" s="367" t="s">
        <v>530</v>
      </c>
      <c r="I665" s="367" t="s">
        <v>530</v>
      </c>
      <c r="J665" s="374"/>
      <c r="K665" s="374">
        <v>28.55</v>
      </c>
      <c r="L665" s="374">
        <v>-89636418.799999997</v>
      </c>
      <c r="M665" s="374"/>
    </row>
    <row r="666" spans="1:13" ht="12.2" hidden="1" customHeight="1" outlineLevel="2" x14ac:dyDescent="0.2">
      <c r="A666" s="367" t="s">
        <v>2061</v>
      </c>
      <c r="B666" s="367" t="s">
        <v>757</v>
      </c>
      <c r="C666" s="367" t="s">
        <v>2065</v>
      </c>
      <c r="D666" s="367" t="s">
        <v>2066</v>
      </c>
      <c r="E666" s="367" t="s">
        <v>530</v>
      </c>
      <c r="F666" s="367" t="s">
        <v>2067</v>
      </c>
      <c r="G666" s="367" t="s">
        <v>530</v>
      </c>
      <c r="H666" s="367" t="s">
        <v>530</v>
      </c>
      <c r="I666" s="367" t="s">
        <v>530</v>
      </c>
      <c r="J666" s="374"/>
      <c r="K666" s="374">
        <v>70.2</v>
      </c>
      <c r="L666" s="374">
        <v>-89636489</v>
      </c>
      <c r="M666" s="374"/>
    </row>
    <row r="667" spans="1:13" ht="12.2" hidden="1" customHeight="1" outlineLevel="2" x14ac:dyDescent="0.2">
      <c r="A667" s="367" t="s">
        <v>2061</v>
      </c>
      <c r="B667" s="367" t="s">
        <v>757</v>
      </c>
      <c r="C667" s="367" t="s">
        <v>2068</v>
      </c>
      <c r="D667" s="367" t="s">
        <v>2069</v>
      </c>
      <c r="E667" s="367" t="s">
        <v>530</v>
      </c>
      <c r="F667" s="367" t="s">
        <v>2070</v>
      </c>
      <c r="G667" s="367" t="s">
        <v>530</v>
      </c>
      <c r="H667" s="367" t="s">
        <v>530</v>
      </c>
      <c r="I667" s="367" t="s">
        <v>530</v>
      </c>
      <c r="J667" s="374"/>
      <c r="K667" s="374">
        <v>12.19</v>
      </c>
      <c r="L667" s="374">
        <v>-89636501.189999998</v>
      </c>
      <c r="M667" s="374"/>
    </row>
    <row r="668" spans="1:13" ht="12.2" hidden="1" customHeight="1" outlineLevel="2" x14ac:dyDescent="0.2">
      <c r="A668" s="367" t="s">
        <v>2061</v>
      </c>
      <c r="B668" s="367" t="s">
        <v>757</v>
      </c>
      <c r="C668" s="367" t="s">
        <v>2071</v>
      </c>
      <c r="D668" s="367" t="s">
        <v>2072</v>
      </c>
      <c r="E668" s="367" t="s">
        <v>530</v>
      </c>
      <c r="F668" s="367" t="s">
        <v>2073</v>
      </c>
      <c r="G668" s="367" t="s">
        <v>530</v>
      </c>
      <c r="H668" s="367" t="s">
        <v>530</v>
      </c>
      <c r="I668" s="367" t="s">
        <v>530</v>
      </c>
      <c r="J668" s="374"/>
      <c r="K668" s="374">
        <v>51.42</v>
      </c>
      <c r="L668" s="374">
        <v>-89636552.609999999</v>
      </c>
      <c r="M668" s="374"/>
    </row>
    <row r="669" spans="1:13" ht="12.2" hidden="1" customHeight="1" outlineLevel="2" x14ac:dyDescent="0.2">
      <c r="A669" s="367" t="s">
        <v>2061</v>
      </c>
      <c r="B669" s="367" t="s">
        <v>757</v>
      </c>
      <c r="C669" s="367" t="s">
        <v>2074</v>
      </c>
      <c r="D669" s="367" t="s">
        <v>2069</v>
      </c>
      <c r="E669" s="367" t="s">
        <v>530</v>
      </c>
      <c r="F669" s="367" t="s">
        <v>2075</v>
      </c>
      <c r="G669" s="367" t="s">
        <v>530</v>
      </c>
      <c r="H669" s="367" t="s">
        <v>530</v>
      </c>
      <c r="I669" s="367" t="s">
        <v>530</v>
      </c>
      <c r="J669" s="374"/>
      <c r="K669" s="374">
        <v>11.29</v>
      </c>
      <c r="L669" s="374">
        <v>-89636563.900000006</v>
      </c>
      <c r="M669" s="374"/>
    </row>
    <row r="670" spans="1:13" ht="12.2" hidden="1" customHeight="1" outlineLevel="2" x14ac:dyDescent="0.2">
      <c r="A670" s="367" t="s">
        <v>2061</v>
      </c>
      <c r="B670" s="367" t="s">
        <v>543</v>
      </c>
      <c r="C670" s="367" t="s">
        <v>2076</v>
      </c>
      <c r="D670" s="367" t="s">
        <v>2066</v>
      </c>
      <c r="E670" s="367" t="s">
        <v>530</v>
      </c>
      <c r="F670" s="367" t="s">
        <v>2077</v>
      </c>
      <c r="G670" s="367" t="s">
        <v>530</v>
      </c>
      <c r="H670" s="367" t="s">
        <v>530</v>
      </c>
      <c r="I670" s="367" t="s">
        <v>530</v>
      </c>
      <c r="J670" s="374"/>
      <c r="K670" s="374">
        <v>6.74</v>
      </c>
      <c r="L670" s="374">
        <v>-89636570.640000001</v>
      </c>
      <c r="M670" s="374"/>
    </row>
    <row r="671" spans="1:13" ht="12.2" hidden="1" customHeight="1" outlineLevel="2" x14ac:dyDescent="0.2">
      <c r="A671" s="367" t="s">
        <v>2061</v>
      </c>
      <c r="B671" s="367" t="s">
        <v>543</v>
      </c>
      <c r="C671" s="367" t="s">
        <v>2078</v>
      </c>
      <c r="D671" s="367" t="s">
        <v>2072</v>
      </c>
      <c r="E671" s="367" t="s">
        <v>530</v>
      </c>
      <c r="F671" s="367" t="s">
        <v>2079</v>
      </c>
      <c r="G671" s="367" t="s">
        <v>530</v>
      </c>
      <c r="H671" s="367" t="s">
        <v>530</v>
      </c>
      <c r="I671" s="367" t="s">
        <v>530</v>
      </c>
      <c r="J671" s="374"/>
      <c r="K671" s="374">
        <v>66.849999999999994</v>
      </c>
      <c r="L671" s="374">
        <v>-89636637.489999995</v>
      </c>
      <c r="M671" s="374"/>
    </row>
    <row r="672" spans="1:13" ht="12.2" hidden="1" customHeight="1" outlineLevel="2" x14ac:dyDescent="0.2">
      <c r="A672" s="367" t="s">
        <v>2061</v>
      </c>
      <c r="B672" s="367" t="s">
        <v>554</v>
      </c>
      <c r="C672" s="367" t="s">
        <v>2080</v>
      </c>
      <c r="D672" s="367" t="s">
        <v>2063</v>
      </c>
      <c r="E672" s="367" t="s">
        <v>530</v>
      </c>
      <c r="F672" s="367" t="s">
        <v>2081</v>
      </c>
      <c r="G672" s="367" t="s">
        <v>530</v>
      </c>
      <c r="H672" s="367" t="s">
        <v>530</v>
      </c>
      <c r="I672" s="367" t="s">
        <v>530</v>
      </c>
      <c r="J672" s="374"/>
      <c r="K672" s="374">
        <v>224.72</v>
      </c>
      <c r="L672" s="374">
        <v>-89636862.209999993</v>
      </c>
      <c r="M672" s="374"/>
    </row>
    <row r="673" spans="1:13" ht="12.2" hidden="1" customHeight="1" outlineLevel="2" x14ac:dyDescent="0.2">
      <c r="A673" s="367" t="s">
        <v>2061</v>
      </c>
      <c r="B673" s="367" t="s">
        <v>774</v>
      </c>
      <c r="C673" s="367" t="s">
        <v>2082</v>
      </c>
      <c r="D673" s="367" t="s">
        <v>2066</v>
      </c>
      <c r="E673" s="367" t="s">
        <v>530</v>
      </c>
      <c r="F673" s="367" t="s">
        <v>2083</v>
      </c>
      <c r="G673" s="367" t="s">
        <v>530</v>
      </c>
      <c r="H673" s="367" t="s">
        <v>530</v>
      </c>
      <c r="I673" s="367" t="s">
        <v>530</v>
      </c>
      <c r="J673" s="374"/>
      <c r="K673" s="374">
        <v>33.71</v>
      </c>
      <c r="L673" s="374">
        <v>-89636895.920000002</v>
      </c>
      <c r="M673" s="374"/>
    </row>
    <row r="674" spans="1:13" ht="12.2" hidden="1" customHeight="1" outlineLevel="2" x14ac:dyDescent="0.2">
      <c r="A674" s="367" t="s">
        <v>2061</v>
      </c>
      <c r="B674" s="367" t="s">
        <v>774</v>
      </c>
      <c r="C674" s="367" t="s">
        <v>955</v>
      </c>
      <c r="D674" s="367" t="s">
        <v>956</v>
      </c>
      <c r="E674" s="367" t="s">
        <v>530</v>
      </c>
      <c r="F674" s="367" t="s">
        <v>957</v>
      </c>
      <c r="G674" s="367" t="s">
        <v>530</v>
      </c>
      <c r="H674" s="367" t="s">
        <v>530</v>
      </c>
      <c r="I674" s="367" t="s">
        <v>530</v>
      </c>
      <c r="J674" s="374"/>
      <c r="K674" s="374">
        <v>1539.81</v>
      </c>
      <c r="L674" s="374">
        <v>-89638435.730000004</v>
      </c>
      <c r="M674" s="374"/>
    </row>
    <row r="675" spans="1:13" ht="12.2" hidden="1" customHeight="1" outlineLevel="2" x14ac:dyDescent="0.2">
      <c r="A675" s="367" t="s">
        <v>2061</v>
      </c>
      <c r="B675" s="367" t="s">
        <v>559</v>
      </c>
      <c r="C675" s="367" t="s">
        <v>2084</v>
      </c>
      <c r="D675" s="367" t="s">
        <v>2085</v>
      </c>
      <c r="E675" s="367" t="s">
        <v>530</v>
      </c>
      <c r="F675" s="367" t="s">
        <v>2086</v>
      </c>
      <c r="G675" s="367" t="s">
        <v>530</v>
      </c>
      <c r="H675" s="367" t="s">
        <v>530</v>
      </c>
      <c r="I675" s="367" t="s">
        <v>530</v>
      </c>
      <c r="J675" s="374"/>
      <c r="K675" s="374">
        <v>1409.44</v>
      </c>
      <c r="L675" s="374">
        <v>-89639845.170000002</v>
      </c>
      <c r="M675" s="374"/>
    </row>
    <row r="676" spans="1:13" ht="12.2" hidden="1" customHeight="1" outlineLevel="2" x14ac:dyDescent="0.2">
      <c r="A676" s="367" t="s">
        <v>2061</v>
      </c>
      <c r="B676" s="367" t="s">
        <v>779</v>
      </c>
      <c r="C676" s="367" t="s">
        <v>2087</v>
      </c>
      <c r="D676" s="367" t="s">
        <v>2072</v>
      </c>
      <c r="E676" s="367" t="s">
        <v>530</v>
      </c>
      <c r="F676" s="367" t="s">
        <v>2088</v>
      </c>
      <c r="G676" s="367" t="s">
        <v>530</v>
      </c>
      <c r="H676" s="367" t="s">
        <v>530</v>
      </c>
      <c r="I676" s="367" t="s">
        <v>530</v>
      </c>
      <c r="J676" s="374"/>
      <c r="K676" s="374">
        <v>421.34</v>
      </c>
      <c r="L676" s="374">
        <v>-89640266.510000005</v>
      </c>
      <c r="M676" s="374"/>
    </row>
    <row r="677" spans="1:13" ht="12.2" hidden="1" customHeight="1" outlineLevel="2" x14ac:dyDescent="0.2">
      <c r="A677" s="367" t="s">
        <v>2061</v>
      </c>
      <c r="B677" s="367" t="s">
        <v>779</v>
      </c>
      <c r="C677" s="367" t="s">
        <v>2089</v>
      </c>
      <c r="D677" s="367" t="s">
        <v>2066</v>
      </c>
      <c r="E677" s="367" t="s">
        <v>530</v>
      </c>
      <c r="F677" s="367" t="s">
        <v>2090</v>
      </c>
      <c r="G677" s="367" t="s">
        <v>530</v>
      </c>
      <c r="H677" s="367" t="s">
        <v>530</v>
      </c>
      <c r="I677" s="367" t="s">
        <v>530</v>
      </c>
      <c r="J677" s="374"/>
      <c r="K677" s="374">
        <v>418</v>
      </c>
      <c r="L677" s="374">
        <v>-89640684.510000005</v>
      </c>
      <c r="M677" s="374"/>
    </row>
    <row r="678" spans="1:13" ht="12.2" hidden="1" customHeight="1" outlineLevel="2" x14ac:dyDescent="0.2">
      <c r="A678" s="367" t="s">
        <v>2061</v>
      </c>
      <c r="B678" s="367" t="s">
        <v>596</v>
      </c>
      <c r="C678" s="367" t="s">
        <v>2091</v>
      </c>
      <c r="D678" s="367" t="s">
        <v>2066</v>
      </c>
      <c r="E678" s="367" t="s">
        <v>530</v>
      </c>
      <c r="F678" s="367" t="s">
        <v>2092</v>
      </c>
      <c r="G678" s="367" t="s">
        <v>530</v>
      </c>
      <c r="H678" s="367" t="s">
        <v>530</v>
      </c>
      <c r="I678" s="367" t="s">
        <v>530</v>
      </c>
      <c r="J678" s="374"/>
      <c r="K678" s="374">
        <v>41.5</v>
      </c>
      <c r="L678" s="374">
        <v>-89640726.010000005</v>
      </c>
      <c r="M678" s="374"/>
    </row>
    <row r="679" spans="1:13" ht="12.2" hidden="1" customHeight="1" outlineLevel="2" x14ac:dyDescent="0.2">
      <c r="A679" s="367" t="s">
        <v>2061</v>
      </c>
      <c r="B679" s="367" t="s">
        <v>821</v>
      </c>
      <c r="C679" s="367" t="s">
        <v>2093</v>
      </c>
      <c r="D679" s="367" t="s">
        <v>2094</v>
      </c>
      <c r="E679" s="367" t="s">
        <v>530</v>
      </c>
      <c r="F679" s="367" t="s">
        <v>2095</v>
      </c>
      <c r="G679" s="367" t="s">
        <v>530</v>
      </c>
      <c r="H679" s="367" t="s">
        <v>530</v>
      </c>
      <c r="I679" s="367" t="s">
        <v>530</v>
      </c>
      <c r="J679" s="374"/>
      <c r="K679" s="374">
        <v>22563.22</v>
      </c>
      <c r="L679" s="374">
        <v>-89663289.230000004</v>
      </c>
      <c r="M679" s="374"/>
    </row>
    <row r="680" spans="1:13" ht="12.2" hidden="1" customHeight="1" outlineLevel="2" x14ac:dyDescent="0.2">
      <c r="A680" s="367" t="s">
        <v>2061</v>
      </c>
      <c r="B680" s="367" t="s">
        <v>830</v>
      </c>
      <c r="C680" s="367" t="s">
        <v>2096</v>
      </c>
      <c r="D680" s="367" t="s">
        <v>2097</v>
      </c>
      <c r="E680" s="367" t="s">
        <v>530</v>
      </c>
      <c r="F680" s="367" t="s">
        <v>2098</v>
      </c>
      <c r="G680" s="367" t="s">
        <v>530</v>
      </c>
      <c r="H680" s="367" t="s">
        <v>530</v>
      </c>
      <c r="I680" s="367" t="s">
        <v>530</v>
      </c>
      <c r="J680" s="374"/>
      <c r="K680" s="374">
        <v>7.51</v>
      </c>
      <c r="L680" s="374">
        <v>-89663296.739999995</v>
      </c>
      <c r="M680" s="374"/>
    </row>
    <row r="681" spans="1:13" ht="12.2" hidden="1" customHeight="1" outlineLevel="2" x14ac:dyDescent="0.2">
      <c r="A681" s="367" t="s">
        <v>2061</v>
      </c>
      <c r="B681" s="367" t="s">
        <v>604</v>
      </c>
      <c r="C681" s="367" t="s">
        <v>2099</v>
      </c>
      <c r="D681" s="367" t="s">
        <v>2100</v>
      </c>
      <c r="E681" s="367" t="s">
        <v>530</v>
      </c>
      <c r="F681" s="367" t="s">
        <v>2101</v>
      </c>
      <c r="G681" s="367" t="s">
        <v>530</v>
      </c>
      <c r="H681" s="367" t="s">
        <v>530</v>
      </c>
      <c r="I681" s="367" t="s">
        <v>530</v>
      </c>
      <c r="J681" s="374"/>
      <c r="K681" s="374">
        <v>436.48</v>
      </c>
      <c r="L681" s="374">
        <v>-89663733.219999999</v>
      </c>
      <c r="M681" s="374"/>
    </row>
    <row r="682" spans="1:13" ht="12.2" hidden="1" customHeight="1" outlineLevel="2" x14ac:dyDescent="0.2">
      <c r="A682" s="367" t="s">
        <v>2061</v>
      </c>
      <c r="B682" s="367" t="s">
        <v>604</v>
      </c>
      <c r="C682" s="367" t="s">
        <v>2102</v>
      </c>
      <c r="D682" s="367" t="s">
        <v>2103</v>
      </c>
      <c r="E682" s="367" t="s">
        <v>530</v>
      </c>
      <c r="F682" s="367" t="s">
        <v>2104</v>
      </c>
      <c r="G682" s="367" t="s">
        <v>530</v>
      </c>
      <c r="H682" s="367" t="s">
        <v>530</v>
      </c>
      <c r="I682" s="367" t="s">
        <v>530</v>
      </c>
      <c r="J682" s="374"/>
      <c r="K682" s="374">
        <v>436.48</v>
      </c>
      <c r="L682" s="374">
        <v>-89664169.700000003</v>
      </c>
      <c r="M682" s="374"/>
    </row>
    <row r="683" spans="1:13" ht="12.2" hidden="1" customHeight="1" outlineLevel="2" x14ac:dyDescent="0.2">
      <c r="A683" s="367" t="s">
        <v>2061</v>
      </c>
      <c r="B683" s="367" t="s">
        <v>604</v>
      </c>
      <c r="C683" s="367" t="s">
        <v>835</v>
      </c>
      <c r="D683" s="367" t="s">
        <v>836</v>
      </c>
      <c r="E683" s="367" t="s">
        <v>530</v>
      </c>
      <c r="F683" s="367" t="s">
        <v>2105</v>
      </c>
      <c r="G683" s="367" t="s">
        <v>530</v>
      </c>
      <c r="H683" s="367" t="s">
        <v>530</v>
      </c>
      <c r="I683" s="367" t="s">
        <v>530</v>
      </c>
      <c r="J683" s="374"/>
      <c r="K683" s="374">
        <v>18.09</v>
      </c>
      <c r="L683" s="374">
        <v>-89664187.790000007</v>
      </c>
      <c r="M683" s="374"/>
    </row>
    <row r="684" spans="1:13" ht="12.2" hidden="1" customHeight="1" outlineLevel="2" x14ac:dyDescent="0.2">
      <c r="A684" s="367" t="s">
        <v>2061</v>
      </c>
      <c r="B684" s="367" t="s">
        <v>604</v>
      </c>
      <c r="C684" s="367" t="s">
        <v>838</v>
      </c>
      <c r="D684" s="367" t="s">
        <v>839</v>
      </c>
      <c r="E684" s="367" t="s">
        <v>530</v>
      </c>
      <c r="F684" s="367" t="s">
        <v>2106</v>
      </c>
      <c r="G684" s="367" t="s">
        <v>530</v>
      </c>
      <c r="H684" s="367" t="s">
        <v>530</v>
      </c>
      <c r="I684" s="367" t="s">
        <v>530</v>
      </c>
      <c r="J684" s="374"/>
      <c r="K684" s="374">
        <v>9.83</v>
      </c>
      <c r="L684" s="374">
        <v>-89664197.620000005</v>
      </c>
      <c r="M684" s="374"/>
    </row>
    <row r="685" spans="1:13" ht="12.2" hidden="1" customHeight="1" outlineLevel="2" x14ac:dyDescent="0.2">
      <c r="A685" s="367" t="s">
        <v>2061</v>
      </c>
      <c r="B685" s="367" t="s">
        <v>604</v>
      </c>
      <c r="C685" s="367" t="s">
        <v>624</v>
      </c>
      <c r="D685" s="367" t="s">
        <v>625</v>
      </c>
      <c r="E685" s="367" t="s">
        <v>530</v>
      </c>
      <c r="F685" s="367" t="s">
        <v>2107</v>
      </c>
      <c r="G685" s="367" t="s">
        <v>530</v>
      </c>
      <c r="H685" s="367" t="s">
        <v>530</v>
      </c>
      <c r="I685" s="367" t="s">
        <v>530</v>
      </c>
      <c r="J685" s="374"/>
      <c r="K685" s="374">
        <v>11.19</v>
      </c>
      <c r="L685" s="374">
        <v>-89664208.810000002</v>
      </c>
      <c r="M685" s="374"/>
    </row>
    <row r="686" spans="1:13" ht="12.2" hidden="1" customHeight="1" outlineLevel="2" x14ac:dyDescent="0.2">
      <c r="A686" s="367" t="s">
        <v>2061</v>
      </c>
      <c r="B686" s="367" t="s">
        <v>604</v>
      </c>
      <c r="C686" s="367" t="s">
        <v>842</v>
      </c>
      <c r="D686" s="367" t="s">
        <v>843</v>
      </c>
      <c r="E686" s="367" t="s">
        <v>530</v>
      </c>
      <c r="F686" s="367" t="s">
        <v>2108</v>
      </c>
      <c r="G686" s="367" t="s">
        <v>530</v>
      </c>
      <c r="H686" s="367" t="s">
        <v>530</v>
      </c>
      <c r="I686" s="367" t="s">
        <v>530</v>
      </c>
      <c r="J686" s="374"/>
      <c r="K686" s="374">
        <v>1.38</v>
      </c>
      <c r="L686" s="374">
        <v>-89664210.189999998</v>
      </c>
      <c r="M686" s="374"/>
    </row>
    <row r="687" spans="1:13" ht="12.2" hidden="1" customHeight="1" outlineLevel="2" x14ac:dyDescent="0.2">
      <c r="A687" s="367" t="s">
        <v>2061</v>
      </c>
      <c r="B687" s="367" t="s">
        <v>1014</v>
      </c>
      <c r="C687" s="367" t="s">
        <v>2109</v>
      </c>
      <c r="D687" s="367" t="s">
        <v>2063</v>
      </c>
      <c r="E687" s="367" t="s">
        <v>530</v>
      </c>
      <c r="F687" s="367" t="s">
        <v>2110</v>
      </c>
      <c r="G687" s="367" t="s">
        <v>530</v>
      </c>
      <c r="H687" s="367" t="s">
        <v>530</v>
      </c>
      <c r="I687" s="367" t="s">
        <v>530</v>
      </c>
      <c r="J687" s="374"/>
      <c r="K687" s="374">
        <v>36.14</v>
      </c>
      <c r="L687" s="374">
        <v>-89664246.329999998</v>
      </c>
      <c r="M687" s="374"/>
    </row>
    <row r="688" spans="1:13" ht="12.2" hidden="1" customHeight="1" outlineLevel="2" x14ac:dyDescent="0.2">
      <c r="A688" s="367" t="s">
        <v>2061</v>
      </c>
      <c r="B688" s="367" t="s">
        <v>859</v>
      </c>
      <c r="C688" s="367" t="s">
        <v>2111</v>
      </c>
      <c r="D688" s="367" t="s">
        <v>2066</v>
      </c>
      <c r="E688" s="367" t="s">
        <v>530</v>
      </c>
      <c r="F688" s="367" t="s">
        <v>2112</v>
      </c>
      <c r="G688" s="367" t="s">
        <v>530</v>
      </c>
      <c r="H688" s="367" t="s">
        <v>530</v>
      </c>
      <c r="I688" s="367" t="s">
        <v>530</v>
      </c>
      <c r="J688" s="374"/>
      <c r="K688" s="374">
        <v>18.23</v>
      </c>
      <c r="L688" s="374">
        <v>-89664264.560000002</v>
      </c>
      <c r="M688" s="374"/>
    </row>
    <row r="689" spans="1:13" ht="12.2" hidden="1" customHeight="1" outlineLevel="2" x14ac:dyDescent="0.2">
      <c r="A689" s="367" t="s">
        <v>2061</v>
      </c>
      <c r="B689" s="367" t="s">
        <v>631</v>
      </c>
      <c r="C689" s="367" t="s">
        <v>2113</v>
      </c>
      <c r="D689" s="367" t="s">
        <v>2066</v>
      </c>
      <c r="E689" s="367" t="s">
        <v>530</v>
      </c>
      <c r="F689" s="367" t="s">
        <v>2114</v>
      </c>
      <c r="G689" s="367" t="s">
        <v>530</v>
      </c>
      <c r="H689" s="367" t="s">
        <v>530</v>
      </c>
      <c r="I689" s="367" t="s">
        <v>530</v>
      </c>
      <c r="J689" s="374"/>
      <c r="K689" s="374">
        <v>112.08</v>
      </c>
      <c r="L689" s="374">
        <v>-89664376.640000001</v>
      </c>
      <c r="M689" s="374"/>
    </row>
    <row r="690" spans="1:13" ht="12.2" hidden="1" customHeight="1" outlineLevel="2" x14ac:dyDescent="0.2">
      <c r="A690" s="367" t="s">
        <v>2061</v>
      </c>
      <c r="B690" s="367" t="s">
        <v>659</v>
      </c>
      <c r="C690" s="367" t="s">
        <v>2115</v>
      </c>
      <c r="D690" s="367" t="s">
        <v>2066</v>
      </c>
      <c r="E690" s="367" t="s">
        <v>530</v>
      </c>
      <c r="F690" s="367" t="s">
        <v>2116</v>
      </c>
      <c r="G690" s="367" t="s">
        <v>530</v>
      </c>
      <c r="H690" s="367" t="s">
        <v>530</v>
      </c>
      <c r="I690" s="367" t="s">
        <v>530</v>
      </c>
      <c r="J690" s="374"/>
      <c r="K690" s="374">
        <v>161.86000000000001</v>
      </c>
      <c r="L690" s="374">
        <v>-89664538.5</v>
      </c>
      <c r="M690" s="374"/>
    </row>
    <row r="691" spans="1:13" ht="12.2" hidden="1" customHeight="1" outlineLevel="2" x14ac:dyDescent="0.2">
      <c r="A691" s="367" t="s">
        <v>2061</v>
      </c>
      <c r="B691" s="367" t="s">
        <v>665</v>
      </c>
      <c r="C691" s="367" t="s">
        <v>2117</v>
      </c>
      <c r="D691" s="367" t="s">
        <v>2066</v>
      </c>
      <c r="E691" s="367" t="s">
        <v>530</v>
      </c>
      <c r="F691" s="367" t="s">
        <v>2118</v>
      </c>
      <c r="G691" s="367" t="s">
        <v>530</v>
      </c>
      <c r="H691" s="367" t="s">
        <v>530</v>
      </c>
      <c r="I691" s="367" t="s">
        <v>530</v>
      </c>
      <c r="J691" s="374"/>
      <c r="K691" s="374">
        <v>430.24</v>
      </c>
      <c r="L691" s="374">
        <v>-89664968.739999995</v>
      </c>
      <c r="M691" s="374"/>
    </row>
    <row r="692" spans="1:13" ht="12.2" hidden="1" customHeight="1" outlineLevel="2" x14ac:dyDescent="0.2">
      <c r="A692" s="367" t="s">
        <v>2061</v>
      </c>
      <c r="B692" s="367" t="s">
        <v>888</v>
      </c>
      <c r="C692" s="367" t="s">
        <v>2119</v>
      </c>
      <c r="D692" s="367" t="s">
        <v>2066</v>
      </c>
      <c r="E692" s="367" t="s">
        <v>530</v>
      </c>
      <c r="F692" s="367" t="s">
        <v>2120</v>
      </c>
      <c r="G692" s="367" t="s">
        <v>530</v>
      </c>
      <c r="H692" s="367" t="s">
        <v>530</v>
      </c>
      <c r="I692" s="367" t="s">
        <v>530</v>
      </c>
      <c r="J692" s="374"/>
      <c r="K692" s="374">
        <v>6.48</v>
      </c>
      <c r="L692" s="374">
        <v>-89664975.219999999</v>
      </c>
      <c r="M692" s="374"/>
    </row>
    <row r="693" spans="1:13" ht="12.2" hidden="1" customHeight="1" outlineLevel="2" x14ac:dyDescent="0.2">
      <c r="A693" s="367" t="s">
        <v>2061</v>
      </c>
      <c r="B693" s="367" t="s">
        <v>1051</v>
      </c>
      <c r="C693" s="367" t="s">
        <v>2121</v>
      </c>
      <c r="D693" s="367" t="s">
        <v>2066</v>
      </c>
      <c r="E693" s="367" t="s">
        <v>530</v>
      </c>
      <c r="F693" s="367" t="s">
        <v>2122</v>
      </c>
      <c r="G693" s="367" t="s">
        <v>530</v>
      </c>
      <c r="H693" s="367" t="s">
        <v>530</v>
      </c>
      <c r="I693" s="367" t="s">
        <v>530</v>
      </c>
      <c r="J693" s="374"/>
      <c r="K693" s="374">
        <v>56.59</v>
      </c>
      <c r="L693" s="374">
        <v>-89665031.810000002</v>
      </c>
      <c r="M693" s="374"/>
    </row>
    <row r="694" spans="1:13" ht="12.2" hidden="1" customHeight="1" outlineLevel="2" x14ac:dyDescent="0.2">
      <c r="A694" s="367" t="s">
        <v>2061</v>
      </c>
      <c r="B694" s="367" t="s">
        <v>694</v>
      </c>
      <c r="C694" s="367" t="s">
        <v>2123</v>
      </c>
      <c r="D694" s="367" t="s">
        <v>2066</v>
      </c>
      <c r="E694" s="367" t="s">
        <v>530</v>
      </c>
      <c r="F694" s="367" t="s">
        <v>2124</v>
      </c>
      <c r="G694" s="367" t="s">
        <v>530</v>
      </c>
      <c r="H694" s="367" t="s">
        <v>530</v>
      </c>
      <c r="I694" s="367" t="s">
        <v>530</v>
      </c>
      <c r="J694" s="374"/>
      <c r="K694" s="374">
        <v>75.59</v>
      </c>
      <c r="L694" s="374">
        <v>-89665107.400000006</v>
      </c>
      <c r="M694" s="374"/>
    </row>
    <row r="695" spans="1:13" ht="12.2" hidden="1" customHeight="1" outlineLevel="2" x14ac:dyDescent="0.2">
      <c r="A695" s="367" t="s">
        <v>2061</v>
      </c>
      <c r="B695" s="367" t="s">
        <v>894</v>
      </c>
      <c r="C695" s="367" t="s">
        <v>1164</v>
      </c>
      <c r="D695" s="367" t="s">
        <v>1165</v>
      </c>
      <c r="E695" s="367" t="s">
        <v>530</v>
      </c>
      <c r="F695" s="367" t="s">
        <v>2125</v>
      </c>
      <c r="G695" s="367" t="s">
        <v>530</v>
      </c>
      <c r="H695" s="367" t="s">
        <v>530</v>
      </c>
      <c r="I695" s="367" t="s">
        <v>530</v>
      </c>
      <c r="J695" s="374"/>
      <c r="K695" s="374">
        <v>3.71</v>
      </c>
      <c r="L695" s="374">
        <v>-89665111.109999999</v>
      </c>
      <c r="M695" s="374"/>
    </row>
    <row r="696" spans="1:13" ht="12.2" hidden="1" customHeight="1" outlineLevel="2" x14ac:dyDescent="0.2">
      <c r="A696" s="367" t="s">
        <v>2061</v>
      </c>
      <c r="B696" s="367" t="s">
        <v>713</v>
      </c>
      <c r="C696" s="367" t="s">
        <v>2126</v>
      </c>
      <c r="D696" s="367" t="s">
        <v>2127</v>
      </c>
      <c r="E696" s="367" t="s">
        <v>530</v>
      </c>
      <c r="F696" s="367" t="s">
        <v>2128</v>
      </c>
      <c r="G696" s="367" t="s">
        <v>530</v>
      </c>
      <c r="H696" s="367" t="s">
        <v>530</v>
      </c>
      <c r="I696" s="367" t="s">
        <v>530</v>
      </c>
      <c r="J696" s="374"/>
      <c r="K696" s="374">
        <v>183.67</v>
      </c>
      <c r="L696" s="374">
        <v>-89665294.780000001</v>
      </c>
      <c r="M696" s="374"/>
    </row>
    <row r="697" spans="1:13" ht="12.2" hidden="1" customHeight="1" outlineLevel="2" x14ac:dyDescent="0.2">
      <c r="A697" s="367" t="s">
        <v>2061</v>
      </c>
      <c r="B697" s="367" t="s">
        <v>713</v>
      </c>
      <c r="C697" s="367" t="s">
        <v>2129</v>
      </c>
      <c r="D697" s="367" t="s">
        <v>2066</v>
      </c>
      <c r="E697" s="367" t="s">
        <v>530</v>
      </c>
      <c r="F697" s="367" t="s">
        <v>2130</v>
      </c>
      <c r="G697" s="367" t="s">
        <v>530</v>
      </c>
      <c r="H697" s="367" t="s">
        <v>530</v>
      </c>
      <c r="I697" s="367" t="s">
        <v>530</v>
      </c>
      <c r="J697" s="374"/>
      <c r="K697" s="374">
        <v>0.89</v>
      </c>
      <c r="L697" s="374">
        <v>-89665295.670000002</v>
      </c>
      <c r="M697" s="374"/>
    </row>
    <row r="698" spans="1:13" ht="12.2" hidden="1" customHeight="1" outlineLevel="1" x14ac:dyDescent="0.2">
      <c r="A698" s="375" t="s">
        <v>2131</v>
      </c>
      <c r="J698" s="374">
        <f>SUBTOTAL(9,J665:J697)</f>
        <v>0</v>
      </c>
      <c r="K698" s="374">
        <f>SUBTOTAL(9,K665:K697)</f>
        <v>0</v>
      </c>
      <c r="L698" s="374">
        <f>SUBTOTAL(9,L665:L697)</f>
        <v>0</v>
      </c>
      <c r="M698" s="374"/>
    </row>
    <row r="699" spans="1:13" ht="12.2" hidden="1" customHeight="1" outlineLevel="2" x14ac:dyDescent="0.2">
      <c r="A699" s="367" t="s">
        <v>2132</v>
      </c>
      <c r="B699" s="367" t="s">
        <v>527</v>
      </c>
      <c r="C699" s="367" t="s">
        <v>1239</v>
      </c>
      <c r="D699" s="367" t="s">
        <v>1240</v>
      </c>
      <c r="E699" s="367" t="s">
        <v>530</v>
      </c>
      <c r="F699" s="367" t="s">
        <v>2133</v>
      </c>
      <c r="G699" s="367" t="s">
        <v>530</v>
      </c>
      <c r="H699" s="367" t="s">
        <v>530</v>
      </c>
      <c r="I699" s="367" t="s">
        <v>530</v>
      </c>
      <c r="J699" s="374"/>
      <c r="K699" s="374">
        <v>203.16</v>
      </c>
      <c r="L699" s="374">
        <v>-78143586.420000002</v>
      </c>
      <c r="M699" s="374"/>
    </row>
    <row r="700" spans="1:13" ht="12.2" hidden="1" customHeight="1" outlineLevel="2" x14ac:dyDescent="0.2">
      <c r="A700" s="367" t="s">
        <v>2132</v>
      </c>
      <c r="B700" s="367" t="s">
        <v>532</v>
      </c>
      <c r="C700" s="367" t="s">
        <v>1286</v>
      </c>
      <c r="D700" s="367" t="s">
        <v>1016</v>
      </c>
      <c r="E700" s="367" t="s">
        <v>530</v>
      </c>
      <c r="F700" s="367" t="s">
        <v>2134</v>
      </c>
      <c r="G700" s="367" t="s">
        <v>530</v>
      </c>
      <c r="H700" s="367" t="s">
        <v>530</v>
      </c>
      <c r="I700" s="367" t="s">
        <v>530</v>
      </c>
      <c r="J700" s="374"/>
      <c r="K700" s="374">
        <v>45.15</v>
      </c>
      <c r="L700" s="374">
        <v>-78143631.569999993</v>
      </c>
      <c r="M700" s="374"/>
    </row>
    <row r="701" spans="1:13" ht="12.2" hidden="1" customHeight="1" outlineLevel="2" x14ac:dyDescent="0.2">
      <c r="A701" s="367" t="s">
        <v>2132</v>
      </c>
      <c r="B701" s="367" t="s">
        <v>543</v>
      </c>
      <c r="C701" s="367" t="s">
        <v>2135</v>
      </c>
      <c r="D701" s="367" t="s">
        <v>1794</v>
      </c>
      <c r="E701" s="367" t="s">
        <v>530</v>
      </c>
      <c r="F701" s="367" t="s">
        <v>2136</v>
      </c>
      <c r="G701" s="367" t="s">
        <v>530</v>
      </c>
      <c r="H701" s="367" t="s">
        <v>530</v>
      </c>
      <c r="I701" s="367" t="s">
        <v>530</v>
      </c>
      <c r="J701" s="374"/>
      <c r="K701" s="374">
        <v>44.94</v>
      </c>
      <c r="L701" s="374">
        <v>-78143676.510000005</v>
      </c>
      <c r="M701" s="374"/>
    </row>
    <row r="702" spans="1:13" ht="12.2" hidden="1" customHeight="1" outlineLevel="2" x14ac:dyDescent="0.2">
      <c r="A702" s="367" t="s">
        <v>2132</v>
      </c>
      <c r="B702" s="367" t="s">
        <v>774</v>
      </c>
      <c r="C702" s="367" t="s">
        <v>2137</v>
      </c>
      <c r="D702" s="367" t="s">
        <v>2138</v>
      </c>
      <c r="E702" s="367" t="s">
        <v>530</v>
      </c>
      <c r="F702" s="367" t="s">
        <v>2139</v>
      </c>
      <c r="G702" s="367" t="s">
        <v>530</v>
      </c>
      <c r="H702" s="367" t="s">
        <v>530</v>
      </c>
      <c r="I702" s="367" t="s">
        <v>530</v>
      </c>
      <c r="J702" s="374"/>
      <c r="K702" s="374">
        <v>314.61</v>
      </c>
      <c r="L702" s="374">
        <v>-78143991.120000005</v>
      </c>
      <c r="M702" s="374"/>
    </row>
    <row r="703" spans="1:13" ht="12.2" hidden="1" customHeight="1" outlineLevel="2" x14ac:dyDescent="0.2">
      <c r="A703" s="367" t="s">
        <v>2132</v>
      </c>
      <c r="B703" s="367" t="s">
        <v>774</v>
      </c>
      <c r="C703" s="367" t="s">
        <v>2140</v>
      </c>
      <c r="D703" s="367" t="s">
        <v>2138</v>
      </c>
      <c r="E703" s="367" t="s">
        <v>530</v>
      </c>
      <c r="F703" s="367" t="s">
        <v>2141</v>
      </c>
      <c r="G703" s="367" t="s">
        <v>530</v>
      </c>
      <c r="H703" s="367" t="s">
        <v>530</v>
      </c>
      <c r="I703" s="367" t="s">
        <v>530</v>
      </c>
      <c r="J703" s="374"/>
      <c r="K703" s="374">
        <v>460.58</v>
      </c>
      <c r="L703" s="374">
        <v>-78144451.700000003</v>
      </c>
      <c r="M703" s="374"/>
    </row>
    <row r="704" spans="1:13" ht="12.2" hidden="1" customHeight="1" outlineLevel="2" x14ac:dyDescent="0.2">
      <c r="A704" s="367" t="s">
        <v>2132</v>
      </c>
      <c r="B704" s="367" t="s">
        <v>779</v>
      </c>
      <c r="C704" s="367" t="s">
        <v>2142</v>
      </c>
      <c r="D704" s="367" t="s">
        <v>2143</v>
      </c>
      <c r="E704" s="367" t="s">
        <v>530</v>
      </c>
      <c r="F704" s="367" t="s">
        <v>2144</v>
      </c>
      <c r="G704" s="367" t="s">
        <v>530</v>
      </c>
      <c r="H704" s="367" t="s">
        <v>530</v>
      </c>
      <c r="I704" s="367" t="s">
        <v>530</v>
      </c>
      <c r="J704" s="374"/>
      <c r="K704" s="374">
        <v>92</v>
      </c>
      <c r="L704" s="374">
        <v>-78144543.700000003</v>
      </c>
      <c r="M704" s="374"/>
    </row>
    <row r="705" spans="1:13" ht="12.2" hidden="1" customHeight="1" outlineLevel="2" x14ac:dyDescent="0.2">
      <c r="A705" s="367" t="s">
        <v>2132</v>
      </c>
      <c r="B705" s="367" t="s">
        <v>779</v>
      </c>
      <c r="C705" s="367" t="s">
        <v>2145</v>
      </c>
      <c r="D705" s="367" t="s">
        <v>2143</v>
      </c>
      <c r="E705" s="367" t="s">
        <v>530</v>
      </c>
      <c r="F705" s="367" t="s">
        <v>2146</v>
      </c>
      <c r="G705" s="367" t="s">
        <v>530</v>
      </c>
      <c r="H705" s="367" t="s">
        <v>530</v>
      </c>
      <c r="I705" s="367" t="s">
        <v>530</v>
      </c>
      <c r="J705" s="374"/>
      <c r="K705" s="374">
        <v>10</v>
      </c>
      <c r="L705" s="374">
        <v>-78144553.700000003</v>
      </c>
      <c r="M705" s="374"/>
    </row>
    <row r="706" spans="1:13" ht="12.2" hidden="1" customHeight="1" outlineLevel="2" x14ac:dyDescent="0.2">
      <c r="A706" s="367" t="s">
        <v>2132</v>
      </c>
      <c r="B706" s="367" t="s">
        <v>566</v>
      </c>
      <c r="C706" s="367" t="s">
        <v>2147</v>
      </c>
      <c r="D706" s="367" t="s">
        <v>2148</v>
      </c>
      <c r="E706" s="367" t="s">
        <v>530</v>
      </c>
      <c r="F706" s="367" t="s">
        <v>2149</v>
      </c>
      <c r="G706" s="367" t="s">
        <v>530</v>
      </c>
      <c r="H706" s="367" t="s">
        <v>530</v>
      </c>
      <c r="I706" s="367" t="s">
        <v>530</v>
      </c>
      <c r="J706" s="374"/>
      <c r="K706" s="374">
        <v>769.23</v>
      </c>
      <c r="L706" s="374">
        <v>-78145322.930000007</v>
      </c>
      <c r="M706" s="374"/>
    </row>
    <row r="707" spans="1:13" ht="12.2" hidden="1" customHeight="1" outlineLevel="2" x14ac:dyDescent="0.2">
      <c r="A707" s="367" t="s">
        <v>2132</v>
      </c>
      <c r="B707" s="367" t="s">
        <v>815</v>
      </c>
      <c r="C707" s="367" t="s">
        <v>2150</v>
      </c>
      <c r="D707" s="367" t="s">
        <v>947</v>
      </c>
      <c r="E707" s="367" t="s">
        <v>530</v>
      </c>
      <c r="F707" s="367" t="s">
        <v>2151</v>
      </c>
      <c r="G707" s="367" t="s">
        <v>530</v>
      </c>
      <c r="H707" s="367" t="s">
        <v>530</v>
      </c>
      <c r="I707" s="367" t="s">
        <v>530</v>
      </c>
      <c r="J707" s="374"/>
      <c r="K707" s="374">
        <v>326.08999999999997</v>
      </c>
      <c r="L707" s="374">
        <v>-78145649.019999996</v>
      </c>
      <c r="M707" s="374"/>
    </row>
    <row r="708" spans="1:13" ht="12.2" hidden="1" customHeight="1" outlineLevel="2" x14ac:dyDescent="0.2">
      <c r="A708" s="367" t="s">
        <v>2132</v>
      </c>
      <c r="B708" s="367" t="s">
        <v>815</v>
      </c>
      <c r="C708" s="367" t="s">
        <v>2152</v>
      </c>
      <c r="D708" s="367" t="s">
        <v>1925</v>
      </c>
      <c r="E708" s="367" t="s">
        <v>530</v>
      </c>
      <c r="F708" s="367" t="s">
        <v>2153</v>
      </c>
      <c r="G708" s="367" t="s">
        <v>530</v>
      </c>
      <c r="H708" s="367" t="s">
        <v>530</v>
      </c>
      <c r="I708" s="367" t="s">
        <v>530</v>
      </c>
      <c r="J708" s="374"/>
      <c r="K708" s="374">
        <v>21.74</v>
      </c>
      <c r="L708" s="374">
        <v>-78145670.760000005</v>
      </c>
      <c r="M708" s="374"/>
    </row>
    <row r="709" spans="1:13" ht="12.2" hidden="1" customHeight="1" outlineLevel="2" x14ac:dyDescent="0.2">
      <c r="A709" s="367" t="s">
        <v>2132</v>
      </c>
      <c r="B709" s="367" t="s">
        <v>821</v>
      </c>
      <c r="C709" s="367" t="s">
        <v>2154</v>
      </c>
      <c r="D709" s="367" t="s">
        <v>977</v>
      </c>
      <c r="E709" s="367" t="s">
        <v>530</v>
      </c>
      <c r="F709" s="367" t="s">
        <v>2155</v>
      </c>
      <c r="G709" s="367" t="s">
        <v>530</v>
      </c>
      <c r="H709" s="367" t="s">
        <v>530</v>
      </c>
      <c r="I709" s="367" t="s">
        <v>530</v>
      </c>
      <c r="J709" s="374"/>
      <c r="K709" s="374">
        <v>6.52</v>
      </c>
      <c r="L709" s="374">
        <v>-78145677.280000001</v>
      </c>
      <c r="M709" s="374"/>
    </row>
    <row r="710" spans="1:13" ht="12.2" hidden="1" customHeight="1" outlineLevel="2" x14ac:dyDescent="0.2">
      <c r="A710" s="367" t="s">
        <v>2132</v>
      </c>
      <c r="B710" s="367" t="s">
        <v>821</v>
      </c>
      <c r="C710" s="367" t="s">
        <v>1439</v>
      </c>
      <c r="D710" s="367" t="s">
        <v>1008</v>
      </c>
      <c r="E710" s="367" t="s">
        <v>530</v>
      </c>
      <c r="F710" s="367" t="s">
        <v>2156</v>
      </c>
      <c r="G710" s="367" t="s">
        <v>530</v>
      </c>
      <c r="H710" s="367" t="s">
        <v>530</v>
      </c>
      <c r="I710" s="367" t="s">
        <v>530</v>
      </c>
      <c r="J710" s="374"/>
      <c r="K710" s="374">
        <v>968.26</v>
      </c>
      <c r="L710" s="374">
        <v>-78146645.540000007</v>
      </c>
      <c r="M710" s="374"/>
    </row>
    <row r="711" spans="1:13" ht="12.2" hidden="1" customHeight="1" outlineLevel="2" x14ac:dyDescent="0.2">
      <c r="A711" s="367" t="s">
        <v>2132</v>
      </c>
      <c r="B711" s="367" t="s">
        <v>604</v>
      </c>
      <c r="C711" s="367" t="s">
        <v>2157</v>
      </c>
      <c r="D711" s="367" t="s">
        <v>2158</v>
      </c>
      <c r="E711" s="367" t="s">
        <v>530</v>
      </c>
      <c r="F711" s="367" t="s">
        <v>2159</v>
      </c>
      <c r="G711" s="367" t="s">
        <v>530</v>
      </c>
      <c r="H711" s="367" t="s">
        <v>530</v>
      </c>
      <c r="I711" s="367" t="s">
        <v>530</v>
      </c>
      <c r="J711" s="374"/>
      <c r="K711" s="374">
        <v>43.66</v>
      </c>
      <c r="L711" s="374">
        <v>-78146689.200000003</v>
      </c>
      <c r="M711" s="374"/>
    </row>
    <row r="712" spans="1:13" ht="12.2" hidden="1" customHeight="1" outlineLevel="2" x14ac:dyDescent="0.2">
      <c r="A712" s="367" t="s">
        <v>2132</v>
      </c>
      <c r="B712" s="367" t="s">
        <v>604</v>
      </c>
      <c r="C712" s="367" t="s">
        <v>2160</v>
      </c>
      <c r="D712" s="367" t="s">
        <v>2161</v>
      </c>
      <c r="E712" s="367" t="s">
        <v>530</v>
      </c>
      <c r="F712" s="367" t="s">
        <v>2162</v>
      </c>
      <c r="G712" s="367" t="s">
        <v>530</v>
      </c>
      <c r="H712" s="367" t="s">
        <v>530</v>
      </c>
      <c r="I712" s="367" t="s">
        <v>530</v>
      </c>
      <c r="J712" s="374"/>
      <c r="K712" s="374">
        <v>37.31</v>
      </c>
      <c r="L712" s="374">
        <v>-78146726.510000005</v>
      </c>
      <c r="M712" s="374"/>
    </row>
    <row r="713" spans="1:13" ht="12.2" hidden="1" customHeight="1" outlineLevel="2" x14ac:dyDescent="0.2">
      <c r="A713" s="367" t="s">
        <v>2132</v>
      </c>
      <c r="B713" s="367" t="s">
        <v>604</v>
      </c>
      <c r="C713" s="367" t="s">
        <v>2163</v>
      </c>
      <c r="D713" s="367" t="s">
        <v>2164</v>
      </c>
      <c r="E713" s="367" t="s">
        <v>530</v>
      </c>
      <c r="F713" s="367" t="s">
        <v>2165</v>
      </c>
      <c r="G713" s="367" t="s">
        <v>530</v>
      </c>
      <c r="H713" s="367" t="s">
        <v>530</v>
      </c>
      <c r="I713" s="367" t="s">
        <v>530</v>
      </c>
      <c r="J713" s="374"/>
      <c r="K713" s="374">
        <v>129</v>
      </c>
      <c r="L713" s="374">
        <v>-78146855.510000005</v>
      </c>
      <c r="M713" s="374"/>
    </row>
    <row r="714" spans="1:13" ht="12.2" hidden="1" customHeight="1" outlineLevel="2" x14ac:dyDescent="0.2">
      <c r="A714" s="367" t="s">
        <v>2132</v>
      </c>
      <c r="B714" s="367" t="s">
        <v>604</v>
      </c>
      <c r="C714" s="367" t="s">
        <v>624</v>
      </c>
      <c r="D714" s="367" t="s">
        <v>625</v>
      </c>
      <c r="E714" s="367" t="s">
        <v>530</v>
      </c>
      <c r="F714" s="367" t="s">
        <v>2166</v>
      </c>
      <c r="G714" s="367" t="s">
        <v>530</v>
      </c>
      <c r="H714" s="367" t="s">
        <v>530</v>
      </c>
      <c r="I714" s="367" t="s">
        <v>530</v>
      </c>
      <c r="J714" s="374"/>
      <c r="K714" s="374">
        <v>7.21</v>
      </c>
      <c r="L714" s="374">
        <v>-78146862.719999999</v>
      </c>
      <c r="M714" s="374"/>
    </row>
    <row r="715" spans="1:13" ht="12.2" hidden="1" customHeight="1" outlineLevel="2" x14ac:dyDescent="0.2">
      <c r="A715" s="367" t="s">
        <v>2132</v>
      </c>
      <c r="B715" s="367" t="s">
        <v>604</v>
      </c>
      <c r="C715" s="367" t="s">
        <v>1191</v>
      </c>
      <c r="D715" s="367" t="s">
        <v>1016</v>
      </c>
      <c r="E715" s="367" t="s">
        <v>530</v>
      </c>
      <c r="F715" s="367" t="s">
        <v>2167</v>
      </c>
      <c r="G715" s="367" t="s">
        <v>530</v>
      </c>
      <c r="H715" s="367" t="s">
        <v>530</v>
      </c>
      <c r="I715" s="367" t="s">
        <v>530</v>
      </c>
      <c r="J715" s="374"/>
      <c r="K715" s="374">
        <v>65.22</v>
      </c>
      <c r="L715" s="374">
        <v>-78146927.939999998</v>
      </c>
      <c r="M715" s="374"/>
    </row>
    <row r="716" spans="1:13" ht="12.2" hidden="1" customHeight="1" outlineLevel="2" x14ac:dyDescent="0.2">
      <c r="A716" s="367" t="s">
        <v>2132</v>
      </c>
      <c r="B716" s="367" t="s">
        <v>1146</v>
      </c>
      <c r="C716" s="367" t="s">
        <v>2168</v>
      </c>
      <c r="D716" s="367" t="s">
        <v>1925</v>
      </c>
      <c r="E716" s="367" t="s">
        <v>530</v>
      </c>
      <c r="F716" s="367" t="s">
        <v>2169</v>
      </c>
      <c r="G716" s="367" t="s">
        <v>530</v>
      </c>
      <c r="H716" s="367" t="s">
        <v>530</v>
      </c>
      <c r="I716" s="367" t="s">
        <v>530</v>
      </c>
      <c r="J716" s="374"/>
      <c r="K716" s="374">
        <v>10.99</v>
      </c>
      <c r="L716" s="374">
        <v>-78146938.930000007</v>
      </c>
      <c r="M716" s="374"/>
    </row>
    <row r="717" spans="1:13" ht="12.2" hidden="1" customHeight="1" outlineLevel="2" x14ac:dyDescent="0.2">
      <c r="A717" s="367" t="s">
        <v>2132</v>
      </c>
      <c r="B717" s="367" t="s">
        <v>659</v>
      </c>
      <c r="C717" s="367" t="s">
        <v>2170</v>
      </c>
      <c r="D717" s="367" t="s">
        <v>2171</v>
      </c>
      <c r="E717" s="367" t="s">
        <v>530</v>
      </c>
      <c r="F717" s="367" t="s">
        <v>2172</v>
      </c>
      <c r="G717" s="367" t="s">
        <v>530</v>
      </c>
      <c r="H717" s="367" t="s">
        <v>530</v>
      </c>
      <c r="I717" s="367" t="s">
        <v>530</v>
      </c>
      <c r="J717" s="374"/>
      <c r="K717" s="374">
        <v>22.17</v>
      </c>
      <c r="L717" s="374">
        <v>-78146961.099999994</v>
      </c>
      <c r="M717" s="374"/>
    </row>
    <row r="718" spans="1:13" ht="12.2" hidden="1" customHeight="1" outlineLevel="2" x14ac:dyDescent="0.2">
      <c r="A718" s="367" t="s">
        <v>2132</v>
      </c>
      <c r="B718" s="367" t="s">
        <v>1057</v>
      </c>
      <c r="C718" s="367" t="s">
        <v>2173</v>
      </c>
      <c r="D718" s="367" t="s">
        <v>2174</v>
      </c>
      <c r="E718" s="367" t="s">
        <v>530</v>
      </c>
      <c r="F718" s="367" t="s">
        <v>2175</v>
      </c>
      <c r="G718" s="367" t="s">
        <v>530</v>
      </c>
      <c r="H718" s="367" t="s">
        <v>530</v>
      </c>
      <c r="I718" s="367" t="s">
        <v>530</v>
      </c>
      <c r="J718" s="374"/>
      <c r="K718" s="374">
        <v>129.46</v>
      </c>
      <c r="L718" s="374">
        <v>-78147090.560000002</v>
      </c>
      <c r="M718" s="374"/>
    </row>
    <row r="719" spans="1:13" ht="12.2" hidden="1" customHeight="1" outlineLevel="2" x14ac:dyDescent="0.2">
      <c r="A719" s="367" t="s">
        <v>2132</v>
      </c>
      <c r="B719" s="367" t="s">
        <v>713</v>
      </c>
      <c r="C719" s="367" t="s">
        <v>2176</v>
      </c>
      <c r="D719" s="367" t="s">
        <v>2177</v>
      </c>
      <c r="E719" s="367" t="s">
        <v>530</v>
      </c>
      <c r="F719" s="367" t="s">
        <v>2178</v>
      </c>
      <c r="G719" s="367" t="s">
        <v>530</v>
      </c>
      <c r="H719" s="367" t="s">
        <v>530</v>
      </c>
      <c r="I719" s="367" t="s">
        <v>530</v>
      </c>
      <c r="J719" s="374"/>
      <c r="K719" s="374">
        <v>456.48</v>
      </c>
      <c r="L719" s="374">
        <v>-78147547.040000007</v>
      </c>
      <c r="M719" s="374"/>
    </row>
    <row r="720" spans="1:13" ht="12.2" hidden="1" customHeight="1" outlineLevel="1" x14ac:dyDescent="0.2">
      <c r="A720" s="375" t="s">
        <v>2179</v>
      </c>
      <c r="J720" s="374">
        <f>SUBTOTAL(9,J699:J719)</f>
        <v>0</v>
      </c>
      <c r="K720" s="374">
        <f>SUBTOTAL(9,K699:K719)</f>
        <v>0</v>
      </c>
      <c r="L720" s="374">
        <f>SUBTOTAL(9,L699:L719)</f>
        <v>0</v>
      </c>
      <c r="M720" s="374"/>
    </row>
    <row r="721" spans="1:13" ht="12.2" hidden="1" customHeight="1" outlineLevel="2" x14ac:dyDescent="0.2">
      <c r="A721" s="367" t="s">
        <v>2180</v>
      </c>
      <c r="B721" s="367" t="s">
        <v>527</v>
      </c>
      <c r="C721" s="367" t="s">
        <v>2181</v>
      </c>
      <c r="D721" s="367" t="s">
        <v>2182</v>
      </c>
      <c r="E721" s="367" t="s">
        <v>530</v>
      </c>
      <c r="F721" s="367" t="s">
        <v>2183</v>
      </c>
      <c r="G721" s="367" t="s">
        <v>530</v>
      </c>
      <c r="H721" s="367" t="s">
        <v>530</v>
      </c>
      <c r="I721" s="367" t="s">
        <v>530</v>
      </c>
      <c r="J721" s="374"/>
      <c r="K721" s="374">
        <v>102.44</v>
      </c>
      <c r="L721" s="374">
        <v>-860582767.69000006</v>
      </c>
      <c r="M721" s="374"/>
    </row>
    <row r="722" spans="1:13" ht="12.2" hidden="1" customHeight="1" outlineLevel="2" x14ac:dyDescent="0.2">
      <c r="A722" s="367" t="s">
        <v>2180</v>
      </c>
      <c r="B722" s="367" t="s">
        <v>527</v>
      </c>
      <c r="C722" s="367" t="s">
        <v>736</v>
      </c>
      <c r="D722" s="367" t="s">
        <v>737</v>
      </c>
      <c r="E722" s="367" t="s">
        <v>530</v>
      </c>
      <c r="F722" s="367" t="s">
        <v>2184</v>
      </c>
      <c r="G722" s="367" t="s">
        <v>530</v>
      </c>
      <c r="H722" s="367" t="s">
        <v>530</v>
      </c>
      <c r="I722" s="367" t="s">
        <v>530</v>
      </c>
      <c r="J722" s="374"/>
      <c r="K722" s="374">
        <v>74.61</v>
      </c>
      <c r="L722" s="374">
        <v>-860582842.29999995</v>
      </c>
      <c r="M722" s="374"/>
    </row>
    <row r="723" spans="1:13" ht="12.2" hidden="1" customHeight="1" outlineLevel="2" x14ac:dyDescent="0.2">
      <c r="A723" s="367" t="s">
        <v>2180</v>
      </c>
      <c r="B723" s="367" t="s">
        <v>527</v>
      </c>
      <c r="C723" s="367" t="s">
        <v>2185</v>
      </c>
      <c r="D723" s="367" t="s">
        <v>737</v>
      </c>
      <c r="E723" s="367" t="s">
        <v>530</v>
      </c>
      <c r="F723" s="367" t="s">
        <v>2186</v>
      </c>
      <c r="G723" s="367" t="s">
        <v>530</v>
      </c>
      <c r="H723" s="367" t="s">
        <v>530</v>
      </c>
      <c r="I723" s="367" t="s">
        <v>530</v>
      </c>
      <c r="J723" s="374"/>
      <c r="K723" s="374">
        <v>116.36</v>
      </c>
      <c r="L723" s="374">
        <v>-860582958.65999997</v>
      </c>
      <c r="M723" s="374"/>
    </row>
    <row r="724" spans="1:13" ht="12.2" hidden="1" customHeight="1" outlineLevel="2" x14ac:dyDescent="0.2">
      <c r="A724" s="367" t="s">
        <v>2180</v>
      </c>
      <c r="B724" s="367" t="s">
        <v>532</v>
      </c>
      <c r="C724" s="367" t="s">
        <v>917</v>
      </c>
      <c r="D724" s="367" t="s">
        <v>918</v>
      </c>
      <c r="E724" s="367" t="s">
        <v>530</v>
      </c>
      <c r="F724" s="367" t="s">
        <v>2187</v>
      </c>
      <c r="G724" s="367" t="s">
        <v>530</v>
      </c>
      <c r="H724" s="367" t="s">
        <v>530</v>
      </c>
      <c r="I724" s="367" t="s">
        <v>530</v>
      </c>
      <c r="J724" s="374"/>
      <c r="K724" s="374">
        <v>516.16999999999996</v>
      </c>
      <c r="L724" s="374">
        <v>-860583474.83000004</v>
      </c>
      <c r="M724" s="374"/>
    </row>
    <row r="725" spans="1:13" ht="12.2" hidden="1" customHeight="1" outlineLevel="2" x14ac:dyDescent="0.2">
      <c r="A725" s="367" t="s">
        <v>2180</v>
      </c>
      <c r="B725" s="367" t="s">
        <v>539</v>
      </c>
      <c r="C725" s="367" t="s">
        <v>935</v>
      </c>
      <c r="D725" s="367" t="s">
        <v>799</v>
      </c>
      <c r="E725" s="367" t="s">
        <v>530</v>
      </c>
      <c r="F725" s="367" t="s">
        <v>2188</v>
      </c>
      <c r="G725" s="367" t="s">
        <v>530</v>
      </c>
      <c r="H725" s="367" t="s">
        <v>530</v>
      </c>
      <c r="I725" s="367" t="s">
        <v>530</v>
      </c>
      <c r="J725" s="374"/>
      <c r="K725" s="374">
        <v>138.68</v>
      </c>
      <c r="L725" s="374">
        <v>-860583613.50999999</v>
      </c>
      <c r="M725" s="374"/>
    </row>
    <row r="726" spans="1:13" ht="12.2" hidden="1" customHeight="1" outlineLevel="2" x14ac:dyDescent="0.2">
      <c r="A726" s="367" t="s">
        <v>2180</v>
      </c>
      <c r="B726" s="367" t="s">
        <v>543</v>
      </c>
      <c r="C726" s="367" t="s">
        <v>940</v>
      </c>
      <c r="D726" s="367" t="s">
        <v>941</v>
      </c>
      <c r="E726" s="367" t="s">
        <v>530</v>
      </c>
      <c r="F726" s="367" t="s">
        <v>2189</v>
      </c>
      <c r="G726" s="367" t="s">
        <v>530</v>
      </c>
      <c r="H726" s="367" t="s">
        <v>530</v>
      </c>
      <c r="I726" s="367" t="s">
        <v>530</v>
      </c>
      <c r="J726" s="374"/>
      <c r="K726" s="374">
        <v>26.52</v>
      </c>
      <c r="L726" s="374">
        <v>-860583640.02999997</v>
      </c>
      <c r="M726" s="374"/>
    </row>
    <row r="727" spans="1:13" ht="12.2" hidden="1" customHeight="1" outlineLevel="2" x14ac:dyDescent="0.2">
      <c r="A727" s="367" t="s">
        <v>2180</v>
      </c>
      <c r="B727" s="367" t="s">
        <v>543</v>
      </c>
      <c r="C727" s="367" t="s">
        <v>764</v>
      </c>
      <c r="D727" s="367" t="s">
        <v>765</v>
      </c>
      <c r="E727" s="367" t="s">
        <v>530</v>
      </c>
      <c r="F727" s="367" t="s">
        <v>2190</v>
      </c>
      <c r="G727" s="367" t="s">
        <v>530</v>
      </c>
      <c r="H727" s="367" t="s">
        <v>530</v>
      </c>
      <c r="I727" s="367" t="s">
        <v>530</v>
      </c>
      <c r="J727" s="374"/>
      <c r="K727" s="374">
        <v>26.54</v>
      </c>
      <c r="L727" s="374">
        <v>-860583666.57000005</v>
      </c>
      <c r="M727" s="374"/>
    </row>
    <row r="728" spans="1:13" ht="12.2" hidden="1" customHeight="1" outlineLevel="2" x14ac:dyDescent="0.2">
      <c r="A728" s="367" t="s">
        <v>2180</v>
      </c>
      <c r="B728" s="367" t="s">
        <v>543</v>
      </c>
      <c r="C728" s="367" t="s">
        <v>943</v>
      </c>
      <c r="D728" s="367" t="s">
        <v>944</v>
      </c>
      <c r="E728" s="367" t="s">
        <v>530</v>
      </c>
      <c r="F728" s="367" t="s">
        <v>945</v>
      </c>
      <c r="G728" s="367" t="s">
        <v>530</v>
      </c>
      <c r="H728" s="367" t="s">
        <v>530</v>
      </c>
      <c r="I728" s="367" t="s">
        <v>530</v>
      </c>
      <c r="J728" s="374"/>
      <c r="K728" s="374">
        <v>355.51</v>
      </c>
      <c r="L728" s="374">
        <v>-860584022.08000004</v>
      </c>
      <c r="M728" s="374"/>
    </row>
    <row r="729" spans="1:13" ht="12.2" hidden="1" customHeight="1" outlineLevel="2" x14ac:dyDescent="0.2">
      <c r="A729" s="367" t="s">
        <v>2180</v>
      </c>
      <c r="B729" s="367" t="s">
        <v>554</v>
      </c>
      <c r="C729" s="367" t="s">
        <v>2191</v>
      </c>
      <c r="D729" s="367" t="s">
        <v>2192</v>
      </c>
      <c r="E729" s="367" t="s">
        <v>530</v>
      </c>
      <c r="F729" s="367" t="s">
        <v>2193</v>
      </c>
      <c r="G729" s="367" t="s">
        <v>530</v>
      </c>
      <c r="H729" s="367" t="s">
        <v>530</v>
      </c>
      <c r="I729" s="367" t="s">
        <v>530</v>
      </c>
      <c r="J729" s="374"/>
      <c r="K729" s="374">
        <v>4048.56</v>
      </c>
      <c r="L729" s="374">
        <v>-860588070.63999999</v>
      </c>
      <c r="M729" s="374"/>
    </row>
    <row r="730" spans="1:13" ht="12.2" hidden="1" customHeight="1" outlineLevel="2" x14ac:dyDescent="0.2">
      <c r="A730" s="367" t="s">
        <v>2180</v>
      </c>
      <c r="B730" s="367" t="s">
        <v>774</v>
      </c>
      <c r="C730" s="367" t="s">
        <v>2194</v>
      </c>
      <c r="D730" s="367" t="s">
        <v>2195</v>
      </c>
      <c r="E730" s="367" t="s">
        <v>530</v>
      </c>
      <c r="F730" s="367" t="s">
        <v>2196</v>
      </c>
      <c r="G730" s="367" t="s">
        <v>530</v>
      </c>
      <c r="H730" s="367" t="s">
        <v>530</v>
      </c>
      <c r="I730" s="367" t="s">
        <v>530</v>
      </c>
      <c r="J730" s="374"/>
      <c r="K730" s="374">
        <v>80.23</v>
      </c>
      <c r="L730" s="374">
        <v>-860588150.87</v>
      </c>
      <c r="M730" s="374"/>
    </row>
    <row r="731" spans="1:13" ht="12.2" hidden="1" customHeight="1" outlineLevel="2" x14ac:dyDescent="0.2">
      <c r="A731" s="367" t="s">
        <v>2180</v>
      </c>
      <c r="B731" s="367" t="s">
        <v>779</v>
      </c>
      <c r="C731" s="367" t="s">
        <v>2197</v>
      </c>
      <c r="D731" s="367" t="s">
        <v>2198</v>
      </c>
      <c r="E731" s="367" t="s">
        <v>530</v>
      </c>
      <c r="F731" s="367" t="s">
        <v>2199</v>
      </c>
      <c r="G731" s="367" t="s">
        <v>530</v>
      </c>
      <c r="H731" s="367" t="s">
        <v>530</v>
      </c>
      <c r="I731" s="367" t="s">
        <v>530</v>
      </c>
      <c r="J731" s="374"/>
      <c r="K731" s="374">
        <v>28</v>
      </c>
      <c r="L731" s="374">
        <v>-860588178.87</v>
      </c>
      <c r="M731" s="374"/>
    </row>
    <row r="732" spans="1:13" ht="12.2" hidden="1" customHeight="1" outlineLevel="2" x14ac:dyDescent="0.2">
      <c r="A732" s="367" t="s">
        <v>2180</v>
      </c>
      <c r="B732" s="367" t="s">
        <v>566</v>
      </c>
      <c r="C732" s="367" t="s">
        <v>2200</v>
      </c>
      <c r="D732" s="367" t="s">
        <v>2201</v>
      </c>
      <c r="E732" s="367" t="s">
        <v>530</v>
      </c>
      <c r="F732" s="367" t="s">
        <v>2202</v>
      </c>
      <c r="G732" s="367" t="s">
        <v>530</v>
      </c>
      <c r="H732" s="367" t="s">
        <v>530</v>
      </c>
      <c r="I732" s="367" t="s">
        <v>530</v>
      </c>
      <c r="J732" s="374"/>
      <c r="K732" s="374">
        <v>2508.42</v>
      </c>
      <c r="L732" s="374">
        <v>-860590687.28999996</v>
      </c>
      <c r="M732" s="374"/>
    </row>
    <row r="733" spans="1:13" ht="12.2" hidden="1" customHeight="1" outlineLevel="2" x14ac:dyDescent="0.2">
      <c r="A733" s="367" t="s">
        <v>2180</v>
      </c>
      <c r="B733" s="367" t="s">
        <v>566</v>
      </c>
      <c r="C733" s="367" t="s">
        <v>2203</v>
      </c>
      <c r="D733" s="367" t="s">
        <v>918</v>
      </c>
      <c r="E733" s="367" t="s">
        <v>530</v>
      </c>
      <c r="F733" s="367" t="s">
        <v>2204</v>
      </c>
      <c r="G733" s="367" t="s">
        <v>530</v>
      </c>
      <c r="H733" s="367" t="s">
        <v>530</v>
      </c>
      <c r="I733" s="367" t="s">
        <v>530</v>
      </c>
      <c r="J733" s="374"/>
      <c r="K733" s="374">
        <v>1245.04</v>
      </c>
      <c r="L733" s="374">
        <v>-860591932.33000004</v>
      </c>
      <c r="M733" s="374"/>
    </row>
    <row r="734" spans="1:13" ht="12.2" hidden="1" customHeight="1" outlineLevel="2" x14ac:dyDescent="0.2">
      <c r="A734" s="367" t="s">
        <v>2180</v>
      </c>
      <c r="B734" s="367" t="s">
        <v>566</v>
      </c>
      <c r="C734" s="367" t="s">
        <v>1383</v>
      </c>
      <c r="D734" s="367" t="s">
        <v>1384</v>
      </c>
      <c r="E734" s="367" t="s">
        <v>530</v>
      </c>
      <c r="F734" s="367" t="s">
        <v>1385</v>
      </c>
      <c r="G734" s="367" t="s">
        <v>530</v>
      </c>
      <c r="H734" s="367" t="s">
        <v>530</v>
      </c>
      <c r="I734" s="367" t="s">
        <v>530</v>
      </c>
      <c r="J734" s="374"/>
      <c r="K734" s="374">
        <v>701.58</v>
      </c>
      <c r="L734" s="374">
        <v>-860592633.90999997</v>
      </c>
      <c r="M734" s="374"/>
    </row>
    <row r="735" spans="1:13" ht="12.2" hidden="1" customHeight="1" outlineLevel="2" x14ac:dyDescent="0.2">
      <c r="A735" s="367" t="s">
        <v>2180</v>
      </c>
      <c r="B735" s="367" t="s">
        <v>571</v>
      </c>
      <c r="C735" s="367" t="s">
        <v>2205</v>
      </c>
      <c r="D735" s="367" t="s">
        <v>2195</v>
      </c>
      <c r="E735" s="367" t="s">
        <v>530</v>
      </c>
      <c r="F735" s="367" t="s">
        <v>2206</v>
      </c>
      <c r="G735" s="367" t="s">
        <v>530</v>
      </c>
      <c r="H735" s="367" t="s">
        <v>530</v>
      </c>
      <c r="I735" s="367" t="s">
        <v>530</v>
      </c>
      <c r="J735" s="374"/>
      <c r="K735" s="374">
        <v>2.3199999999999998</v>
      </c>
      <c r="L735" s="374">
        <v>-860592636.23000002</v>
      </c>
      <c r="M735" s="374"/>
    </row>
    <row r="736" spans="1:13" ht="12.2" hidden="1" customHeight="1" outlineLevel="2" x14ac:dyDescent="0.2">
      <c r="A736" s="367" t="s">
        <v>2180</v>
      </c>
      <c r="B736" s="367" t="s">
        <v>571</v>
      </c>
      <c r="C736" s="367" t="s">
        <v>2207</v>
      </c>
      <c r="D736" s="367" t="s">
        <v>2208</v>
      </c>
      <c r="E736" s="367" t="s">
        <v>530</v>
      </c>
      <c r="F736" s="367" t="s">
        <v>2209</v>
      </c>
      <c r="G736" s="367" t="s">
        <v>530</v>
      </c>
      <c r="H736" s="367" t="s">
        <v>530</v>
      </c>
      <c r="I736" s="367" t="s">
        <v>530</v>
      </c>
      <c r="J736" s="374"/>
      <c r="K736" s="374">
        <v>47.96</v>
      </c>
      <c r="L736" s="374">
        <v>-860592684.19000006</v>
      </c>
      <c r="M736" s="374"/>
    </row>
    <row r="737" spans="1:13" ht="12.2" hidden="1" customHeight="1" outlineLevel="2" x14ac:dyDescent="0.2">
      <c r="A737" s="367" t="s">
        <v>2180</v>
      </c>
      <c r="B737" s="367" t="s">
        <v>579</v>
      </c>
      <c r="C737" s="367" t="s">
        <v>2210</v>
      </c>
      <c r="D737" s="367" t="s">
        <v>765</v>
      </c>
      <c r="E737" s="367" t="s">
        <v>530</v>
      </c>
      <c r="F737" s="367" t="s">
        <v>2211</v>
      </c>
      <c r="G737" s="367" t="s">
        <v>530</v>
      </c>
      <c r="H737" s="367" t="s">
        <v>530</v>
      </c>
      <c r="I737" s="367" t="s">
        <v>530</v>
      </c>
      <c r="J737" s="374"/>
      <c r="K737" s="374">
        <v>213.93</v>
      </c>
      <c r="L737" s="374">
        <v>-860592898.12</v>
      </c>
      <c r="M737" s="374"/>
    </row>
    <row r="738" spans="1:13" ht="12.2" hidden="1" customHeight="1" outlineLevel="2" x14ac:dyDescent="0.2">
      <c r="A738" s="367" t="s">
        <v>2180</v>
      </c>
      <c r="B738" s="367" t="s">
        <v>582</v>
      </c>
      <c r="C738" s="367" t="s">
        <v>2212</v>
      </c>
      <c r="D738" s="367" t="s">
        <v>2213</v>
      </c>
      <c r="E738" s="367" t="s">
        <v>530</v>
      </c>
      <c r="F738" s="367" t="s">
        <v>2214</v>
      </c>
      <c r="G738" s="367" t="s">
        <v>530</v>
      </c>
      <c r="H738" s="367" t="s">
        <v>530</v>
      </c>
      <c r="I738" s="367" t="s">
        <v>530</v>
      </c>
      <c r="J738" s="374"/>
      <c r="K738" s="374">
        <v>54945</v>
      </c>
      <c r="L738" s="374">
        <v>-860647843.12</v>
      </c>
      <c r="M738" s="374"/>
    </row>
    <row r="739" spans="1:13" ht="12.2" hidden="1" customHeight="1" outlineLevel="2" x14ac:dyDescent="0.2">
      <c r="A739" s="367" t="s">
        <v>2180</v>
      </c>
      <c r="B739" s="367" t="s">
        <v>812</v>
      </c>
      <c r="C739" s="367" t="s">
        <v>2215</v>
      </c>
      <c r="D739" s="367" t="s">
        <v>2216</v>
      </c>
      <c r="E739" s="367" t="s">
        <v>530</v>
      </c>
      <c r="F739" s="367" t="s">
        <v>2217</v>
      </c>
      <c r="G739" s="367" t="s">
        <v>530</v>
      </c>
      <c r="H739" s="367" t="s">
        <v>530</v>
      </c>
      <c r="I739" s="367" t="s">
        <v>530</v>
      </c>
      <c r="J739" s="374"/>
      <c r="K739" s="374">
        <v>1078.5999999999999</v>
      </c>
      <c r="L739" s="374">
        <v>-860648921.72000003</v>
      </c>
      <c r="M739" s="374"/>
    </row>
    <row r="740" spans="1:13" ht="12.2" hidden="1" customHeight="1" outlineLevel="2" x14ac:dyDescent="0.2">
      <c r="A740" s="367" t="s">
        <v>2180</v>
      </c>
      <c r="B740" s="367" t="s">
        <v>812</v>
      </c>
      <c r="C740" s="367" t="s">
        <v>2218</v>
      </c>
      <c r="D740" s="367" t="s">
        <v>941</v>
      </c>
      <c r="E740" s="367" t="s">
        <v>530</v>
      </c>
      <c r="F740" s="367" t="s">
        <v>2219</v>
      </c>
      <c r="G740" s="367" t="s">
        <v>530</v>
      </c>
      <c r="H740" s="367" t="s">
        <v>530</v>
      </c>
      <c r="I740" s="367" t="s">
        <v>530</v>
      </c>
      <c r="J740" s="374"/>
      <c r="K740" s="374">
        <v>2642.44</v>
      </c>
      <c r="L740" s="374">
        <v>-860651564.15999997</v>
      </c>
      <c r="M740" s="374"/>
    </row>
    <row r="741" spans="1:13" ht="12.2" hidden="1" customHeight="1" outlineLevel="2" x14ac:dyDescent="0.2">
      <c r="A741" s="367" t="s">
        <v>2180</v>
      </c>
      <c r="B741" s="367" t="s">
        <v>812</v>
      </c>
      <c r="C741" s="367" t="s">
        <v>2220</v>
      </c>
      <c r="D741" s="367" t="s">
        <v>2195</v>
      </c>
      <c r="E741" s="367" t="s">
        <v>530</v>
      </c>
      <c r="F741" s="367" t="s">
        <v>2221</v>
      </c>
      <c r="G741" s="367" t="s">
        <v>530</v>
      </c>
      <c r="H741" s="367" t="s">
        <v>530</v>
      </c>
      <c r="I741" s="367" t="s">
        <v>530</v>
      </c>
      <c r="J741" s="374"/>
      <c r="K741" s="374">
        <v>13.1</v>
      </c>
      <c r="L741" s="374">
        <v>-860651577.25999999</v>
      </c>
      <c r="M741" s="374"/>
    </row>
    <row r="742" spans="1:13" ht="12.2" hidden="1" customHeight="1" outlineLevel="2" x14ac:dyDescent="0.2">
      <c r="A742" s="367" t="s">
        <v>2180</v>
      </c>
      <c r="B742" s="367" t="s">
        <v>812</v>
      </c>
      <c r="C742" s="367" t="s">
        <v>2222</v>
      </c>
      <c r="D742" s="367" t="s">
        <v>2223</v>
      </c>
      <c r="E742" s="367" t="s">
        <v>530</v>
      </c>
      <c r="F742" s="367" t="s">
        <v>2224</v>
      </c>
      <c r="G742" s="367" t="s">
        <v>530</v>
      </c>
      <c r="H742" s="367" t="s">
        <v>530</v>
      </c>
      <c r="I742" s="367" t="s">
        <v>530</v>
      </c>
      <c r="J742" s="374"/>
      <c r="K742" s="374">
        <v>23.12</v>
      </c>
      <c r="L742" s="374">
        <v>-860651600.38</v>
      </c>
      <c r="M742" s="374"/>
    </row>
    <row r="743" spans="1:13" ht="12.2" hidden="1" customHeight="1" outlineLevel="2" x14ac:dyDescent="0.2">
      <c r="A743" s="367" t="s">
        <v>2180</v>
      </c>
      <c r="B743" s="367" t="s">
        <v>596</v>
      </c>
      <c r="C743" s="367" t="s">
        <v>2225</v>
      </c>
      <c r="D743" s="367" t="s">
        <v>2226</v>
      </c>
      <c r="E743" s="367" t="s">
        <v>530</v>
      </c>
      <c r="F743" s="367" t="s">
        <v>2227</v>
      </c>
      <c r="G743" s="367" t="s">
        <v>530</v>
      </c>
      <c r="H743" s="367" t="s">
        <v>530</v>
      </c>
      <c r="I743" s="367" t="s">
        <v>530</v>
      </c>
      <c r="J743" s="374"/>
      <c r="K743" s="374">
        <v>867.68</v>
      </c>
      <c r="L743" s="374">
        <v>-860652468.05999994</v>
      </c>
      <c r="M743" s="374"/>
    </row>
    <row r="744" spans="1:13" ht="12.2" hidden="1" customHeight="1" outlineLevel="2" x14ac:dyDescent="0.2">
      <c r="A744" s="367" t="s">
        <v>2180</v>
      </c>
      <c r="B744" s="367" t="s">
        <v>821</v>
      </c>
      <c r="C744" s="367" t="s">
        <v>2228</v>
      </c>
      <c r="D744" s="367" t="s">
        <v>1028</v>
      </c>
      <c r="E744" s="367" t="s">
        <v>530</v>
      </c>
      <c r="F744" s="367" t="s">
        <v>2229</v>
      </c>
      <c r="G744" s="367" t="s">
        <v>530</v>
      </c>
      <c r="H744" s="367" t="s">
        <v>530</v>
      </c>
      <c r="I744" s="367" t="s">
        <v>530</v>
      </c>
      <c r="J744" s="374"/>
      <c r="K744" s="374">
        <v>67.13</v>
      </c>
      <c r="L744" s="374">
        <v>-860652535.19000006</v>
      </c>
      <c r="M744" s="374"/>
    </row>
    <row r="745" spans="1:13" ht="12.2" hidden="1" customHeight="1" outlineLevel="2" x14ac:dyDescent="0.2">
      <c r="A745" s="367" t="s">
        <v>2180</v>
      </c>
      <c r="B745" s="367" t="s">
        <v>821</v>
      </c>
      <c r="C745" s="367" t="s">
        <v>1439</v>
      </c>
      <c r="D745" s="367" t="s">
        <v>1008</v>
      </c>
      <c r="E745" s="367" t="s">
        <v>530</v>
      </c>
      <c r="F745" s="367" t="s">
        <v>2230</v>
      </c>
      <c r="G745" s="367" t="s">
        <v>530</v>
      </c>
      <c r="H745" s="367" t="s">
        <v>530</v>
      </c>
      <c r="I745" s="367" t="s">
        <v>530</v>
      </c>
      <c r="J745" s="374"/>
      <c r="K745" s="374">
        <v>70.19</v>
      </c>
      <c r="L745" s="374">
        <v>-860652605.38</v>
      </c>
      <c r="M745" s="374"/>
    </row>
    <row r="746" spans="1:13" ht="12.2" hidden="1" customHeight="1" outlineLevel="2" x14ac:dyDescent="0.2">
      <c r="A746" s="367" t="s">
        <v>2180</v>
      </c>
      <c r="B746" s="367" t="s">
        <v>821</v>
      </c>
      <c r="C746" s="367" t="s">
        <v>2231</v>
      </c>
      <c r="D746" s="367" t="s">
        <v>2195</v>
      </c>
      <c r="E746" s="367" t="s">
        <v>530</v>
      </c>
      <c r="F746" s="367" t="s">
        <v>2232</v>
      </c>
      <c r="G746" s="367" t="s">
        <v>530</v>
      </c>
      <c r="H746" s="367" t="s">
        <v>530</v>
      </c>
      <c r="I746" s="367" t="s">
        <v>530</v>
      </c>
      <c r="J746" s="374"/>
      <c r="K746" s="374">
        <v>37.26</v>
      </c>
      <c r="L746" s="374">
        <v>-860652642.63999999</v>
      </c>
      <c r="M746" s="374"/>
    </row>
    <row r="747" spans="1:13" ht="12.2" hidden="1" customHeight="1" outlineLevel="2" x14ac:dyDescent="0.2">
      <c r="A747" s="367" t="s">
        <v>2180</v>
      </c>
      <c r="B747" s="367" t="s">
        <v>830</v>
      </c>
      <c r="C747" s="367" t="s">
        <v>2233</v>
      </c>
      <c r="D747" s="367" t="s">
        <v>876</v>
      </c>
      <c r="E747" s="367" t="s">
        <v>530</v>
      </c>
      <c r="F747" s="367" t="s">
        <v>2234</v>
      </c>
      <c r="G747" s="367" t="s">
        <v>530</v>
      </c>
      <c r="H747" s="367" t="s">
        <v>530</v>
      </c>
      <c r="I747" s="367" t="s">
        <v>530</v>
      </c>
      <c r="J747" s="374"/>
      <c r="K747" s="374">
        <v>482.26</v>
      </c>
      <c r="L747" s="374">
        <v>-860653124.89999998</v>
      </c>
      <c r="M747" s="374"/>
    </row>
    <row r="748" spans="1:13" ht="12.2" hidden="1" customHeight="1" outlineLevel="2" x14ac:dyDescent="0.2">
      <c r="A748" s="367" t="s">
        <v>2180</v>
      </c>
      <c r="B748" s="367" t="s">
        <v>830</v>
      </c>
      <c r="C748" s="367" t="s">
        <v>2235</v>
      </c>
      <c r="D748" s="367" t="s">
        <v>799</v>
      </c>
      <c r="E748" s="367" t="s">
        <v>530</v>
      </c>
      <c r="F748" s="367" t="s">
        <v>2236</v>
      </c>
      <c r="G748" s="367" t="s">
        <v>530</v>
      </c>
      <c r="H748" s="367" t="s">
        <v>530</v>
      </c>
      <c r="I748" s="367" t="s">
        <v>530</v>
      </c>
      <c r="J748" s="374"/>
      <c r="K748" s="374">
        <v>616.91</v>
      </c>
      <c r="L748" s="374">
        <v>-860653741.80999994</v>
      </c>
      <c r="M748" s="374"/>
    </row>
    <row r="749" spans="1:13" ht="12.2" hidden="1" customHeight="1" outlineLevel="2" x14ac:dyDescent="0.2">
      <c r="A749" s="367" t="s">
        <v>2180</v>
      </c>
      <c r="B749" s="367" t="s">
        <v>830</v>
      </c>
      <c r="C749" s="367" t="s">
        <v>2237</v>
      </c>
      <c r="D749" s="367" t="s">
        <v>2195</v>
      </c>
      <c r="E749" s="367" t="s">
        <v>530</v>
      </c>
      <c r="F749" s="367" t="s">
        <v>2238</v>
      </c>
      <c r="G749" s="367" t="s">
        <v>530</v>
      </c>
      <c r="H749" s="367" t="s">
        <v>530</v>
      </c>
      <c r="I749" s="367" t="s">
        <v>530</v>
      </c>
      <c r="J749" s="374"/>
      <c r="K749" s="374">
        <v>1.0900000000000001</v>
      </c>
      <c r="L749" s="374">
        <v>-860653742.89999998</v>
      </c>
      <c r="M749" s="374"/>
    </row>
    <row r="750" spans="1:13" ht="12.2" hidden="1" customHeight="1" outlineLevel="2" x14ac:dyDescent="0.2">
      <c r="A750" s="367" t="s">
        <v>2180</v>
      </c>
      <c r="B750" s="367" t="s">
        <v>604</v>
      </c>
      <c r="C750" s="367" t="s">
        <v>2239</v>
      </c>
      <c r="D750" s="367" t="s">
        <v>2240</v>
      </c>
      <c r="E750" s="367" t="s">
        <v>530</v>
      </c>
      <c r="F750" s="367" t="s">
        <v>2241</v>
      </c>
      <c r="G750" s="367" t="s">
        <v>530</v>
      </c>
      <c r="H750" s="367" t="s">
        <v>530</v>
      </c>
      <c r="I750" s="367" t="s">
        <v>530</v>
      </c>
      <c r="J750" s="374"/>
      <c r="K750" s="374">
        <v>2210.9499999999998</v>
      </c>
      <c r="L750" s="374">
        <v>-860655953.85000002</v>
      </c>
      <c r="M750" s="374"/>
    </row>
    <row r="751" spans="1:13" ht="12.2" hidden="1" customHeight="1" outlineLevel="2" x14ac:dyDescent="0.2">
      <c r="A751" s="367" t="s">
        <v>2180</v>
      </c>
      <c r="B751" s="367" t="s">
        <v>604</v>
      </c>
      <c r="C751" s="367" t="s">
        <v>624</v>
      </c>
      <c r="D751" s="367" t="s">
        <v>625</v>
      </c>
      <c r="E751" s="367" t="s">
        <v>530</v>
      </c>
      <c r="F751" s="367" t="s">
        <v>2242</v>
      </c>
      <c r="G751" s="367" t="s">
        <v>530</v>
      </c>
      <c r="H751" s="367" t="s">
        <v>530</v>
      </c>
      <c r="I751" s="367" t="s">
        <v>530</v>
      </c>
      <c r="J751" s="374"/>
      <c r="K751" s="374">
        <v>4.75</v>
      </c>
      <c r="L751" s="374">
        <v>-860655958.60000002</v>
      </c>
      <c r="M751" s="374"/>
    </row>
    <row r="752" spans="1:13" ht="12.2" hidden="1" customHeight="1" outlineLevel="2" x14ac:dyDescent="0.2">
      <c r="A752" s="367" t="s">
        <v>2180</v>
      </c>
      <c r="B752" s="367" t="s">
        <v>604</v>
      </c>
      <c r="C752" s="367" t="s">
        <v>2243</v>
      </c>
      <c r="D752" s="367" t="s">
        <v>2244</v>
      </c>
      <c r="E752" s="367" t="s">
        <v>530</v>
      </c>
      <c r="F752" s="367" t="s">
        <v>2245</v>
      </c>
      <c r="G752" s="367" t="s">
        <v>530</v>
      </c>
      <c r="H752" s="367" t="s">
        <v>530</v>
      </c>
      <c r="I752" s="367" t="s">
        <v>530</v>
      </c>
      <c r="J752" s="374"/>
      <c r="K752" s="374">
        <v>285.11</v>
      </c>
      <c r="L752" s="374">
        <v>-860656243.71000004</v>
      </c>
      <c r="M752" s="374"/>
    </row>
    <row r="753" spans="1:13" ht="12.2" hidden="1" customHeight="1" outlineLevel="2" x14ac:dyDescent="0.2">
      <c r="A753" s="367" t="s">
        <v>2180</v>
      </c>
      <c r="B753" s="367" t="s">
        <v>604</v>
      </c>
      <c r="C753" s="367" t="s">
        <v>1463</v>
      </c>
      <c r="D753" s="367" t="s">
        <v>1464</v>
      </c>
      <c r="E753" s="367" t="s">
        <v>530</v>
      </c>
      <c r="F753" s="367" t="s">
        <v>2246</v>
      </c>
      <c r="G753" s="367" t="s">
        <v>530</v>
      </c>
      <c r="H753" s="367" t="s">
        <v>530</v>
      </c>
      <c r="I753" s="367" t="s">
        <v>530</v>
      </c>
      <c r="J753" s="374"/>
      <c r="K753" s="374">
        <v>546.24</v>
      </c>
      <c r="L753" s="374">
        <v>-860656789.95000005</v>
      </c>
      <c r="M753" s="374"/>
    </row>
    <row r="754" spans="1:13" ht="12.2" hidden="1" customHeight="1" outlineLevel="2" x14ac:dyDescent="0.2">
      <c r="A754" s="367" t="s">
        <v>2180</v>
      </c>
      <c r="B754" s="367" t="s">
        <v>604</v>
      </c>
      <c r="C754" s="367" t="s">
        <v>2247</v>
      </c>
      <c r="D754" s="367" t="s">
        <v>2248</v>
      </c>
      <c r="E754" s="367" t="s">
        <v>530</v>
      </c>
      <c r="F754" s="367" t="s">
        <v>2249</v>
      </c>
      <c r="G754" s="367" t="s">
        <v>530</v>
      </c>
      <c r="H754" s="367" t="s">
        <v>530</v>
      </c>
      <c r="I754" s="367" t="s">
        <v>530</v>
      </c>
      <c r="J754" s="374"/>
      <c r="K754" s="374">
        <v>1804.02</v>
      </c>
      <c r="L754" s="374">
        <v>-860658593.97000003</v>
      </c>
      <c r="M754" s="374"/>
    </row>
    <row r="755" spans="1:13" ht="12.2" hidden="1" customHeight="1" outlineLevel="2" x14ac:dyDescent="0.2">
      <c r="A755" s="367" t="s">
        <v>2180</v>
      </c>
      <c r="B755" s="367" t="s">
        <v>1014</v>
      </c>
      <c r="C755" s="367" t="s">
        <v>2250</v>
      </c>
      <c r="D755" s="367" t="s">
        <v>2251</v>
      </c>
      <c r="E755" s="367" t="s">
        <v>530</v>
      </c>
      <c r="F755" s="367" t="s">
        <v>2252</v>
      </c>
      <c r="G755" s="367" t="s">
        <v>530</v>
      </c>
      <c r="H755" s="367" t="s">
        <v>530</v>
      </c>
      <c r="I755" s="367" t="s">
        <v>530</v>
      </c>
      <c r="J755" s="374"/>
      <c r="K755" s="374">
        <v>6923.43</v>
      </c>
      <c r="L755" s="374">
        <v>-860665517.39999998</v>
      </c>
      <c r="M755" s="374"/>
    </row>
    <row r="756" spans="1:13" ht="12.2" hidden="1" customHeight="1" outlineLevel="2" x14ac:dyDescent="0.2">
      <c r="A756" s="367" t="s">
        <v>2180</v>
      </c>
      <c r="B756" s="367" t="s">
        <v>1014</v>
      </c>
      <c r="C756" s="367" t="s">
        <v>2253</v>
      </c>
      <c r="D756" s="367" t="s">
        <v>1233</v>
      </c>
      <c r="E756" s="367" t="s">
        <v>530</v>
      </c>
      <c r="F756" s="367" t="s">
        <v>2254</v>
      </c>
      <c r="G756" s="367" t="s">
        <v>530</v>
      </c>
      <c r="H756" s="367" t="s">
        <v>530</v>
      </c>
      <c r="I756" s="367" t="s">
        <v>530</v>
      </c>
      <c r="J756" s="374"/>
      <c r="K756" s="374">
        <v>218.93</v>
      </c>
      <c r="L756" s="374">
        <v>-860665736.33000004</v>
      </c>
      <c r="M756" s="374"/>
    </row>
    <row r="757" spans="1:13" ht="12.2" hidden="1" customHeight="1" outlineLevel="2" x14ac:dyDescent="0.2">
      <c r="A757" s="367" t="s">
        <v>2180</v>
      </c>
      <c r="B757" s="367" t="s">
        <v>1146</v>
      </c>
      <c r="C757" s="367" t="s">
        <v>1487</v>
      </c>
      <c r="D757" s="367" t="s">
        <v>1295</v>
      </c>
      <c r="E757" s="367" t="s">
        <v>530</v>
      </c>
      <c r="F757" s="367" t="s">
        <v>2255</v>
      </c>
      <c r="G757" s="367" t="s">
        <v>530</v>
      </c>
      <c r="H757" s="367" t="s">
        <v>530</v>
      </c>
      <c r="I757" s="367" t="s">
        <v>530</v>
      </c>
      <c r="J757" s="374"/>
      <c r="K757" s="374">
        <v>68.150000000000006</v>
      </c>
      <c r="L757" s="374">
        <v>-860665804.48000002</v>
      </c>
      <c r="M757" s="374"/>
    </row>
    <row r="758" spans="1:13" ht="12.2" hidden="1" customHeight="1" outlineLevel="2" x14ac:dyDescent="0.2">
      <c r="A758" s="367" t="s">
        <v>2180</v>
      </c>
      <c r="B758" s="367" t="s">
        <v>859</v>
      </c>
      <c r="C758" s="367" t="s">
        <v>2034</v>
      </c>
      <c r="D758" s="367" t="s">
        <v>2035</v>
      </c>
      <c r="E758" s="367" t="s">
        <v>530</v>
      </c>
      <c r="F758" s="367" t="s">
        <v>2256</v>
      </c>
      <c r="G758" s="367" t="s">
        <v>530</v>
      </c>
      <c r="H758" s="367" t="s">
        <v>530</v>
      </c>
      <c r="I758" s="367" t="s">
        <v>530</v>
      </c>
      <c r="J758" s="374"/>
      <c r="K758" s="374">
        <v>531.28</v>
      </c>
      <c r="L758" s="374">
        <v>-860666335.75999999</v>
      </c>
      <c r="M758" s="374"/>
    </row>
    <row r="759" spans="1:13" ht="12.2" hidden="1" customHeight="1" outlineLevel="2" x14ac:dyDescent="0.2">
      <c r="A759" s="367" t="s">
        <v>2180</v>
      </c>
      <c r="B759" s="367" t="s">
        <v>859</v>
      </c>
      <c r="C759" s="367" t="s">
        <v>1023</v>
      </c>
      <c r="D759" s="367" t="s">
        <v>1024</v>
      </c>
      <c r="E759" s="367" t="s">
        <v>530</v>
      </c>
      <c r="F759" s="367" t="s">
        <v>2257</v>
      </c>
      <c r="G759" s="367" t="s">
        <v>530</v>
      </c>
      <c r="H759" s="367" t="s">
        <v>530</v>
      </c>
      <c r="I759" s="367" t="s">
        <v>530</v>
      </c>
      <c r="J759" s="374"/>
      <c r="K759" s="374">
        <v>382.27</v>
      </c>
      <c r="L759" s="374">
        <v>-860666718.02999997</v>
      </c>
      <c r="M759" s="374"/>
    </row>
    <row r="760" spans="1:13" ht="12.2" hidden="1" customHeight="1" outlineLevel="2" x14ac:dyDescent="0.2">
      <c r="A760" s="367" t="s">
        <v>2180</v>
      </c>
      <c r="B760" s="367" t="s">
        <v>859</v>
      </c>
      <c r="C760" s="367" t="s">
        <v>860</v>
      </c>
      <c r="D760" s="367" t="s">
        <v>799</v>
      </c>
      <c r="E760" s="367" t="s">
        <v>530</v>
      </c>
      <c r="F760" s="367" t="s">
        <v>2258</v>
      </c>
      <c r="G760" s="367" t="s">
        <v>530</v>
      </c>
      <c r="H760" s="367" t="s">
        <v>530</v>
      </c>
      <c r="I760" s="367" t="s">
        <v>530</v>
      </c>
      <c r="J760" s="374"/>
      <c r="K760" s="374">
        <v>108.19</v>
      </c>
      <c r="L760" s="374">
        <v>-860666826.22000003</v>
      </c>
      <c r="M760" s="374"/>
    </row>
    <row r="761" spans="1:13" ht="12.2" hidden="1" customHeight="1" outlineLevel="2" x14ac:dyDescent="0.2">
      <c r="A761" s="367" t="s">
        <v>2180</v>
      </c>
      <c r="B761" s="367" t="s">
        <v>631</v>
      </c>
      <c r="C761" s="367" t="s">
        <v>871</v>
      </c>
      <c r="D761" s="367" t="s">
        <v>744</v>
      </c>
      <c r="E761" s="367" t="s">
        <v>530</v>
      </c>
      <c r="F761" s="367" t="s">
        <v>872</v>
      </c>
      <c r="G761" s="367" t="s">
        <v>530</v>
      </c>
      <c r="H761" s="367" t="s">
        <v>530</v>
      </c>
      <c r="I761" s="367" t="s">
        <v>530</v>
      </c>
      <c r="J761" s="374"/>
      <c r="K761" s="374">
        <v>1065.3699999999999</v>
      </c>
      <c r="L761" s="374">
        <v>-860667891.59000003</v>
      </c>
      <c r="M761" s="374"/>
    </row>
    <row r="762" spans="1:13" ht="12.2" hidden="1" customHeight="1" outlineLevel="2" x14ac:dyDescent="0.2">
      <c r="A762" s="367" t="s">
        <v>2180</v>
      </c>
      <c r="B762" s="367" t="s">
        <v>659</v>
      </c>
      <c r="C762" s="367" t="s">
        <v>875</v>
      </c>
      <c r="D762" s="367" t="s">
        <v>876</v>
      </c>
      <c r="E762" s="367" t="s">
        <v>530</v>
      </c>
      <c r="F762" s="367" t="s">
        <v>2259</v>
      </c>
      <c r="G762" s="367" t="s">
        <v>530</v>
      </c>
      <c r="H762" s="367" t="s">
        <v>530</v>
      </c>
      <c r="I762" s="367" t="s">
        <v>530</v>
      </c>
      <c r="J762" s="374"/>
      <c r="K762" s="374">
        <v>349.11</v>
      </c>
      <c r="L762" s="374">
        <v>-860668240.70000005</v>
      </c>
      <c r="M762" s="374"/>
    </row>
    <row r="763" spans="1:13" ht="12.2" hidden="1" customHeight="1" outlineLevel="2" x14ac:dyDescent="0.2">
      <c r="A763" s="367" t="s">
        <v>2180</v>
      </c>
      <c r="B763" s="367" t="s">
        <v>681</v>
      </c>
      <c r="C763" s="367" t="s">
        <v>878</v>
      </c>
      <c r="D763" s="367" t="s">
        <v>879</v>
      </c>
      <c r="E763" s="367" t="s">
        <v>530</v>
      </c>
      <c r="F763" s="367" t="s">
        <v>2260</v>
      </c>
      <c r="G763" s="367" t="s">
        <v>530</v>
      </c>
      <c r="H763" s="367" t="s">
        <v>530</v>
      </c>
      <c r="I763" s="367" t="s">
        <v>530</v>
      </c>
      <c r="J763" s="374"/>
      <c r="K763" s="374">
        <v>92</v>
      </c>
      <c r="L763" s="374">
        <v>-860668332.70000005</v>
      </c>
      <c r="M763" s="374"/>
    </row>
    <row r="764" spans="1:13" ht="12.2" hidden="1" customHeight="1" outlineLevel="2" x14ac:dyDescent="0.2">
      <c r="A764" s="367" t="s">
        <v>2180</v>
      </c>
      <c r="B764" s="367" t="s">
        <v>681</v>
      </c>
      <c r="C764" s="367" t="s">
        <v>1539</v>
      </c>
      <c r="D764" s="367" t="s">
        <v>1540</v>
      </c>
      <c r="E764" s="367" t="s">
        <v>530</v>
      </c>
      <c r="F764" s="367" t="s">
        <v>2261</v>
      </c>
      <c r="G764" s="367" t="s">
        <v>530</v>
      </c>
      <c r="H764" s="367" t="s">
        <v>530</v>
      </c>
      <c r="I764" s="367" t="s">
        <v>530</v>
      </c>
      <c r="J764" s="374"/>
      <c r="K764" s="374">
        <v>36.159999999999997</v>
      </c>
      <c r="L764" s="374">
        <v>-860668368.86000001</v>
      </c>
      <c r="M764" s="374"/>
    </row>
    <row r="765" spans="1:13" ht="12.2" hidden="1" customHeight="1" outlineLevel="2" x14ac:dyDescent="0.2">
      <c r="A765" s="367" t="s">
        <v>2180</v>
      </c>
      <c r="B765" s="367" t="s">
        <v>691</v>
      </c>
      <c r="C765" s="367" t="s">
        <v>1556</v>
      </c>
      <c r="D765" s="367" t="s">
        <v>1024</v>
      </c>
      <c r="E765" s="367" t="s">
        <v>530</v>
      </c>
      <c r="F765" s="367" t="s">
        <v>2262</v>
      </c>
      <c r="G765" s="367" t="s">
        <v>530</v>
      </c>
      <c r="H765" s="367" t="s">
        <v>530</v>
      </c>
      <c r="I765" s="367" t="s">
        <v>530</v>
      </c>
      <c r="J765" s="374"/>
      <c r="K765" s="374">
        <v>320.63</v>
      </c>
      <c r="L765" s="374">
        <v>-860668689.49000001</v>
      </c>
      <c r="M765" s="374"/>
    </row>
    <row r="766" spans="1:13" ht="12.2" hidden="1" customHeight="1" outlineLevel="2" x14ac:dyDescent="0.2">
      <c r="A766" s="367" t="s">
        <v>2180</v>
      </c>
      <c r="B766" s="367" t="s">
        <v>691</v>
      </c>
      <c r="C766" s="367" t="s">
        <v>2263</v>
      </c>
      <c r="D766" s="367" t="s">
        <v>2195</v>
      </c>
      <c r="E766" s="367" t="s">
        <v>530</v>
      </c>
      <c r="F766" s="367" t="s">
        <v>2264</v>
      </c>
      <c r="G766" s="367" t="s">
        <v>530</v>
      </c>
      <c r="H766" s="367" t="s">
        <v>530</v>
      </c>
      <c r="I766" s="367" t="s">
        <v>530</v>
      </c>
      <c r="J766" s="374"/>
      <c r="K766" s="374">
        <v>46.77</v>
      </c>
      <c r="L766" s="374">
        <v>-860668736.25999999</v>
      </c>
      <c r="M766" s="374"/>
    </row>
    <row r="767" spans="1:13" ht="12.2" hidden="1" customHeight="1" outlineLevel="2" x14ac:dyDescent="0.2">
      <c r="A767" s="367" t="s">
        <v>2180</v>
      </c>
      <c r="B767" s="367" t="s">
        <v>888</v>
      </c>
      <c r="C767" s="367" t="s">
        <v>2265</v>
      </c>
      <c r="D767" s="367" t="s">
        <v>2266</v>
      </c>
      <c r="E767" s="367" t="s">
        <v>530</v>
      </c>
      <c r="F767" s="367" t="s">
        <v>2267</v>
      </c>
      <c r="G767" s="367" t="s">
        <v>530</v>
      </c>
      <c r="H767" s="367" t="s">
        <v>530</v>
      </c>
      <c r="I767" s="367" t="s">
        <v>530</v>
      </c>
      <c r="J767" s="374"/>
      <c r="K767" s="374">
        <v>4287</v>
      </c>
      <c r="L767" s="374">
        <v>-860673023.25999999</v>
      </c>
      <c r="M767" s="374"/>
    </row>
    <row r="768" spans="1:13" ht="12.2" hidden="1" customHeight="1" outlineLevel="2" x14ac:dyDescent="0.2">
      <c r="A768" s="367" t="s">
        <v>2180</v>
      </c>
      <c r="B768" s="367" t="s">
        <v>888</v>
      </c>
      <c r="C768" s="367" t="s">
        <v>2268</v>
      </c>
      <c r="D768" s="367" t="s">
        <v>2195</v>
      </c>
      <c r="E768" s="367" t="s">
        <v>530</v>
      </c>
      <c r="F768" s="367" t="s">
        <v>2269</v>
      </c>
      <c r="G768" s="367" t="s">
        <v>530</v>
      </c>
      <c r="H768" s="367" t="s">
        <v>530</v>
      </c>
      <c r="I768" s="367" t="s">
        <v>530</v>
      </c>
      <c r="J768" s="374"/>
      <c r="K768" s="374">
        <v>12.45</v>
      </c>
      <c r="L768" s="374">
        <v>-860673035.71000004</v>
      </c>
      <c r="M768" s="374"/>
    </row>
    <row r="769" spans="1:13" ht="12.2" hidden="1" customHeight="1" outlineLevel="2" x14ac:dyDescent="0.2">
      <c r="A769" s="367" t="s">
        <v>2180</v>
      </c>
      <c r="B769" s="367" t="s">
        <v>888</v>
      </c>
      <c r="C769" s="367" t="s">
        <v>1573</v>
      </c>
      <c r="D769" s="367" t="s">
        <v>1295</v>
      </c>
      <c r="E769" s="367" t="s">
        <v>530</v>
      </c>
      <c r="F769" s="367" t="s">
        <v>2270</v>
      </c>
      <c r="G769" s="367" t="s">
        <v>530</v>
      </c>
      <c r="H769" s="367" t="s">
        <v>530</v>
      </c>
      <c r="I769" s="367" t="s">
        <v>530</v>
      </c>
      <c r="J769" s="374"/>
      <c r="K769" s="374">
        <v>38.93</v>
      </c>
      <c r="L769" s="374">
        <v>-860673074.63999999</v>
      </c>
      <c r="M769" s="374"/>
    </row>
    <row r="770" spans="1:13" ht="12.2" hidden="1" customHeight="1" outlineLevel="2" x14ac:dyDescent="0.2">
      <c r="A770" s="367" t="s">
        <v>2180</v>
      </c>
      <c r="B770" s="367" t="s">
        <v>891</v>
      </c>
      <c r="C770" s="367" t="s">
        <v>1578</v>
      </c>
      <c r="D770" s="367" t="s">
        <v>1579</v>
      </c>
      <c r="E770" s="367" t="s">
        <v>530</v>
      </c>
      <c r="F770" s="367" t="s">
        <v>2271</v>
      </c>
      <c r="G770" s="367" t="s">
        <v>530</v>
      </c>
      <c r="H770" s="367" t="s">
        <v>530</v>
      </c>
      <c r="I770" s="367" t="s">
        <v>530</v>
      </c>
      <c r="J770" s="374"/>
      <c r="K770" s="374">
        <v>74.81</v>
      </c>
      <c r="L770" s="374">
        <v>-860673149.45000005</v>
      </c>
      <c r="M770" s="374"/>
    </row>
    <row r="771" spans="1:13" ht="12.2" hidden="1" customHeight="1" outlineLevel="2" x14ac:dyDescent="0.2">
      <c r="A771" s="367" t="s">
        <v>2180</v>
      </c>
      <c r="B771" s="367" t="s">
        <v>1051</v>
      </c>
      <c r="C771" s="367" t="s">
        <v>2272</v>
      </c>
      <c r="D771" s="367" t="s">
        <v>2213</v>
      </c>
      <c r="E771" s="367" t="s">
        <v>530</v>
      </c>
      <c r="F771" s="367" t="s">
        <v>2273</v>
      </c>
      <c r="G771" s="367" t="s">
        <v>530</v>
      </c>
      <c r="H771" s="367" t="s">
        <v>530</v>
      </c>
      <c r="I771" s="367" t="s">
        <v>530</v>
      </c>
      <c r="J771" s="374"/>
      <c r="K771" s="374">
        <v>33481.5</v>
      </c>
      <c r="L771" s="374">
        <v>-860706630.95000005</v>
      </c>
      <c r="M771" s="374"/>
    </row>
    <row r="772" spans="1:13" ht="12.2" hidden="1" customHeight="1" outlineLevel="2" x14ac:dyDescent="0.2">
      <c r="A772" s="367" t="s">
        <v>2180</v>
      </c>
      <c r="B772" s="367" t="s">
        <v>1057</v>
      </c>
      <c r="C772" s="367" t="s">
        <v>1060</v>
      </c>
      <c r="D772" s="367" t="s">
        <v>1061</v>
      </c>
      <c r="E772" s="367" t="s">
        <v>530</v>
      </c>
      <c r="F772" s="367" t="s">
        <v>1062</v>
      </c>
      <c r="G772" s="367" t="s">
        <v>530</v>
      </c>
      <c r="H772" s="367" t="s">
        <v>530</v>
      </c>
      <c r="I772" s="367" t="s">
        <v>530</v>
      </c>
      <c r="J772" s="374"/>
      <c r="K772" s="374">
        <v>695.67</v>
      </c>
      <c r="L772" s="374">
        <v>-860707326.62</v>
      </c>
      <c r="M772" s="374"/>
    </row>
    <row r="773" spans="1:13" ht="12.2" hidden="1" customHeight="1" outlineLevel="2" x14ac:dyDescent="0.2">
      <c r="A773" s="367" t="s">
        <v>2180</v>
      </c>
      <c r="B773" s="367" t="s">
        <v>694</v>
      </c>
      <c r="C773" s="367" t="s">
        <v>2274</v>
      </c>
      <c r="D773" s="367" t="s">
        <v>2195</v>
      </c>
      <c r="E773" s="367" t="s">
        <v>530</v>
      </c>
      <c r="F773" s="367" t="s">
        <v>2275</v>
      </c>
      <c r="G773" s="367" t="s">
        <v>530</v>
      </c>
      <c r="H773" s="367" t="s">
        <v>530</v>
      </c>
      <c r="I773" s="367" t="s">
        <v>530</v>
      </c>
      <c r="J773" s="374"/>
      <c r="K773" s="374">
        <v>28.94</v>
      </c>
      <c r="L773" s="374">
        <v>-860707355.55999994</v>
      </c>
      <c r="M773" s="374"/>
    </row>
    <row r="774" spans="1:13" ht="12.2" hidden="1" customHeight="1" outlineLevel="2" x14ac:dyDescent="0.2">
      <c r="A774" s="367" t="s">
        <v>2180</v>
      </c>
      <c r="B774" s="367" t="s">
        <v>894</v>
      </c>
      <c r="C774" s="367" t="s">
        <v>2276</v>
      </c>
      <c r="D774" s="367" t="s">
        <v>2195</v>
      </c>
      <c r="E774" s="367" t="s">
        <v>530</v>
      </c>
      <c r="F774" s="367" t="s">
        <v>2277</v>
      </c>
      <c r="G774" s="367" t="s">
        <v>530</v>
      </c>
      <c r="H774" s="367" t="s">
        <v>530</v>
      </c>
      <c r="I774" s="367" t="s">
        <v>530</v>
      </c>
      <c r="J774" s="374"/>
      <c r="K774" s="374">
        <v>222.89</v>
      </c>
      <c r="L774" s="374">
        <v>-860707578.45000005</v>
      </c>
      <c r="M774" s="374"/>
    </row>
    <row r="775" spans="1:13" ht="12.2" hidden="1" customHeight="1" outlineLevel="2" x14ac:dyDescent="0.2">
      <c r="A775" s="367" t="s">
        <v>2180</v>
      </c>
      <c r="B775" s="367" t="s">
        <v>894</v>
      </c>
      <c r="C775" s="367" t="s">
        <v>2278</v>
      </c>
      <c r="D775" s="367" t="s">
        <v>2279</v>
      </c>
      <c r="E775" s="367" t="s">
        <v>530</v>
      </c>
      <c r="F775" s="367" t="s">
        <v>2280</v>
      </c>
      <c r="G775" s="367" t="s">
        <v>530</v>
      </c>
      <c r="H775" s="367" t="s">
        <v>530</v>
      </c>
      <c r="I775" s="367" t="s">
        <v>530</v>
      </c>
      <c r="J775" s="374"/>
      <c r="K775" s="374">
        <v>291.57</v>
      </c>
      <c r="L775" s="374">
        <v>-860707870.01999998</v>
      </c>
      <c r="M775" s="374"/>
    </row>
    <row r="776" spans="1:13" ht="12.2" hidden="1" customHeight="1" outlineLevel="2" x14ac:dyDescent="0.2">
      <c r="A776" s="367" t="s">
        <v>2180</v>
      </c>
      <c r="B776" s="367" t="s">
        <v>894</v>
      </c>
      <c r="C776" s="367" t="s">
        <v>2281</v>
      </c>
      <c r="D776" s="367" t="s">
        <v>2282</v>
      </c>
      <c r="E776" s="367" t="s">
        <v>530</v>
      </c>
      <c r="F776" s="367" t="s">
        <v>2283</v>
      </c>
      <c r="G776" s="367" t="s">
        <v>530</v>
      </c>
      <c r="H776" s="367" t="s">
        <v>530</v>
      </c>
      <c r="I776" s="367" t="s">
        <v>530</v>
      </c>
      <c r="J776" s="374"/>
      <c r="K776" s="374">
        <v>870.44</v>
      </c>
      <c r="L776" s="374">
        <v>-860708740.46000004</v>
      </c>
      <c r="M776" s="374"/>
    </row>
    <row r="777" spans="1:13" ht="12.2" hidden="1" customHeight="1" outlineLevel="2" x14ac:dyDescent="0.2">
      <c r="A777" s="367" t="s">
        <v>2180</v>
      </c>
      <c r="B777" s="367" t="s">
        <v>894</v>
      </c>
      <c r="C777" s="367" t="s">
        <v>1077</v>
      </c>
      <c r="D777" s="367" t="s">
        <v>1078</v>
      </c>
      <c r="E777" s="367" t="s">
        <v>530</v>
      </c>
      <c r="F777" s="367" t="s">
        <v>2284</v>
      </c>
      <c r="G777" s="367" t="s">
        <v>530</v>
      </c>
      <c r="H777" s="367" t="s">
        <v>530</v>
      </c>
      <c r="I777" s="367" t="s">
        <v>530</v>
      </c>
      <c r="J777" s="374"/>
      <c r="K777" s="374">
        <v>115.77</v>
      </c>
      <c r="L777" s="374">
        <v>-860708856.23000002</v>
      </c>
      <c r="M777" s="374"/>
    </row>
    <row r="778" spans="1:13" ht="12.2" hidden="1" customHeight="1" outlineLevel="2" x14ac:dyDescent="0.2">
      <c r="A778" s="367" t="s">
        <v>2180</v>
      </c>
      <c r="B778" s="367" t="s">
        <v>894</v>
      </c>
      <c r="C778" s="367" t="s">
        <v>2285</v>
      </c>
      <c r="D778" s="367" t="s">
        <v>2195</v>
      </c>
      <c r="E778" s="367" t="s">
        <v>530</v>
      </c>
      <c r="F778" s="367" t="s">
        <v>2286</v>
      </c>
      <c r="G778" s="367" t="s">
        <v>530</v>
      </c>
      <c r="H778" s="367" t="s">
        <v>530</v>
      </c>
      <c r="I778" s="367" t="s">
        <v>530</v>
      </c>
      <c r="J778" s="374"/>
      <c r="K778" s="374">
        <v>4.45</v>
      </c>
      <c r="L778" s="374">
        <v>-860708860.67999995</v>
      </c>
      <c r="M778" s="374"/>
    </row>
    <row r="779" spans="1:13" ht="12.2" hidden="1" customHeight="1" outlineLevel="2" x14ac:dyDescent="0.2">
      <c r="A779" s="367" t="s">
        <v>2180</v>
      </c>
      <c r="B779" s="367" t="s">
        <v>713</v>
      </c>
      <c r="C779" s="367" t="s">
        <v>2287</v>
      </c>
      <c r="D779" s="367" t="s">
        <v>2288</v>
      </c>
      <c r="E779" s="367" t="s">
        <v>530</v>
      </c>
      <c r="F779" s="367" t="s">
        <v>2289</v>
      </c>
      <c r="G779" s="367" t="s">
        <v>530</v>
      </c>
      <c r="H779" s="367" t="s">
        <v>530</v>
      </c>
      <c r="I779" s="367" t="s">
        <v>530</v>
      </c>
      <c r="J779" s="374"/>
      <c r="K779" s="374">
        <v>3.55</v>
      </c>
      <c r="L779" s="374">
        <v>-860708864.23000002</v>
      </c>
      <c r="M779" s="374"/>
    </row>
    <row r="780" spans="1:13" ht="12.2" hidden="1" customHeight="1" outlineLevel="2" x14ac:dyDescent="0.2">
      <c r="A780" s="367" t="s">
        <v>2180</v>
      </c>
      <c r="B780" s="367" t="s">
        <v>713</v>
      </c>
      <c r="C780" s="367" t="s">
        <v>1080</v>
      </c>
      <c r="D780" s="367" t="s">
        <v>1081</v>
      </c>
      <c r="E780" s="367" t="s">
        <v>530</v>
      </c>
      <c r="F780" s="367" t="s">
        <v>2290</v>
      </c>
      <c r="G780" s="367" t="s">
        <v>530</v>
      </c>
      <c r="H780" s="367" t="s">
        <v>530</v>
      </c>
      <c r="I780" s="367" t="s">
        <v>530</v>
      </c>
      <c r="J780" s="374"/>
      <c r="K780" s="374">
        <v>715.6</v>
      </c>
      <c r="L780" s="374">
        <v>-860709579.83000004</v>
      </c>
      <c r="M780" s="374"/>
    </row>
    <row r="781" spans="1:13" ht="12.2" hidden="1" customHeight="1" outlineLevel="2" x14ac:dyDescent="0.2">
      <c r="A781" s="367" t="s">
        <v>2180</v>
      </c>
      <c r="B781" s="367" t="s">
        <v>713</v>
      </c>
      <c r="C781" s="367" t="s">
        <v>2291</v>
      </c>
      <c r="D781" s="367" t="s">
        <v>2213</v>
      </c>
      <c r="E781" s="367" t="s">
        <v>530</v>
      </c>
      <c r="F781" s="367" t="s">
        <v>2292</v>
      </c>
      <c r="G781" s="367" t="s">
        <v>530</v>
      </c>
      <c r="H781" s="367" t="s">
        <v>530</v>
      </c>
      <c r="I781" s="367" t="s">
        <v>530</v>
      </c>
      <c r="J781" s="374"/>
      <c r="K781" s="374">
        <v>24538.29</v>
      </c>
      <c r="L781" s="374">
        <v>-860734118.12</v>
      </c>
      <c r="M781" s="374"/>
    </row>
    <row r="782" spans="1:13" ht="12.2" hidden="1" customHeight="1" outlineLevel="2" x14ac:dyDescent="0.2">
      <c r="A782" s="367" t="s">
        <v>2180</v>
      </c>
      <c r="B782" s="367" t="s">
        <v>713</v>
      </c>
      <c r="C782" s="367" t="s">
        <v>1680</v>
      </c>
      <c r="D782" s="367" t="s">
        <v>1681</v>
      </c>
      <c r="E782" s="367" t="s">
        <v>530</v>
      </c>
      <c r="F782" s="367" t="s">
        <v>2293</v>
      </c>
      <c r="G782" s="367" t="s">
        <v>530</v>
      </c>
      <c r="H782" s="367" t="s">
        <v>530</v>
      </c>
      <c r="I782" s="367" t="s">
        <v>530</v>
      </c>
      <c r="J782" s="374"/>
      <c r="K782" s="374">
        <v>69.930000000000007</v>
      </c>
      <c r="L782" s="374">
        <v>-860734188.04999995</v>
      </c>
      <c r="M782" s="374"/>
    </row>
    <row r="783" spans="1:13" ht="12.2" hidden="1" customHeight="1" outlineLevel="1" x14ac:dyDescent="0.2">
      <c r="A783" s="375" t="s">
        <v>2294</v>
      </c>
      <c r="J783" s="374">
        <f>SUBTOTAL(9,J721:J782)</f>
        <v>0</v>
      </c>
      <c r="K783" s="374">
        <f>SUBTOTAL(9,K721:K782)</f>
        <v>0</v>
      </c>
      <c r="L783" s="374">
        <f>SUBTOTAL(9,L721:L782)</f>
        <v>0</v>
      </c>
      <c r="M783" s="374"/>
    </row>
    <row r="784" spans="1:13" ht="12.2" hidden="1" customHeight="1" outlineLevel="2" x14ac:dyDescent="0.2">
      <c r="A784" s="367" t="s">
        <v>2295</v>
      </c>
      <c r="B784" s="367" t="s">
        <v>527</v>
      </c>
      <c r="C784" s="367" t="s">
        <v>2296</v>
      </c>
      <c r="D784" s="367" t="s">
        <v>2297</v>
      </c>
      <c r="E784" s="367" t="s">
        <v>530</v>
      </c>
      <c r="F784" s="367" t="s">
        <v>2298</v>
      </c>
      <c r="G784" s="367" t="s">
        <v>530</v>
      </c>
      <c r="H784" s="367" t="s">
        <v>530</v>
      </c>
      <c r="I784" s="367" t="s">
        <v>530</v>
      </c>
      <c r="J784" s="374"/>
      <c r="K784" s="374">
        <v>6.38</v>
      </c>
      <c r="L784" s="374">
        <v>-109503408.84999999</v>
      </c>
      <c r="M784" s="374"/>
    </row>
    <row r="785" spans="1:13" ht="12.2" hidden="1" customHeight="1" outlineLevel="2" x14ac:dyDescent="0.2">
      <c r="A785" s="367" t="s">
        <v>2295</v>
      </c>
      <c r="B785" s="367" t="s">
        <v>527</v>
      </c>
      <c r="C785" s="367" t="s">
        <v>2299</v>
      </c>
      <c r="D785" s="367" t="s">
        <v>2300</v>
      </c>
      <c r="E785" s="367" t="s">
        <v>530</v>
      </c>
      <c r="F785" s="367" t="s">
        <v>2301</v>
      </c>
      <c r="G785" s="367" t="s">
        <v>530</v>
      </c>
      <c r="H785" s="367" t="s">
        <v>530</v>
      </c>
      <c r="I785" s="367" t="s">
        <v>530</v>
      </c>
      <c r="J785" s="374"/>
      <c r="K785" s="374">
        <v>146.72</v>
      </c>
      <c r="L785" s="374">
        <v>-109503555.56999999</v>
      </c>
      <c r="M785" s="374"/>
    </row>
    <row r="786" spans="1:13" ht="12.2" hidden="1" customHeight="1" outlineLevel="2" x14ac:dyDescent="0.2">
      <c r="A786" s="367" t="s">
        <v>2295</v>
      </c>
      <c r="B786" s="367" t="s">
        <v>527</v>
      </c>
      <c r="C786" s="367" t="s">
        <v>2302</v>
      </c>
      <c r="D786" s="367" t="s">
        <v>1247</v>
      </c>
      <c r="E786" s="367" t="s">
        <v>530</v>
      </c>
      <c r="F786" s="367" t="s">
        <v>2303</v>
      </c>
      <c r="G786" s="367" t="s">
        <v>530</v>
      </c>
      <c r="H786" s="367" t="s">
        <v>530</v>
      </c>
      <c r="I786" s="367" t="s">
        <v>530</v>
      </c>
      <c r="J786" s="374"/>
      <c r="K786" s="374">
        <v>173.45</v>
      </c>
      <c r="L786" s="374">
        <v>-109503729.02</v>
      </c>
      <c r="M786" s="374"/>
    </row>
    <row r="787" spans="1:13" ht="12.2" hidden="1" customHeight="1" outlineLevel="2" x14ac:dyDescent="0.2">
      <c r="A787" s="367" t="s">
        <v>2295</v>
      </c>
      <c r="B787" s="367" t="s">
        <v>527</v>
      </c>
      <c r="C787" s="367" t="s">
        <v>1239</v>
      </c>
      <c r="D787" s="367" t="s">
        <v>1240</v>
      </c>
      <c r="E787" s="367" t="s">
        <v>530</v>
      </c>
      <c r="F787" s="367" t="s">
        <v>2304</v>
      </c>
      <c r="G787" s="367" t="s">
        <v>530</v>
      </c>
      <c r="H787" s="367" t="s">
        <v>530</v>
      </c>
      <c r="I787" s="367" t="s">
        <v>530</v>
      </c>
      <c r="J787" s="374"/>
      <c r="K787" s="374">
        <v>29.71</v>
      </c>
      <c r="L787" s="374">
        <v>-109503758.73</v>
      </c>
      <c r="M787" s="374"/>
    </row>
    <row r="788" spans="1:13" ht="12.2" hidden="1" customHeight="1" outlineLevel="2" x14ac:dyDescent="0.2">
      <c r="A788" s="367" t="s">
        <v>2295</v>
      </c>
      <c r="B788" s="367" t="s">
        <v>527</v>
      </c>
      <c r="C788" s="367" t="s">
        <v>2305</v>
      </c>
      <c r="D788" s="367" t="s">
        <v>2306</v>
      </c>
      <c r="E788" s="367" t="s">
        <v>530</v>
      </c>
      <c r="F788" s="367" t="s">
        <v>2307</v>
      </c>
      <c r="G788" s="367" t="s">
        <v>530</v>
      </c>
      <c r="H788" s="367" t="s">
        <v>530</v>
      </c>
      <c r="I788" s="367" t="s">
        <v>530</v>
      </c>
      <c r="J788" s="374"/>
      <c r="K788" s="374">
        <v>19666.68</v>
      </c>
      <c r="L788" s="374">
        <v>-109523425.41</v>
      </c>
      <c r="M788" s="374"/>
    </row>
    <row r="789" spans="1:13" ht="12.2" hidden="1" customHeight="1" outlineLevel="2" x14ac:dyDescent="0.2">
      <c r="A789" s="367" t="s">
        <v>2295</v>
      </c>
      <c r="B789" s="367" t="s">
        <v>527</v>
      </c>
      <c r="C789" s="367" t="s">
        <v>2308</v>
      </c>
      <c r="D789" s="367" t="s">
        <v>2300</v>
      </c>
      <c r="E789" s="367" t="s">
        <v>530</v>
      </c>
      <c r="F789" s="367" t="s">
        <v>2309</v>
      </c>
      <c r="G789" s="367" t="s">
        <v>530</v>
      </c>
      <c r="H789" s="367" t="s">
        <v>530</v>
      </c>
      <c r="I789" s="367" t="s">
        <v>530</v>
      </c>
      <c r="J789" s="374"/>
      <c r="K789" s="374">
        <v>90.29</v>
      </c>
      <c r="L789" s="374">
        <v>-109523515.7</v>
      </c>
      <c r="M789" s="374"/>
    </row>
    <row r="790" spans="1:13" ht="12.2" hidden="1" customHeight="1" outlineLevel="2" x14ac:dyDescent="0.2">
      <c r="A790" s="367" t="s">
        <v>2295</v>
      </c>
      <c r="B790" s="367" t="s">
        <v>527</v>
      </c>
      <c r="C790" s="367" t="s">
        <v>1243</v>
      </c>
      <c r="D790" s="367" t="s">
        <v>1244</v>
      </c>
      <c r="E790" s="367" t="s">
        <v>530</v>
      </c>
      <c r="F790" s="367" t="s">
        <v>2310</v>
      </c>
      <c r="G790" s="367" t="s">
        <v>530</v>
      </c>
      <c r="H790" s="367" t="s">
        <v>530</v>
      </c>
      <c r="I790" s="367" t="s">
        <v>530</v>
      </c>
      <c r="J790" s="374"/>
      <c r="K790" s="374">
        <v>83.41</v>
      </c>
      <c r="L790" s="374">
        <v>-109523599.11</v>
      </c>
      <c r="M790" s="374"/>
    </row>
    <row r="791" spans="1:13" ht="12.2" hidden="1" customHeight="1" outlineLevel="2" x14ac:dyDescent="0.2">
      <c r="A791" s="367" t="s">
        <v>2295</v>
      </c>
      <c r="B791" s="367" t="s">
        <v>742</v>
      </c>
      <c r="C791" s="367" t="s">
        <v>2311</v>
      </c>
      <c r="D791" s="367" t="s">
        <v>2312</v>
      </c>
      <c r="E791" s="367" t="s">
        <v>530</v>
      </c>
      <c r="F791" s="367" t="s">
        <v>2313</v>
      </c>
      <c r="G791" s="367" t="s">
        <v>530</v>
      </c>
      <c r="H791" s="367" t="s">
        <v>530</v>
      </c>
      <c r="I791" s="367" t="s">
        <v>530</v>
      </c>
      <c r="J791" s="374"/>
      <c r="K791" s="374">
        <v>43213</v>
      </c>
      <c r="L791" s="374">
        <v>-109566812.11</v>
      </c>
      <c r="M791" s="374"/>
    </row>
    <row r="792" spans="1:13" ht="12.2" hidden="1" customHeight="1" outlineLevel="2" x14ac:dyDescent="0.2">
      <c r="A792" s="367" t="s">
        <v>2295</v>
      </c>
      <c r="B792" s="367" t="s">
        <v>742</v>
      </c>
      <c r="C792" s="367" t="s">
        <v>2314</v>
      </c>
      <c r="D792" s="367" t="s">
        <v>1678</v>
      </c>
      <c r="E792" s="367" t="s">
        <v>530</v>
      </c>
      <c r="F792" s="367" t="s">
        <v>2315</v>
      </c>
      <c r="G792" s="367" t="s">
        <v>530</v>
      </c>
      <c r="H792" s="367" t="s">
        <v>530</v>
      </c>
      <c r="I792" s="367" t="s">
        <v>530</v>
      </c>
      <c r="J792" s="374"/>
      <c r="K792" s="374">
        <v>1440</v>
      </c>
      <c r="L792" s="374">
        <v>-109568252.11</v>
      </c>
      <c r="M792" s="374"/>
    </row>
    <row r="793" spans="1:13" ht="12.2" hidden="1" customHeight="1" outlineLevel="2" x14ac:dyDescent="0.2">
      <c r="A793" s="367" t="s">
        <v>2295</v>
      </c>
      <c r="B793" s="367" t="s">
        <v>742</v>
      </c>
      <c r="C793" s="367" t="s">
        <v>2316</v>
      </c>
      <c r="D793" s="367" t="s">
        <v>1247</v>
      </c>
      <c r="E793" s="367" t="s">
        <v>530</v>
      </c>
      <c r="F793" s="367" t="s">
        <v>2317</v>
      </c>
      <c r="G793" s="367" t="s">
        <v>530</v>
      </c>
      <c r="H793" s="367" t="s">
        <v>530</v>
      </c>
      <c r="I793" s="367" t="s">
        <v>530</v>
      </c>
      <c r="J793" s="374"/>
      <c r="K793" s="374">
        <v>22.35</v>
      </c>
      <c r="L793" s="374">
        <v>-109568274.45999999</v>
      </c>
      <c r="M793" s="374"/>
    </row>
    <row r="794" spans="1:13" ht="12.2" hidden="1" customHeight="1" outlineLevel="2" x14ac:dyDescent="0.2">
      <c r="A794" s="367" t="s">
        <v>2295</v>
      </c>
      <c r="B794" s="367" t="s">
        <v>742</v>
      </c>
      <c r="C794" s="367" t="s">
        <v>1246</v>
      </c>
      <c r="D794" s="367" t="s">
        <v>1247</v>
      </c>
      <c r="E794" s="367" t="s">
        <v>530</v>
      </c>
      <c r="F794" s="367" t="s">
        <v>2318</v>
      </c>
      <c r="G794" s="367" t="s">
        <v>530</v>
      </c>
      <c r="H794" s="367" t="s">
        <v>530</v>
      </c>
      <c r="I794" s="367" t="s">
        <v>530</v>
      </c>
      <c r="J794" s="374"/>
      <c r="K794" s="374">
        <v>52.84</v>
      </c>
      <c r="L794" s="374">
        <v>-109568327.3</v>
      </c>
      <c r="M794" s="374"/>
    </row>
    <row r="795" spans="1:13" ht="12.2" hidden="1" customHeight="1" outlineLevel="2" x14ac:dyDescent="0.2">
      <c r="A795" s="367" t="s">
        <v>2295</v>
      </c>
      <c r="B795" s="367" t="s">
        <v>742</v>
      </c>
      <c r="C795" s="367" t="s">
        <v>1255</v>
      </c>
      <c r="D795" s="367" t="s">
        <v>1256</v>
      </c>
      <c r="E795" s="367" t="s">
        <v>530</v>
      </c>
      <c r="F795" s="367" t="s">
        <v>2319</v>
      </c>
      <c r="G795" s="367" t="s">
        <v>530</v>
      </c>
      <c r="H795" s="367" t="s">
        <v>530</v>
      </c>
      <c r="I795" s="367" t="s">
        <v>530</v>
      </c>
      <c r="J795" s="374"/>
      <c r="K795" s="374">
        <v>1084.22</v>
      </c>
      <c r="L795" s="374">
        <v>-109569411.52</v>
      </c>
      <c r="M795" s="374"/>
    </row>
    <row r="796" spans="1:13" ht="12.2" hidden="1" customHeight="1" outlineLevel="2" x14ac:dyDescent="0.2">
      <c r="A796" s="367" t="s">
        <v>2295</v>
      </c>
      <c r="B796" s="367" t="s">
        <v>742</v>
      </c>
      <c r="C796" s="367" t="s">
        <v>2320</v>
      </c>
      <c r="D796" s="367" t="s">
        <v>2300</v>
      </c>
      <c r="E796" s="367" t="s">
        <v>530</v>
      </c>
      <c r="F796" s="367" t="s">
        <v>2321</v>
      </c>
      <c r="G796" s="367" t="s">
        <v>530</v>
      </c>
      <c r="H796" s="367" t="s">
        <v>530</v>
      </c>
      <c r="I796" s="367" t="s">
        <v>530</v>
      </c>
      <c r="J796" s="374"/>
      <c r="K796" s="374">
        <v>18.399999999999999</v>
      </c>
      <c r="L796" s="374">
        <v>-109569429.92</v>
      </c>
      <c r="M796" s="374"/>
    </row>
    <row r="797" spans="1:13" ht="12.2" hidden="1" customHeight="1" outlineLevel="2" x14ac:dyDescent="0.2">
      <c r="A797" s="367" t="s">
        <v>2295</v>
      </c>
      <c r="B797" s="367" t="s">
        <v>742</v>
      </c>
      <c r="C797" s="367" t="s">
        <v>743</v>
      </c>
      <c r="D797" s="367" t="s">
        <v>744</v>
      </c>
      <c r="E797" s="367" t="s">
        <v>530</v>
      </c>
      <c r="F797" s="367" t="s">
        <v>745</v>
      </c>
      <c r="G797" s="367" t="s">
        <v>530</v>
      </c>
      <c r="H797" s="367" t="s">
        <v>530</v>
      </c>
      <c r="I797" s="367" t="s">
        <v>530</v>
      </c>
      <c r="J797" s="374"/>
      <c r="K797" s="374">
        <v>150.51</v>
      </c>
      <c r="L797" s="374">
        <v>-109569580.43000001</v>
      </c>
      <c r="M797" s="374"/>
    </row>
    <row r="798" spans="1:13" ht="12.2" hidden="1" customHeight="1" outlineLevel="2" x14ac:dyDescent="0.2">
      <c r="A798" s="367" t="s">
        <v>2295</v>
      </c>
      <c r="B798" s="367" t="s">
        <v>742</v>
      </c>
      <c r="C798" s="367" t="s">
        <v>1258</v>
      </c>
      <c r="D798" s="367" t="s">
        <v>1259</v>
      </c>
      <c r="E798" s="367" t="s">
        <v>530</v>
      </c>
      <c r="F798" s="367" t="s">
        <v>1260</v>
      </c>
      <c r="G798" s="367" t="s">
        <v>530</v>
      </c>
      <c r="H798" s="367" t="s">
        <v>530</v>
      </c>
      <c r="I798" s="367" t="s">
        <v>530</v>
      </c>
      <c r="J798" s="374"/>
      <c r="K798" s="374">
        <v>3716.66</v>
      </c>
      <c r="L798" s="374">
        <v>-109573297.09</v>
      </c>
      <c r="M798" s="374"/>
    </row>
    <row r="799" spans="1:13" ht="12.2" hidden="1" customHeight="1" outlineLevel="2" x14ac:dyDescent="0.2">
      <c r="A799" s="367" t="s">
        <v>2295</v>
      </c>
      <c r="B799" s="367" t="s">
        <v>532</v>
      </c>
      <c r="C799" s="367" t="s">
        <v>2322</v>
      </c>
      <c r="D799" s="367" t="s">
        <v>2300</v>
      </c>
      <c r="E799" s="367" t="s">
        <v>530</v>
      </c>
      <c r="F799" s="367" t="s">
        <v>2323</v>
      </c>
      <c r="G799" s="367" t="s">
        <v>530</v>
      </c>
      <c r="H799" s="367" t="s">
        <v>530</v>
      </c>
      <c r="I799" s="367" t="s">
        <v>530</v>
      </c>
      <c r="J799" s="374"/>
      <c r="K799" s="374">
        <v>28.26</v>
      </c>
      <c r="L799" s="374">
        <v>-109573325.34999999</v>
      </c>
      <c r="M799" s="374"/>
    </row>
    <row r="800" spans="1:13" ht="12.2" hidden="1" customHeight="1" outlineLevel="2" x14ac:dyDescent="0.2">
      <c r="A800" s="367" t="s">
        <v>2295</v>
      </c>
      <c r="B800" s="367" t="s">
        <v>532</v>
      </c>
      <c r="C800" s="367" t="s">
        <v>917</v>
      </c>
      <c r="D800" s="367" t="s">
        <v>918</v>
      </c>
      <c r="E800" s="367" t="s">
        <v>530</v>
      </c>
      <c r="F800" s="367" t="s">
        <v>2324</v>
      </c>
      <c r="G800" s="367" t="s">
        <v>530</v>
      </c>
      <c r="H800" s="367" t="s">
        <v>530</v>
      </c>
      <c r="I800" s="367" t="s">
        <v>530</v>
      </c>
      <c r="J800" s="374"/>
      <c r="K800" s="374">
        <v>178.55</v>
      </c>
      <c r="L800" s="374">
        <v>-109573503.90000001</v>
      </c>
      <c r="M800" s="374"/>
    </row>
    <row r="801" spans="1:13" ht="12.2" hidden="1" customHeight="1" outlineLevel="2" x14ac:dyDescent="0.2">
      <c r="A801" s="367" t="s">
        <v>2295</v>
      </c>
      <c r="B801" s="367" t="s">
        <v>532</v>
      </c>
      <c r="C801" s="367" t="s">
        <v>920</v>
      </c>
      <c r="D801" s="367" t="s">
        <v>921</v>
      </c>
      <c r="E801" s="367" t="s">
        <v>530</v>
      </c>
      <c r="F801" s="367" t="s">
        <v>2325</v>
      </c>
      <c r="G801" s="367" t="s">
        <v>530</v>
      </c>
      <c r="H801" s="367" t="s">
        <v>530</v>
      </c>
      <c r="I801" s="367" t="s">
        <v>530</v>
      </c>
      <c r="J801" s="374"/>
      <c r="K801" s="374">
        <v>160.13999999999999</v>
      </c>
      <c r="L801" s="374">
        <v>-109573664.04000001</v>
      </c>
      <c r="M801" s="374"/>
    </row>
    <row r="802" spans="1:13" ht="12.2" hidden="1" customHeight="1" outlineLevel="2" x14ac:dyDescent="0.2">
      <c r="A802" s="367" t="s">
        <v>2295</v>
      </c>
      <c r="B802" s="367" t="s">
        <v>532</v>
      </c>
      <c r="C802" s="367" t="s">
        <v>1261</v>
      </c>
      <c r="D802" s="367" t="s">
        <v>1262</v>
      </c>
      <c r="E802" s="367" t="s">
        <v>530</v>
      </c>
      <c r="F802" s="367" t="s">
        <v>2326</v>
      </c>
      <c r="G802" s="367" t="s">
        <v>530</v>
      </c>
      <c r="H802" s="367" t="s">
        <v>530</v>
      </c>
      <c r="I802" s="367" t="s">
        <v>530</v>
      </c>
      <c r="J802" s="374"/>
      <c r="K802" s="374">
        <v>151.35</v>
      </c>
      <c r="L802" s="374">
        <v>-109573815.39</v>
      </c>
      <c r="M802" s="374"/>
    </row>
    <row r="803" spans="1:13" ht="12.2" hidden="1" customHeight="1" outlineLevel="2" x14ac:dyDescent="0.2">
      <c r="A803" s="367" t="s">
        <v>2295</v>
      </c>
      <c r="B803" s="367" t="s">
        <v>532</v>
      </c>
      <c r="C803" s="367" t="s">
        <v>1267</v>
      </c>
      <c r="D803" s="367" t="s">
        <v>1268</v>
      </c>
      <c r="E803" s="367" t="s">
        <v>530</v>
      </c>
      <c r="F803" s="367" t="s">
        <v>2327</v>
      </c>
      <c r="G803" s="367" t="s">
        <v>530</v>
      </c>
      <c r="H803" s="367" t="s">
        <v>530</v>
      </c>
      <c r="I803" s="367" t="s">
        <v>530</v>
      </c>
      <c r="J803" s="374"/>
      <c r="K803" s="374">
        <v>46.64</v>
      </c>
      <c r="L803" s="374">
        <v>-109573862.03</v>
      </c>
      <c r="M803" s="374"/>
    </row>
    <row r="804" spans="1:13" ht="12.2" hidden="1" customHeight="1" outlineLevel="2" x14ac:dyDescent="0.2">
      <c r="A804" s="367" t="s">
        <v>2295</v>
      </c>
      <c r="B804" s="367" t="s">
        <v>532</v>
      </c>
      <c r="C804" s="367" t="s">
        <v>1270</v>
      </c>
      <c r="D804" s="367" t="s">
        <v>863</v>
      </c>
      <c r="E804" s="367" t="s">
        <v>530</v>
      </c>
      <c r="F804" s="367" t="s">
        <v>2328</v>
      </c>
      <c r="G804" s="367" t="s">
        <v>530</v>
      </c>
      <c r="H804" s="367" t="s">
        <v>530</v>
      </c>
      <c r="I804" s="367" t="s">
        <v>530</v>
      </c>
      <c r="J804" s="374"/>
      <c r="K804" s="374">
        <v>268.08999999999997</v>
      </c>
      <c r="L804" s="374">
        <v>-109574130.12</v>
      </c>
      <c r="M804" s="374"/>
    </row>
    <row r="805" spans="1:13" ht="12.2" hidden="1" customHeight="1" outlineLevel="2" x14ac:dyDescent="0.2">
      <c r="A805" s="367" t="s">
        <v>2295</v>
      </c>
      <c r="B805" s="367" t="s">
        <v>532</v>
      </c>
      <c r="C805" s="367" t="s">
        <v>2329</v>
      </c>
      <c r="D805" s="367" t="s">
        <v>1417</v>
      </c>
      <c r="E805" s="367" t="s">
        <v>530</v>
      </c>
      <c r="F805" s="367" t="s">
        <v>2330</v>
      </c>
      <c r="G805" s="367" t="s">
        <v>530</v>
      </c>
      <c r="H805" s="367" t="s">
        <v>530</v>
      </c>
      <c r="I805" s="367" t="s">
        <v>530</v>
      </c>
      <c r="J805" s="374"/>
      <c r="K805" s="374">
        <v>354.4</v>
      </c>
      <c r="L805" s="374">
        <v>-109574484.52</v>
      </c>
      <c r="M805" s="374"/>
    </row>
    <row r="806" spans="1:13" ht="12.2" hidden="1" customHeight="1" outlineLevel="2" x14ac:dyDescent="0.2">
      <c r="A806" s="367" t="s">
        <v>2295</v>
      </c>
      <c r="B806" s="367" t="s">
        <v>532</v>
      </c>
      <c r="C806" s="367" t="s">
        <v>1281</v>
      </c>
      <c r="D806" s="367" t="s">
        <v>977</v>
      </c>
      <c r="E806" s="367" t="s">
        <v>530</v>
      </c>
      <c r="F806" s="367" t="s">
        <v>2331</v>
      </c>
      <c r="G806" s="367" t="s">
        <v>530</v>
      </c>
      <c r="H806" s="367" t="s">
        <v>530</v>
      </c>
      <c r="I806" s="367" t="s">
        <v>530</v>
      </c>
      <c r="J806" s="374"/>
      <c r="K806" s="374">
        <v>18.399999999999999</v>
      </c>
      <c r="L806" s="374">
        <v>-109574502.92</v>
      </c>
      <c r="M806" s="374"/>
    </row>
    <row r="807" spans="1:13" ht="12.2" hidden="1" customHeight="1" outlineLevel="2" x14ac:dyDescent="0.2">
      <c r="A807" s="367" t="s">
        <v>2295</v>
      </c>
      <c r="B807" s="367" t="s">
        <v>532</v>
      </c>
      <c r="C807" s="367" t="s">
        <v>1283</v>
      </c>
      <c r="D807" s="367" t="s">
        <v>1284</v>
      </c>
      <c r="E807" s="367" t="s">
        <v>530</v>
      </c>
      <c r="F807" s="367" t="s">
        <v>2332</v>
      </c>
      <c r="G807" s="367" t="s">
        <v>530</v>
      </c>
      <c r="H807" s="367" t="s">
        <v>530</v>
      </c>
      <c r="I807" s="367" t="s">
        <v>530</v>
      </c>
      <c r="J807" s="374"/>
      <c r="K807" s="374">
        <v>860.32</v>
      </c>
      <c r="L807" s="374">
        <v>-109575363.23999999</v>
      </c>
      <c r="M807" s="374"/>
    </row>
    <row r="808" spans="1:13" ht="12.2" hidden="1" customHeight="1" outlineLevel="2" x14ac:dyDescent="0.2">
      <c r="A808" s="367" t="s">
        <v>2295</v>
      </c>
      <c r="B808" s="367" t="s">
        <v>532</v>
      </c>
      <c r="C808" s="367" t="s">
        <v>1286</v>
      </c>
      <c r="D808" s="367" t="s">
        <v>1016</v>
      </c>
      <c r="E808" s="367" t="s">
        <v>530</v>
      </c>
      <c r="F808" s="367" t="s">
        <v>2333</v>
      </c>
      <c r="G808" s="367" t="s">
        <v>530</v>
      </c>
      <c r="H808" s="367" t="s">
        <v>530</v>
      </c>
      <c r="I808" s="367" t="s">
        <v>530</v>
      </c>
      <c r="J808" s="374"/>
      <c r="K808" s="374">
        <v>35.36</v>
      </c>
      <c r="L808" s="374">
        <v>-109575398.59999999</v>
      </c>
      <c r="M808" s="374"/>
    </row>
    <row r="809" spans="1:13" ht="12.2" hidden="1" customHeight="1" outlineLevel="2" x14ac:dyDescent="0.2">
      <c r="A809" s="367" t="s">
        <v>2295</v>
      </c>
      <c r="B809" s="367" t="s">
        <v>532</v>
      </c>
      <c r="C809" s="367" t="s">
        <v>2334</v>
      </c>
      <c r="D809" s="367" t="s">
        <v>2335</v>
      </c>
      <c r="E809" s="367" t="s">
        <v>530</v>
      </c>
      <c r="F809" s="367" t="s">
        <v>2336</v>
      </c>
      <c r="G809" s="367" t="s">
        <v>530</v>
      </c>
      <c r="H809" s="367" t="s">
        <v>530</v>
      </c>
      <c r="I809" s="367" t="s">
        <v>530</v>
      </c>
      <c r="J809" s="374"/>
      <c r="K809" s="374">
        <v>10599.83</v>
      </c>
      <c r="L809" s="374">
        <v>-109585998.43000001</v>
      </c>
      <c r="M809" s="374"/>
    </row>
    <row r="810" spans="1:13" ht="12.2" hidden="1" customHeight="1" outlineLevel="2" x14ac:dyDescent="0.2">
      <c r="A810" s="367" t="s">
        <v>2295</v>
      </c>
      <c r="B810" s="367" t="s">
        <v>532</v>
      </c>
      <c r="C810" s="367" t="s">
        <v>2337</v>
      </c>
      <c r="D810" s="367" t="s">
        <v>2338</v>
      </c>
      <c r="E810" s="367" t="s">
        <v>530</v>
      </c>
      <c r="F810" s="367" t="s">
        <v>2339</v>
      </c>
      <c r="G810" s="367" t="s">
        <v>530</v>
      </c>
      <c r="H810" s="367" t="s">
        <v>530</v>
      </c>
      <c r="I810" s="367" t="s">
        <v>530</v>
      </c>
      <c r="J810" s="374"/>
      <c r="K810" s="374">
        <v>27873.14</v>
      </c>
      <c r="L810" s="374">
        <v>-109613871.56999999</v>
      </c>
      <c r="M810" s="374"/>
    </row>
    <row r="811" spans="1:13" ht="12.2" hidden="1" customHeight="1" outlineLevel="2" x14ac:dyDescent="0.2">
      <c r="A811" s="367" t="s">
        <v>2295</v>
      </c>
      <c r="B811" s="367" t="s">
        <v>757</v>
      </c>
      <c r="C811" s="367" t="s">
        <v>2340</v>
      </c>
      <c r="D811" s="367" t="s">
        <v>2341</v>
      </c>
      <c r="E811" s="367" t="s">
        <v>530</v>
      </c>
      <c r="F811" s="367" t="s">
        <v>2342</v>
      </c>
      <c r="G811" s="367" t="s">
        <v>530</v>
      </c>
      <c r="H811" s="367" t="s">
        <v>530</v>
      </c>
      <c r="I811" s="367" t="s">
        <v>530</v>
      </c>
      <c r="J811" s="374"/>
      <c r="K811" s="374">
        <v>151.69999999999999</v>
      </c>
      <c r="L811" s="374">
        <v>-109614023.27</v>
      </c>
      <c r="M811" s="374"/>
    </row>
    <row r="812" spans="1:13" ht="12.2" hidden="1" customHeight="1" outlineLevel="2" x14ac:dyDescent="0.2">
      <c r="A812" s="367" t="s">
        <v>2295</v>
      </c>
      <c r="B812" s="367" t="s">
        <v>757</v>
      </c>
      <c r="C812" s="367" t="s">
        <v>2343</v>
      </c>
      <c r="D812" s="367" t="s">
        <v>1491</v>
      </c>
      <c r="E812" s="367" t="s">
        <v>530</v>
      </c>
      <c r="F812" s="367" t="s">
        <v>2344</v>
      </c>
      <c r="G812" s="367" t="s">
        <v>530</v>
      </c>
      <c r="H812" s="367" t="s">
        <v>530</v>
      </c>
      <c r="I812" s="367" t="s">
        <v>530</v>
      </c>
      <c r="J812" s="374"/>
      <c r="K812" s="374">
        <v>603.6</v>
      </c>
      <c r="L812" s="374">
        <v>-109614626.87</v>
      </c>
      <c r="M812" s="374"/>
    </row>
    <row r="813" spans="1:13" ht="12.2" hidden="1" customHeight="1" outlineLevel="2" x14ac:dyDescent="0.2">
      <c r="A813" s="367" t="s">
        <v>2295</v>
      </c>
      <c r="B813" s="367" t="s">
        <v>757</v>
      </c>
      <c r="C813" s="367" t="s">
        <v>2345</v>
      </c>
      <c r="D813" s="367" t="s">
        <v>2300</v>
      </c>
      <c r="E813" s="367" t="s">
        <v>530</v>
      </c>
      <c r="F813" s="367" t="s">
        <v>2346</v>
      </c>
      <c r="G813" s="367" t="s">
        <v>530</v>
      </c>
      <c r="H813" s="367" t="s">
        <v>530</v>
      </c>
      <c r="I813" s="367" t="s">
        <v>530</v>
      </c>
      <c r="J813" s="374"/>
      <c r="K813" s="374">
        <v>7.91</v>
      </c>
      <c r="L813" s="374">
        <v>-109614634.78</v>
      </c>
      <c r="M813" s="374"/>
    </row>
    <row r="814" spans="1:13" ht="12.2" hidden="1" customHeight="1" outlineLevel="2" x14ac:dyDescent="0.2">
      <c r="A814" s="367" t="s">
        <v>2295</v>
      </c>
      <c r="B814" s="367" t="s">
        <v>757</v>
      </c>
      <c r="C814" s="367" t="s">
        <v>2347</v>
      </c>
      <c r="D814" s="367" t="s">
        <v>2348</v>
      </c>
      <c r="E814" s="367" t="s">
        <v>530</v>
      </c>
      <c r="F814" s="367" t="s">
        <v>2349</v>
      </c>
      <c r="G814" s="367" t="s">
        <v>530</v>
      </c>
      <c r="H814" s="367" t="s">
        <v>530</v>
      </c>
      <c r="I814" s="367" t="s">
        <v>530</v>
      </c>
      <c r="J814" s="374"/>
      <c r="K814" s="374">
        <v>116.74</v>
      </c>
      <c r="L814" s="374">
        <v>-109614751.52</v>
      </c>
      <c r="M814" s="374"/>
    </row>
    <row r="815" spans="1:13" ht="12.2" hidden="1" customHeight="1" outlineLevel="2" x14ac:dyDescent="0.2">
      <c r="A815" s="367" t="s">
        <v>2295</v>
      </c>
      <c r="B815" s="367" t="s">
        <v>757</v>
      </c>
      <c r="C815" s="367" t="s">
        <v>2350</v>
      </c>
      <c r="D815" s="367" t="s">
        <v>2351</v>
      </c>
      <c r="E815" s="367" t="s">
        <v>530</v>
      </c>
      <c r="F815" s="367" t="s">
        <v>2352</v>
      </c>
      <c r="G815" s="367" t="s">
        <v>530</v>
      </c>
      <c r="H815" s="367" t="s">
        <v>530</v>
      </c>
      <c r="I815" s="367" t="s">
        <v>530</v>
      </c>
      <c r="J815" s="374"/>
      <c r="K815" s="374">
        <v>406.31</v>
      </c>
      <c r="L815" s="374">
        <v>-109615157.83</v>
      </c>
      <c r="M815" s="374"/>
    </row>
    <row r="816" spans="1:13" ht="12.2" hidden="1" customHeight="1" outlineLevel="2" x14ac:dyDescent="0.2">
      <c r="A816" s="367" t="s">
        <v>2295</v>
      </c>
      <c r="B816" s="367" t="s">
        <v>757</v>
      </c>
      <c r="C816" s="367" t="s">
        <v>2353</v>
      </c>
      <c r="D816" s="367" t="s">
        <v>2351</v>
      </c>
      <c r="E816" s="367" t="s">
        <v>530</v>
      </c>
      <c r="F816" s="367" t="s">
        <v>2354</v>
      </c>
      <c r="G816" s="367" t="s">
        <v>530</v>
      </c>
      <c r="H816" s="367" t="s">
        <v>530</v>
      </c>
      <c r="I816" s="367" t="s">
        <v>530</v>
      </c>
      <c r="J816" s="374"/>
      <c r="K816" s="374">
        <v>1550</v>
      </c>
      <c r="L816" s="374">
        <v>-109616707.83</v>
      </c>
      <c r="M816" s="374"/>
    </row>
    <row r="817" spans="1:13" ht="12.2" hidden="1" customHeight="1" outlineLevel="2" x14ac:dyDescent="0.2">
      <c r="A817" s="367" t="s">
        <v>2295</v>
      </c>
      <c r="B817" s="367" t="s">
        <v>757</v>
      </c>
      <c r="C817" s="367" t="s">
        <v>2355</v>
      </c>
      <c r="D817" s="367" t="s">
        <v>2351</v>
      </c>
      <c r="E817" s="367" t="s">
        <v>530</v>
      </c>
      <c r="F817" s="367" t="s">
        <v>2356</v>
      </c>
      <c r="G817" s="367" t="s">
        <v>530</v>
      </c>
      <c r="H817" s="367" t="s">
        <v>530</v>
      </c>
      <c r="I817" s="367" t="s">
        <v>530</v>
      </c>
      <c r="J817" s="374"/>
      <c r="K817" s="374">
        <v>514.69000000000005</v>
      </c>
      <c r="L817" s="374">
        <v>-109617222.52</v>
      </c>
      <c r="M817" s="374"/>
    </row>
    <row r="818" spans="1:13" ht="12.2" hidden="1" customHeight="1" outlineLevel="2" x14ac:dyDescent="0.2">
      <c r="A818" s="367" t="s">
        <v>2295</v>
      </c>
      <c r="B818" s="367" t="s">
        <v>757</v>
      </c>
      <c r="C818" s="367" t="s">
        <v>2357</v>
      </c>
      <c r="D818" s="367" t="s">
        <v>2358</v>
      </c>
      <c r="E818" s="367" t="s">
        <v>530</v>
      </c>
      <c r="F818" s="367" t="s">
        <v>2359</v>
      </c>
      <c r="G818" s="367" t="s">
        <v>530</v>
      </c>
      <c r="H818" s="367" t="s">
        <v>530</v>
      </c>
      <c r="I818" s="367" t="s">
        <v>530</v>
      </c>
      <c r="J818" s="374"/>
      <c r="K818" s="374">
        <v>11155.92</v>
      </c>
      <c r="L818" s="374">
        <v>-109628378.44</v>
      </c>
      <c r="M818" s="374"/>
    </row>
    <row r="819" spans="1:13" ht="12.2" hidden="1" customHeight="1" outlineLevel="2" x14ac:dyDescent="0.2">
      <c r="A819" s="367" t="s">
        <v>2295</v>
      </c>
      <c r="B819" s="367" t="s">
        <v>539</v>
      </c>
      <c r="C819" s="367" t="s">
        <v>2360</v>
      </c>
      <c r="D819" s="367" t="s">
        <v>1537</v>
      </c>
      <c r="E819" s="367" t="s">
        <v>530</v>
      </c>
      <c r="F819" s="367" t="s">
        <v>2361</v>
      </c>
      <c r="G819" s="367" t="s">
        <v>530</v>
      </c>
      <c r="H819" s="367" t="s">
        <v>530</v>
      </c>
      <c r="I819" s="367" t="s">
        <v>530</v>
      </c>
      <c r="J819" s="374"/>
      <c r="K819" s="374">
        <v>407.01</v>
      </c>
      <c r="L819" s="374">
        <v>-109628785.45</v>
      </c>
      <c r="M819" s="374"/>
    </row>
    <row r="820" spans="1:13" ht="12.2" hidden="1" customHeight="1" outlineLevel="2" x14ac:dyDescent="0.2">
      <c r="A820" s="367" t="s">
        <v>2295</v>
      </c>
      <c r="B820" s="367" t="s">
        <v>539</v>
      </c>
      <c r="C820" s="367" t="s">
        <v>2362</v>
      </c>
      <c r="D820" s="367" t="s">
        <v>1342</v>
      </c>
      <c r="E820" s="367" t="s">
        <v>530</v>
      </c>
      <c r="F820" s="367" t="s">
        <v>2363</v>
      </c>
      <c r="G820" s="367" t="s">
        <v>530</v>
      </c>
      <c r="H820" s="367" t="s">
        <v>530</v>
      </c>
      <c r="I820" s="367" t="s">
        <v>530</v>
      </c>
      <c r="J820" s="374"/>
      <c r="K820" s="374">
        <v>544.76</v>
      </c>
      <c r="L820" s="374">
        <v>-109629330.20999999</v>
      </c>
      <c r="M820" s="374"/>
    </row>
    <row r="821" spans="1:13" ht="12.2" hidden="1" customHeight="1" outlineLevel="2" x14ac:dyDescent="0.2">
      <c r="A821" s="367" t="s">
        <v>2295</v>
      </c>
      <c r="B821" s="367" t="s">
        <v>539</v>
      </c>
      <c r="C821" s="367" t="s">
        <v>929</v>
      </c>
      <c r="D821" s="367" t="s">
        <v>930</v>
      </c>
      <c r="E821" s="367" t="s">
        <v>530</v>
      </c>
      <c r="F821" s="367" t="s">
        <v>2364</v>
      </c>
      <c r="G821" s="367" t="s">
        <v>530</v>
      </c>
      <c r="H821" s="367" t="s">
        <v>530</v>
      </c>
      <c r="I821" s="367" t="s">
        <v>530</v>
      </c>
      <c r="J821" s="374"/>
      <c r="K821" s="374">
        <v>0.13</v>
      </c>
      <c r="L821" s="374">
        <v>-109629330.34</v>
      </c>
      <c r="M821" s="374"/>
    </row>
    <row r="822" spans="1:13" ht="12.2" hidden="1" customHeight="1" outlineLevel="2" x14ac:dyDescent="0.2">
      <c r="A822" s="367" t="s">
        <v>2295</v>
      </c>
      <c r="B822" s="367" t="s">
        <v>539</v>
      </c>
      <c r="C822" s="367" t="s">
        <v>1939</v>
      </c>
      <c r="D822" s="367" t="s">
        <v>1940</v>
      </c>
      <c r="E822" s="367" t="s">
        <v>530</v>
      </c>
      <c r="F822" s="367" t="s">
        <v>2365</v>
      </c>
      <c r="G822" s="367" t="s">
        <v>530</v>
      </c>
      <c r="H822" s="367" t="s">
        <v>530</v>
      </c>
      <c r="I822" s="367" t="s">
        <v>530</v>
      </c>
      <c r="J822" s="374"/>
      <c r="K822" s="374">
        <v>15.66</v>
      </c>
      <c r="L822" s="374">
        <v>-109629346</v>
      </c>
      <c r="M822" s="374"/>
    </row>
    <row r="823" spans="1:13" ht="12.2" hidden="1" customHeight="1" outlineLevel="2" x14ac:dyDescent="0.2">
      <c r="A823" s="367" t="s">
        <v>2295</v>
      </c>
      <c r="B823" s="367" t="s">
        <v>539</v>
      </c>
      <c r="C823" s="367" t="s">
        <v>937</v>
      </c>
      <c r="D823" s="367" t="s">
        <v>938</v>
      </c>
      <c r="E823" s="367" t="s">
        <v>530</v>
      </c>
      <c r="F823" s="367" t="s">
        <v>2366</v>
      </c>
      <c r="G823" s="367" t="s">
        <v>530</v>
      </c>
      <c r="H823" s="367" t="s">
        <v>530</v>
      </c>
      <c r="I823" s="367" t="s">
        <v>530</v>
      </c>
      <c r="J823" s="374"/>
      <c r="K823" s="374">
        <v>118.76</v>
      </c>
      <c r="L823" s="374">
        <v>-109629464.76000001</v>
      </c>
      <c r="M823" s="374"/>
    </row>
    <row r="824" spans="1:13" ht="12.2" hidden="1" customHeight="1" outlineLevel="2" x14ac:dyDescent="0.2">
      <c r="A824" s="367" t="s">
        <v>2295</v>
      </c>
      <c r="B824" s="367" t="s">
        <v>539</v>
      </c>
      <c r="C824" s="367" t="s">
        <v>2367</v>
      </c>
      <c r="D824" s="367" t="s">
        <v>765</v>
      </c>
      <c r="E824" s="367" t="s">
        <v>530</v>
      </c>
      <c r="F824" s="367" t="s">
        <v>2368</v>
      </c>
      <c r="G824" s="367" t="s">
        <v>530</v>
      </c>
      <c r="H824" s="367" t="s">
        <v>530</v>
      </c>
      <c r="I824" s="367" t="s">
        <v>530</v>
      </c>
      <c r="J824" s="374"/>
      <c r="K824" s="374">
        <v>208.99</v>
      </c>
      <c r="L824" s="374">
        <v>-109629673.75</v>
      </c>
      <c r="M824" s="374"/>
    </row>
    <row r="825" spans="1:13" ht="12.2" hidden="1" customHeight="1" outlineLevel="2" x14ac:dyDescent="0.2">
      <c r="A825" s="367" t="s">
        <v>2295</v>
      </c>
      <c r="B825" s="367" t="s">
        <v>539</v>
      </c>
      <c r="C825" s="367" t="s">
        <v>1942</v>
      </c>
      <c r="D825" s="367" t="s">
        <v>1943</v>
      </c>
      <c r="E825" s="367" t="s">
        <v>530</v>
      </c>
      <c r="F825" s="367" t="s">
        <v>2369</v>
      </c>
      <c r="G825" s="367" t="s">
        <v>530</v>
      </c>
      <c r="H825" s="367" t="s">
        <v>530</v>
      </c>
      <c r="I825" s="367" t="s">
        <v>530</v>
      </c>
      <c r="J825" s="374"/>
      <c r="K825" s="374">
        <v>155.07</v>
      </c>
      <c r="L825" s="374">
        <v>-109629828.81999999</v>
      </c>
      <c r="M825" s="374"/>
    </row>
    <row r="826" spans="1:13" ht="12.2" hidden="1" customHeight="1" outlineLevel="2" x14ac:dyDescent="0.2">
      <c r="A826" s="367" t="s">
        <v>2295</v>
      </c>
      <c r="B826" s="367" t="s">
        <v>539</v>
      </c>
      <c r="C826" s="367" t="s">
        <v>1313</v>
      </c>
      <c r="D826" s="367" t="s">
        <v>1240</v>
      </c>
      <c r="E826" s="367" t="s">
        <v>530</v>
      </c>
      <c r="F826" s="367" t="s">
        <v>2370</v>
      </c>
      <c r="G826" s="367" t="s">
        <v>530</v>
      </c>
      <c r="H826" s="367" t="s">
        <v>530</v>
      </c>
      <c r="I826" s="367" t="s">
        <v>530</v>
      </c>
      <c r="J826" s="374"/>
      <c r="K826" s="374">
        <v>6.52</v>
      </c>
      <c r="L826" s="374">
        <v>-109629835.34</v>
      </c>
      <c r="M826" s="374"/>
    </row>
    <row r="827" spans="1:13" ht="12.2" hidden="1" customHeight="1" outlineLevel="2" x14ac:dyDescent="0.2">
      <c r="A827" s="367" t="s">
        <v>2295</v>
      </c>
      <c r="B827" s="367" t="s">
        <v>543</v>
      </c>
      <c r="C827" s="367" t="s">
        <v>2371</v>
      </c>
      <c r="D827" s="367" t="s">
        <v>2372</v>
      </c>
      <c r="E827" s="367" t="s">
        <v>530</v>
      </c>
      <c r="F827" s="367" t="s">
        <v>2373</v>
      </c>
      <c r="G827" s="367" t="s">
        <v>530</v>
      </c>
      <c r="H827" s="367" t="s">
        <v>530</v>
      </c>
      <c r="I827" s="367" t="s">
        <v>530</v>
      </c>
      <c r="J827" s="374"/>
      <c r="K827" s="374">
        <v>845</v>
      </c>
      <c r="L827" s="374">
        <v>-109630680.34</v>
      </c>
      <c r="M827" s="374"/>
    </row>
    <row r="828" spans="1:13" ht="12.2" hidden="1" customHeight="1" outlineLevel="2" x14ac:dyDescent="0.2">
      <c r="A828" s="367" t="s">
        <v>2295</v>
      </c>
      <c r="B828" s="367" t="s">
        <v>543</v>
      </c>
      <c r="C828" s="367" t="s">
        <v>2374</v>
      </c>
      <c r="D828" s="367" t="s">
        <v>2375</v>
      </c>
      <c r="E828" s="367" t="s">
        <v>530</v>
      </c>
      <c r="F828" s="367" t="s">
        <v>2376</v>
      </c>
      <c r="G828" s="367" t="s">
        <v>530</v>
      </c>
      <c r="H828" s="367" t="s">
        <v>530</v>
      </c>
      <c r="I828" s="367" t="s">
        <v>530</v>
      </c>
      <c r="J828" s="374"/>
      <c r="K828" s="374">
        <v>97.62</v>
      </c>
      <c r="L828" s="374">
        <v>-109630777.95999999</v>
      </c>
      <c r="M828" s="374"/>
    </row>
    <row r="829" spans="1:13" ht="12.2" hidden="1" customHeight="1" outlineLevel="2" x14ac:dyDescent="0.2">
      <c r="A829" s="367" t="s">
        <v>2295</v>
      </c>
      <c r="B829" s="367" t="s">
        <v>554</v>
      </c>
      <c r="C829" s="367" t="s">
        <v>1323</v>
      </c>
      <c r="D829" s="367" t="s">
        <v>1324</v>
      </c>
      <c r="E829" s="367" t="s">
        <v>530</v>
      </c>
      <c r="F829" s="367" t="s">
        <v>2377</v>
      </c>
      <c r="G829" s="367" t="s">
        <v>530</v>
      </c>
      <c r="H829" s="367" t="s">
        <v>530</v>
      </c>
      <c r="I829" s="367" t="s">
        <v>530</v>
      </c>
      <c r="J829" s="374"/>
      <c r="K829" s="374">
        <v>219.98</v>
      </c>
      <c r="L829" s="374">
        <v>-109630997.94</v>
      </c>
      <c r="M829" s="374"/>
    </row>
    <row r="830" spans="1:13" ht="12.2" hidden="1" customHeight="1" outlineLevel="2" x14ac:dyDescent="0.2">
      <c r="A830" s="367" t="s">
        <v>2295</v>
      </c>
      <c r="B830" s="367" t="s">
        <v>554</v>
      </c>
      <c r="C830" s="367" t="s">
        <v>1326</v>
      </c>
      <c r="D830" s="367" t="s">
        <v>1327</v>
      </c>
      <c r="E830" s="367" t="s">
        <v>530</v>
      </c>
      <c r="F830" s="367" t="s">
        <v>2378</v>
      </c>
      <c r="G830" s="367" t="s">
        <v>530</v>
      </c>
      <c r="H830" s="367" t="s">
        <v>530</v>
      </c>
      <c r="I830" s="367" t="s">
        <v>530</v>
      </c>
      <c r="J830" s="374"/>
      <c r="K830" s="374">
        <v>283.83999999999997</v>
      </c>
      <c r="L830" s="374">
        <v>-109631281.78</v>
      </c>
      <c r="M830" s="374"/>
    </row>
    <row r="831" spans="1:13" ht="12.2" hidden="1" customHeight="1" outlineLevel="2" x14ac:dyDescent="0.2">
      <c r="A831" s="367" t="s">
        <v>2295</v>
      </c>
      <c r="B831" s="367" t="s">
        <v>554</v>
      </c>
      <c r="C831" s="367" t="s">
        <v>2379</v>
      </c>
      <c r="D831" s="367" t="s">
        <v>1348</v>
      </c>
      <c r="E831" s="367" t="s">
        <v>530</v>
      </c>
      <c r="F831" s="367" t="s">
        <v>2380</v>
      </c>
      <c r="G831" s="367" t="s">
        <v>530</v>
      </c>
      <c r="H831" s="367" t="s">
        <v>530</v>
      </c>
      <c r="I831" s="367" t="s">
        <v>530</v>
      </c>
      <c r="J831" s="374"/>
      <c r="K831" s="374">
        <v>247.19</v>
      </c>
      <c r="L831" s="374">
        <v>-109631528.97</v>
      </c>
      <c r="M831" s="374"/>
    </row>
    <row r="832" spans="1:13" ht="12.2" hidden="1" customHeight="1" outlineLevel="2" x14ac:dyDescent="0.2">
      <c r="A832" s="367" t="s">
        <v>2295</v>
      </c>
      <c r="B832" s="367" t="s">
        <v>554</v>
      </c>
      <c r="C832" s="367" t="s">
        <v>2381</v>
      </c>
      <c r="D832" s="367" t="s">
        <v>2382</v>
      </c>
      <c r="E832" s="367" t="s">
        <v>530</v>
      </c>
      <c r="F832" s="367" t="s">
        <v>2383</v>
      </c>
      <c r="G832" s="367" t="s">
        <v>530</v>
      </c>
      <c r="H832" s="367" t="s">
        <v>530</v>
      </c>
      <c r="I832" s="367" t="s">
        <v>530</v>
      </c>
      <c r="J832" s="374"/>
      <c r="K832" s="374">
        <v>81.41</v>
      </c>
      <c r="L832" s="374">
        <v>-109631610.38</v>
      </c>
      <c r="M832" s="374"/>
    </row>
    <row r="833" spans="1:13" ht="12.2" hidden="1" customHeight="1" outlineLevel="2" x14ac:dyDescent="0.2">
      <c r="A833" s="367" t="s">
        <v>2295</v>
      </c>
      <c r="B833" s="367" t="s">
        <v>554</v>
      </c>
      <c r="C833" s="367" t="s">
        <v>2384</v>
      </c>
      <c r="D833" s="367" t="s">
        <v>2385</v>
      </c>
      <c r="E833" s="367" t="s">
        <v>530</v>
      </c>
      <c r="F833" s="367" t="s">
        <v>2386</v>
      </c>
      <c r="G833" s="367" t="s">
        <v>530</v>
      </c>
      <c r="H833" s="367" t="s">
        <v>530</v>
      </c>
      <c r="I833" s="367" t="s">
        <v>530</v>
      </c>
      <c r="J833" s="374"/>
      <c r="K833" s="374">
        <v>26.97</v>
      </c>
      <c r="L833" s="374">
        <v>-109631637.34999999</v>
      </c>
      <c r="M833" s="374"/>
    </row>
    <row r="834" spans="1:13" ht="12.2" hidden="1" customHeight="1" outlineLevel="2" x14ac:dyDescent="0.2">
      <c r="A834" s="367" t="s">
        <v>2295</v>
      </c>
      <c r="B834" s="367" t="s">
        <v>554</v>
      </c>
      <c r="C834" s="367" t="s">
        <v>2387</v>
      </c>
      <c r="D834" s="367" t="s">
        <v>2388</v>
      </c>
      <c r="E834" s="367" t="s">
        <v>530</v>
      </c>
      <c r="F834" s="367" t="s">
        <v>2389</v>
      </c>
      <c r="G834" s="367" t="s">
        <v>530</v>
      </c>
      <c r="H834" s="367" t="s">
        <v>530</v>
      </c>
      <c r="I834" s="367" t="s">
        <v>530</v>
      </c>
      <c r="J834" s="374"/>
      <c r="K834" s="374">
        <v>12.09</v>
      </c>
      <c r="L834" s="374">
        <v>-109631649.44</v>
      </c>
      <c r="M834" s="374"/>
    </row>
    <row r="835" spans="1:13" ht="12.2" hidden="1" customHeight="1" outlineLevel="2" x14ac:dyDescent="0.2">
      <c r="A835" s="367" t="s">
        <v>2295</v>
      </c>
      <c r="B835" s="367" t="s">
        <v>554</v>
      </c>
      <c r="C835" s="367" t="s">
        <v>2390</v>
      </c>
      <c r="D835" s="367" t="s">
        <v>2375</v>
      </c>
      <c r="E835" s="367" t="s">
        <v>530</v>
      </c>
      <c r="F835" s="367" t="s">
        <v>2391</v>
      </c>
      <c r="G835" s="367" t="s">
        <v>530</v>
      </c>
      <c r="H835" s="367" t="s">
        <v>530</v>
      </c>
      <c r="I835" s="367" t="s">
        <v>530</v>
      </c>
      <c r="J835" s="374"/>
      <c r="K835" s="374">
        <v>7.87</v>
      </c>
      <c r="L835" s="374">
        <v>-109631657.31</v>
      </c>
      <c r="M835" s="374"/>
    </row>
    <row r="836" spans="1:13" ht="12.2" hidden="1" customHeight="1" outlineLevel="2" x14ac:dyDescent="0.2">
      <c r="A836" s="367" t="s">
        <v>2295</v>
      </c>
      <c r="B836" s="367" t="s">
        <v>774</v>
      </c>
      <c r="C836" s="367" t="s">
        <v>1339</v>
      </c>
      <c r="D836" s="367" t="s">
        <v>1295</v>
      </c>
      <c r="E836" s="367" t="s">
        <v>530</v>
      </c>
      <c r="F836" s="367" t="s">
        <v>2392</v>
      </c>
      <c r="G836" s="367" t="s">
        <v>530</v>
      </c>
      <c r="H836" s="367" t="s">
        <v>530</v>
      </c>
      <c r="I836" s="367" t="s">
        <v>530</v>
      </c>
      <c r="J836" s="374"/>
      <c r="K836" s="374">
        <v>57.53</v>
      </c>
      <c r="L836" s="374">
        <v>-109631714.84</v>
      </c>
      <c r="M836" s="374"/>
    </row>
    <row r="837" spans="1:13" ht="12.2" hidden="1" customHeight="1" outlineLevel="2" x14ac:dyDescent="0.2">
      <c r="A837" s="367" t="s">
        <v>2295</v>
      </c>
      <c r="B837" s="367" t="s">
        <v>774</v>
      </c>
      <c r="C837" s="367" t="s">
        <v>1347</v>
      </c>
      <c r="D837" s="367" t="s">
        <v>1348</v>
      </c>
      <c r="E837" s="367" t="s">
        <v>530</v>
      </c>
      <c r="F837" s="367" t="s">
        <v>2393</v>
      </c>
      <c r="G837" s="367" t="s">
        <v>530</v>
      </c>
      <c r="H837" s="367" t="s">
        <v>530</v>
      </c>
      <c r="I837" s="367" t="s">
        <v>530</v>
      </c>
      <c r="J837" s="374"/>
      <c r="K837" s="374">
        <v>22.34</v>
      </c>
      <c r="L837" s="374">
        <v>-109631737.18000001</v>
      </c>
      <c r="M837" s="374"/>
    </row>
    <row r="838" spans="1:13" ht="12.2" hidden="1" customHeight="1" outlineLevel="2" x14ac:dyDescent="0.2">
      <c r="A838" s="367" t="s">
        <v>2295</v>
      </c>
      <c r="B838" s="367" t="s">
        <v>774</v>
      </c>
      <c r="C838" s="367" t="s">
        <v>1350</v>
      </c>
      <c r="D838" s="367" t="s">
        <v>1351</v>
      </c>
      <c r="E838" s="367" t="s">
        <v>530</v>
      </c>
      <c r="F838" s="367" t="s">
        <v>1352</v>
      </c>
      <c r="G838" s="367" t="s">
        <v>530</v>
      </c>
      <c r="H838" s="367" t="s">
        <v>530</v>
      </c>
      <c r="I838" s="367" t="s">
        <v>530</v>
      </c>
      <c r="J838" s="374"/>
      <c r="K838" s="374">
        <v>938.83</v>
      </c>
      <c r="L838" s="374">
        <v>-109632676.01000001</v>
      </c>
      <c r="M838" s="374"/>
    </row>
    <row r="839" spans="1:13" ht="12.2" hidden="1" customHeight="1" outlineLevel="2" x14ac:dyDescent="0.2">
      <c r="A839" s="367" t="s">
        <v>2295</v>
      </c>
      <c r="B839" s="367" t="s">
        <v>774</v>
      </c>
      <c r="C839" s="367" t="s">
        <v>2394</v>
      </c>
      <c r="D839" s="367" t="s">
        <v>2375</v>
      </c>
      <c r="E839" s="367" t="s">
        <v>530</v>
      </c>
      <c r="F839" s="367" t="s">
        <v>2395</v>
      </c>
      <c r="G839" s="367" t="s">
        <v>530</v>
      </c>
      <c r="H839" s="367" t="s">
        <v>530</v>
      </c>
      <c r="I839" s="367" t="s">
        <v>530</v>
      </c>
      <c r="J839" s="374"/>
      <c r="K839" s="374">
        <v>15.16</v>
      </c>
      <c r="L839" s="374">
        <v>-109632691.17</v>
      </c>
      <c r="M839" s="374"/>
    </row>
    <row r="840" spans="1:13" ht="12.2" hidden="1" customHeight="1" outlineLevel="2" x14ac:dyDescent="0.2">
      <c r="A840" s="367" t="s">
        <v>2295</v>
      </c>
      <c r="B840" s="367" t="s">
        <v>559</v>
      </c>
      <c r="C840" s="367" t="s">
        <v>2396</v>
      </c>
      <c r="D840" s="367" t="s">
        <v>1348</v>
      </c>
      <c r="E840" s="367" t="s">
        <v>530</v>
      </c>
      <c r="F840" s="367" t="s">
        <v>2397</v>
      </c>
      <c r="G840" s="367" t="s">
        <v>530</v>
      </c>
      <c r="H840" s="367" t="s">
        <v>530</v>
      </c>
      <c r="I840" s="367" t="s">
        <v>530</v>
      </c>
      <c r="J840" s="374"/>
      <c r="K840" s="374">
        <v>213.46</v>
      </c>
      <c r="L840" s="374">
        <v>-109632904.63</v>
      </c>
      <c r="M840" s="374"/>
    </row>
    <row r="841" spans="1:13" ht="12.2" hidden="1" customHeight="1" outlineLevel="2" x14ac:dyDescent="0.2">
      <c r="A841" s="367" t="s">
        <v>2295</v>
      </c>
      <c r="B841" s="367" t="s">
        <v>559</v>
      </c>
      <c r="C841" s="367" t="s">
        <v>2398</v>
      </c>
      <c r="D841" s="367" t="s">
        <v>863</v>
      </c>
      <c r="E841" s="367" t="s">
        <v>530</v>
      </c>
      <c r="F841" s="367" t="s">
        <v>2399</v>
      </c>
      <c r="G841" s="367" t="s">
        <v>530</v>
      </c>
      <c r="H841" s="367" t="s">
        <v>530</v>
      </c>
      <c r="I841" s="367" t="s">
        <v>530</v>
      </c>
      <c r="J841" s="374"/>
      <c r="K841" s="374">
        <v>62.5</v>
      </c>
      <c r="L841" s="374">
        <v>-109632967.13</v>
      </c>
      <c r="M841" s="374"/>
    </row>
    <row r="842" spans="1:13" ht="12.2" hidden="1" customHeight="1" outlineLevel="2" x14ac:dyDescent="0.2">
      <c r="A842" s="367" t="s">
        <v>2295</v>
      </c>
      <c r="B842" s="367" t="s">
        <v>559</v>
      </c>
      <c r="C842" s="367" t="s">
        <v>1359</v>
      </c>
      <c r="D842" s="367" t="s">
        <v>1360</v>
      </c>
      <c r="E842" s="367" t="s">
        <v>530</v>
      </c>
      <c r="F842" s="367" t="s">
        <v>1361</v>
      </c>
      <c r="G842" s="367" t="s">
        <v>530</v>
      </c>
      <c r="H842" s="367" t="s">
        <v>530</v>
      </c>
      <c r="I842" s="367" t="s">
        <v>530</v>
      </c>
      <c r="J842" s="374"/>
      <c r="K842" s="374">
        <v>996.68</v>
      </c>
      <c r="L842" s="374">
        <v>-109633963.81</v>
      </c>
      <c r="M842" s="374"/>
    </row>
    <row r="843" spans="1:13" ht="12.2" hidden="1" customHeight="1" outlineLevel="2" x14ac:dyDescent="0.2">
      <c r="A843" s="367" t="s">
        <v>2295</v>
      </c>
      <c r="B843" s="367" t="s">
        <v>965</v>
      </c>
      <c r="C843" s="367" t="s">
        <v>2400</v>
      </c>
      <c r="D843" s="367" t="s">
        <v>2351</v>
      </c>
      <c r="E843" s="367" t="s">
        <v>530</v>
      </c>
      <c r="F843" s="367" t="s">
        <v>2401</v>
      </c>
      <c r="G843" s="367" t="s">
        <v>530</v>
      </c>
      <c r="H843" s="367" t="s">
        <v>530</v>
      </c>
      <c r="I843" s="367" t="s">
        <v>530</v>
      </c>
      <c r="J843" s="374"/>
      <c r="K843" s="374">
        <v>494.38</v>
      </c>
      <c r="L843" s="374">
        <v>-109634458.19</v>
      </c>
      <c r="M843" s="374"/>
    </row>
    <row r="844" spans="1:13" ht="12.2" hidden="1" customHeight="1" outlineLevel="2" x14ac:dyDescent="0.2">
      <c r="A844" s="367" t="s">
        <v>2295</v>
      </c>
      <c r="B844" s="367" t="s">
        <v>965</v>
      </c>
      <c r="C844" s="367" t="s">
        <v>2402</v>
      </c>
      <c r="D844" s="367" t="s">
        <v>1348</v>
      </c>
      <c r="E844" s="367" t="s">
        <v>530</v>
      </c>
      <c r="F844" s="367" t="s">
        <v>2403</v>
      </c>
      <c r="G844" s="367" t="s">
        <v>530</v>
      </c>
      <c r="H844" s="367" t="s">
        <v>530</v>
      </c>
      <c r="I844" s="367" t="s">
        <v>530</v>
      </c>
      <c r="J844" s="374"/>
      <c r="K844" s="374">
        <v>561.79999999999995</v>
      </c>
      <c r="L844" s="374">
        <v>-109635019.98999999</v>
      </c>
      <c r="M844" s="374"/>
    </row>
    <row r="845" spans="1:13" ht="12.2" hidden="1" customHeight="1" outlineLevel="2" x14ac:dyDescent="0.2">
      <c r="A845" s="367" t="s">
        <v>2295</v>
      </c>
      <c r="B845" s="367" t="s">
        <v>965</v>
      </c>
      <c r="C845" s="367" t="s">
        <v>1362</v>
      </c>
      <c r="D845" s="367" t="s">
        <v>1016</v>
      </c>
      <c r="E845" s="367" t="s">
        <v>530</v>
      </c>
      <c r="F845" s="367" t="s">
        <v>2404</v>
      </c>
      <c r="G845" s="367" t="s">
        <v>530</v>
      </c>
      <c r="H845" s="367" t="s">
        <v>530</v>
      </c>
      <c r="I845" s="367" t="s">
        <v>530</v>
      </c>
      <c r="J845" s="374"/>
      <c r="K845" s="374">
        <v>22.34</v>
      </c>
      <c r="L845" s="374">
        <v>-109635042.33</v>
      </c>
      <c r="M845" s="374"/>
    </row>
    <row r="846" spans="1:13" ht="12.2" hidden="1" customHeight="1" outlineLevel="2" x14ac:dyDescent="0.2">
      <c r="A846" s="367" t="s">
        <v>2295</v>
      </c>
      <c r="B846" s="367" t="s">
        <v>965</v>
      </c>
      <c r="C846" s="367" t="s">
        <v>2405</v>
      </c>
      <c r="D846" s="367" t="s">
        <v>2306</v>
      </c>
      <c r="E846" s="367" t="s">
        <v>530</v>
      </c>
      <c r="F846" s="367" t="s">
        <v>2406</v>
      </c>
      <c r="G846" s="367" t="s">
        <v>530</v>
      </c>
      <c r="H846" s="367" t="s">
        <v>530</v>
      </c>
      <c r="I846" s="367" t="s">
        <v>530</v>
      </c>
      <c r="J846" s="374"/>
      <c r="K846" s="374">
        <v>4601.1400000000003</v>
      </c>
      <c r="L846" s="374">
        <v>-109639643.47</v>
      </c>
      <c r="M846" s="374"/>
    </row>
    <row r="847" spans="1:13" ht="12.2" hidden="1" customHeight="1" outlineLevel="2" x14ac:dyDescent="0.2">
      <c r="A847" s="367" t="s">
        <v>2295</v>
      </c>
      <c r="B847" s="367" t="s">
        <v>779</v>
      </c>
      <c r="C847" s="367" t="s">
        <v>2407</v>
      </c>
      <c r="D847" s="367" t="s">
        <v>933</v>
      </c>
      <c r="E847" s="367" t="s">
        <v>530</v>
      </c>
      <c r="F847" s="367" t="s">
        <v>2408</v>
      </c>
      <c r="G847" s="367" t="s">
        <v>530</v>
      </c>
      <c r="H847" s="367" t="s">
        <v>530</v>
      </c>
      <c r="I847" s="367" t="s">
        <v>530</v>
      </c>
      <c r="J847" s="374"/>
      <c r="K847" s="374">
        <v>22250</v>
      </c>
      <c r="L847" s="374">
        <v>-109661893.47</v>
      </c>
      <c r="M847" s="374"/>
    </row>
    <row r="848" spans="1:13" ht="12.2" hidden="1" customHeight="1" outlineLevel="2" x14ac:dyDescent="0.2">
      <c r="A848" s="367" t="s">
        <v>2295</v>
      </c>
      <c r="B848" s="367" t="s">
        <v>779</v>
      </c>
      <c r="C848" s="367" t="s">
        <v>2409</v>
      </c>
      <c r="D848" s="367" t="s">
        <v>2351</v>
      </c>
      <c r="E848" s="367" t="s">
        <v>530</v>
      </c>
      <c r="F848" s="367" t="s">
        <v>2410</v>
      </c>
      <c r="G848" s="367" t="s">
        <v>530</v>
      </c>
      <c r="H848" s="367" t="s">
        <v>530</v>
      </c>
      <c r="I848" s="367" t="s">
        <v>530</v>
      </c>
      <c r="J848" s="374"/>
      <c r="K848" s="374">
        <v>4247.21</v>
      </c>
      <c r="L848" s="374">
        <v>-109666140.68000001</v>
      </c>
      <c r="M848" s="374"/>
    </row>
    <row r="849" spans="1:13" ht="12.2" hidden="1" customHeight="1" outlineLevel="2" x14ac:dyDescent="0.2">
      <c r="A849" s="367" t="s">
        <v>2295</v>
      </c>
      <c r="B849" s="367" t="s">
        <v>779</v>
      </c>
      <c r="C849" s="367" t="s">
        <v>2411</v>
      </c>
      <c r="D849" s="367" t="s">
        <v>2300</v>
      </c>
      <c r="E849" s="367" t="s">
        <v>530</v>
      </c>
      <c r="F849" s="367" t="s">
        <v>2412</v>
      </c>
      <c r="G849" s="367" t="s">
        <v>530</v>
      </c>
      <c r="H849" s="367" t="s">
        <v>530</v>
      </c>
      <c r="I849" s="367" t="s">
        <v>530</v>
      </c>
      <c r="J849" s="374"/>
      <c r="K849" s="374">
        <v>257.54000000000002</v>
      </c>
      <c r="L849" s="374">
        <v>-109666398.22</v>
      </c>
      <c r="M849" s="374"/>
    </row>
    <row r="850" spans="1:13" ht="12.2" hidden="1" customHeight="1" outlineLevel="2" x14ac:dyDescent="0.2">
      <c r="A850" s="367" t="s">
        <v>2295</v>
      </c>
      <c r="B850" s="367" t="s">
        <v>779</v>
      </c>
      <c r="C850" s="367" t="s">
        <v>2413</v>
      </c>
      <c r="D850" s="367" t="s">
        <v>1678</v>
      </c>
      <c r="E850" s="367" t="s">
        <v>530</v>
      </c>
      <c r="F850" s="367" t="s">
        <v>2414</v>
      </c>
      <c r="G850" s="367" t="s">
        <v>530</v>
      </c>
      <c r="H850" s="367" t="s">
        <v>530</v>
      </c>
      <c r="I850" s="367" t="s">
        <v>530</v>
      </c>
      <c r="J850" s="374"/>
      <c r="K850" s="374">
        <v>446</v>
      </c>
      <c r="L850" s="374">
        <v>-109666844.22</v>
      </c>
      <c r="M850" s="374"/>
    </row>
    <row r="851" spans="1:13" ht="12.2" hidden="1" customHeight="1" outlineLevel="2" x14ac:dyDescent="0.2">
      <c r="A851" s="367" t="s">
        <v>2295</v>
      </c>
      <c r="B851" s="367" t="s">
        <v>779</v>
      </c>
      <c r="C851" s="367" t="s">
        <v>2415</v>
      </c>
      <c r="D851" s="367" t="s">
        <v>2300</v>
      </c>
      <c r="E851" s="367" t="s">
        <v>530</v>
      </c>
      <c r="F851" s="367" t="s">
        <v>2416</v>
      </c>
      <c r="G851" s="367" t="s">
        <v>530</v>
      </c>
      <c r="H851" s="367" t="s">
        <v>530</v>
      </c>
      <c r="I851" s="367" t="s">
        <v>530</v>
      </c>
      <c r="J851" s="374"/>
      <c r="K851" s="374">
        <v>373.63</v>
      </c>
      <c r="L851" s="374">
        <v>-109667217.84999999</v>
      </c>
      <c r="M851" s="374"/>
    </row>
    <row r="852" spans="1:13" ht="12.2" hidden="1" customHeight="1" outlineLevel="2" x14ac:dyDescent="0.2">
      <c r="A852" s="367" t="s">
        <v>2295</v>
      </c>
      <c r="B852" s="367" t="s">
        <v>779</v>
      </c>
      <c r="C852" s="367" t="s">
        <v>1375</v>
      </c>
      <c r="D852" s="367" t="s">
        <v>1351</v>
      </c>
      <c r="E852" s="367" t="s">
        <v>530</v>
      </c>
      <c r="F852" s="367" t="s">
        <v>1376</v>
      </c>
      <c r="G852" s="367" t="s">
        <v>530</v>
      </c>
      <c r="H852" s="367" t="s">
        <v>530</v>
      </c>
      <c r="I852" s="367" t="s">
        <v>530</v>
      </c>
      <c r="J852" s="374"/>
      <c r="K852" s="374">
        <v>452.67</v>
      </c>
      <c r="L852" s="374">
        <v>-109667670.52</v>
      </c>
      <c r="M852" s="374"/>
    </row>
    <row r="853" spans="1:13" ht="12.2" hidden="1" customHeight="1" outlineLevel="2" x14ac:dyDescent="0.2">
      <c r="A853" s="367" t="s">
        <v>2295</v>
      </c>
      <c r="B853" s="367" t="s">
        <v>566</v>
      </c>
      <c r="C853" s="367" t="s">
        <v>1988</v>
      </c>
      <c r="D853" s="367" t="s">
        <v>1240</v>
      </c>
      <c r="E853" s="367" t="s">
        <v>530</v>
      </c>
      <c r="F853" s="367" t="s">
        <v>2417</v>
      </c>
      <c r="G853" s="367" t="s">
        <v>530</v>
      </c>
      <c r="H853" s="367" t="s">
        <v>530</v>
      </c>
      <c r="I853" s="367" t="s">
        <v>530</v>
      </c>
      <c r="J853" s="374"/>
      <c r="K853" s="374">
        <v>836.22</v>
      </c>
      <c r="L853" s="374">
        <v>-109668506.73999999</v>
      </c>
      <c r="M853" s="374"/>
    </row>
    <row r="854" spans="1:13" ht="12.2" hidden="1" customHeight="1" outlineLevel="2" x14ac:dyDescent="0.2">
      <c r="A854" s="367" t="s">
        <v>2295</v>
      </c>
      <c r="B854" s="367" t="s">
        <v>566</v>
      </c>
      <c r="C854" s="367" t="s">
        <v>2418</v>
      </c>
      <c r="D854" s="367" t="s">
        <v>2419</v>
      </c>
      <c r="E854" s="367" t="s">
        <v>530</v>
      </c>
      <c r="F854" s="367" t="s">
        <v>2420</v>
      </c>
      <c r="G854" s="367" t="s">
        <v>530</v>
      </c>
      <c r="H854" s="367" t="s">
        <v>530</v>
      </c>
      <c r="I854" s="367" t="s">
        <v>530</v>
      </c>
      <c r="J854" s="374"/>
      <c r="K854" s="374">
        <v>65.930000000000007</v>
      </c>
      <c r="L854" s="374">
        <v>-109668572.67</v>
      </c>
      <c r="M854" s="374"/>
    </row>
    <row r="855" spans="1:13" ht="12.2" hidden="1" customHeight="1" outlineLevel="2" x14ac:dyDescent="0.2">
      <c r="A855" s="367" t="s">
        <v>2295</v>
      </c>
      <c r="B855" s="367" t="s">
        <v>566</v>
      </c>
      <c r="C855" s="367" t="s">
        <v>2421</v>
      </c>
      <c r="D855" s="367" t="s">
        <v>2351</v>
      </c>
      <c r="E855" s="367" t="s">
        <v>530</v>
      </c>
      <c r="F855" s="367" t="s">
        <v>2422</v>
      </c>
      <c r="G855" s="367" t="s">
        <v>530</v>
      </c>
      <c r="H855" s="367" t="s">
        <v>530</v>
      </c>
      <c r="I855" s="367" t="s">
        <v>530</v>
      </c>
      <c r="J855" s="374"/>
      <c r="K855" s="374">
        <v>426.92</v>
      </c>
      <c r="L855" s="374">
        <v>-109668999.59</v>
      </c>
      <c r="M855" s="374"/>
    </row>
    <row r="856" spans="1:13" ht="12.2" hidden="1" customHeight="1" outlineLevel="2" x14ac:dyDescent="0.2">
      <c r="A856" s="367" t="s">
        <v>2295</v>
      </c>
      <c r="B856" s="367" t="s">
        <v>566</v>
      </c>
      <c r="C856" s="367" t="s">
        <v>976</v>
      </c>
      <c r="D856" s="367" t="s">
        <v>977</v>
      </c>
      <c r="E856" s="367" t="s">
        <v>530</v>
      </c>
      <c r="F856" s="367" t="s">
        <v>2423</v>
      </c>
      <c r="G856" s="367" t="s">
        <v>530</v>
      </c>
      <c r="H856" s="367" t="s">
        <v>530</v>
      </c>
      <c r="I856" s="367" t="s">
        <v>530</v>
      </c>
      <c r="J856" s="374"/>
      <c r="K856" s="374">
        <v>55.56</v>
      </c>
      <c r="L856" s="374">
        <v>-109669055.15000001</v>
      </c>
      <c r="M856" s="374"/>
    </row>
    <row r="857" spans="1:13" ht="12.2" hidden="1" customHeight="1" outlineLevel="2" x14ac:dyDescent="0.2">
      <c r="A857" s="367" t="s">
        <v>2295</v>
      </c>
      <c r="B857" s="367" t="s">
        <v>571</v>
      </c>
      <c r="C857" s="367" t="s">
        <v>2424</v>
      </c>
      <c r="D857" s="367" t="s">
        <v>2425</v>
      </c>
      <c r="E857" s="367" t="s">
        <v>530</v>
      </c>
      <c r="F857" s="367" t="s">
        <v>2426</v>
      </c>
      <c r="G857" s="367" t="s">
        <v>530</v>
      </c>
      <c r="H857" s="367" t="s">
        <v>530</v>
      </c>
      <c r="I857" s="367" t="s">
        <v>530</v>
      </c>
      <c r="J857" s="374"/>
      <c r="K857" s="374">
        <v>48.56</v>
      </c>
      <c r="L857" s="374">
        <v>-109669103.70999999</v>
      </c>
      <c r="M857" s="374"/>
    </row>
    <row r="858" spans="1:13" ht="12.2" hidden="1" customHeight="1" outlineLevel="2" x14ac:dyDescent="0.2">
      <c r="A858" s="367" t="s">
        <v>2295</v>
      </c>
      <c r="B858" s="367" t="s">
        <v>571</v>
      </c>
      <c r="C858" s="367" t="s">
        <v>2427</v>
      </c>
      <c r="D858" s="367" t="s">
        <v>2300</v>
      </c>
      <c r="E858" s="367" t="s">
        <v>530</v>
      </c>
      <c r="F858" s="367" t="s">
        <v>2428</v>
      </c>
      <c r="G858" s="367" t="s">
        <v>530</v>
      </c>
      <c r="H858" s="367" t="s">
        <v>530</v>
      </c>
      <c r="I858" s="367" t="s">
        <v>530</v>
      </c>
      <c r="J858" s="374"/>
      <c r="K858" s="374">
        <v>8.83</v>
      </c>
      <c r="L858" s="374">
        <v>-109669112.54000001</v>
      </c>
      <c r="M858" s="374"/>
    </row>
    <row r="859" spans="1:13" ht="12.2" hidden="1" customHeight="1" outlineLevel="2" x14ac:dyDescent="0.2">
      <c r="A859" s="367" t="s">
        <v>2295</v>
      </c>
      <c r="B859" s="367" t="s">
        <v>571</v>
      </c>
      <c r="C859" s="367" t="s">
        <v>2429</v>
      </c>
      <c r="D859" s="367" t="s">
        <v>2430</v>
      </c>
      <c r="E859" s="367" t="s">
        <v>530</v>
      </c>
      <c r="F859" s="367" t="s">
        <v>2431</v>
      </c>
      <c r="G859" s="367" t="s">
        <v>530</v>
      </c>
      <c r="H859" s="367" t="s">
        <v>530</v>
      </c>
      <c r="I859" s="367" t="s">
        <v>530</v>
      </c>
      <c r="J859" s="374"/>
      <c r="K859" s="374">
        <v>84.68</v>
      </c>
      <c r="L859" s="374">
        <v>-109669197.22</v>
      </c>
      <c r="M859" s="374"/>
    </row>
    <row r="860" spans="1:13" ht="12.2" hidden="1" customHeight="1" outlineLevel="2" x14ac:dyDescent="0.2">
      <c r="A860" s="367" t="s">
        <v>2295</v>
      </c>
      <c r="B860" s="367" t="s">
        <v>571</v>
      </c>
      <c r="C860" s="367" t="s">
        <v>2432</v>
      </c>
      <c r="D860" s="367" t="s">
        <v>2433</v>
      </c>
      <c r="E860" s="367" t="s">
        <v>530</v>
      </c>
      <c r="F860" s="367" t="s">
        <v>2434</v>
      </c>
      <c r="G860" s="367" t="s">
        <v>530</v>
      </c>
      <c r="H860" s="367" t="s">
        <v>530</v>
      </c>
      <c r="I860" s="367" t="s">
        <v>530</v>
      </c>
      <c r="J860" s="374"/>
      <c r="K860" s="374">
        <v>388.52</v>
      </c>
      <c r="L860" s="374">
        <v>-109669585.73999999</v>
      </c>
      <c r="M860" s="374"/>
    </row>
    <row r="861" spans="1:13" ht="12.2" hidden="1" customHeight="1" outlineLevel="2" x14ac:dyDescent="0.2">
      <c r="A861" s="367" t="s">
        <v>2295</v>
      </c>
      <c r="B861" s="367" t="s">
        <v>571</v>
      </c>
      <c r="C861" s="367" t="s">
        <v>2435</v>
      </c>
      <c r="D861" s="367" t="s">
        <v>2436</v>
      </c>
      <c r="E861" s="367" t="s">
        <v>530</v>
      </c>
      <c r="F861" s="367" t="s">
        <v>2437</v>
      </c>
      <c r="G861" s="367" t="s">
        <v>530</v>
      </c>
      <c r="H861" s="367" t="s">
        <v>530</v>
      </c>
      <c r="I861" s="367" t="s">
        <v>530</v>
      </c>
      <c r="J861" s="374"/>
      <c r="K861" s="374">
        <v>4604.3999999999996</v>
      </c>
      <c r="L861" s="374">
        <v>-109674190.14</v>
      </c>
      <c r="M861" s="374"/>
    </row>
    <row r="862" spans="1:13" ht="12.2" hidden="1" customHeight="1" outlineLevel="2" x14ac:dyDescent="0.2">
      <c r="A862" s="367" t="s">
        <v>2295</v>
      </c>
      <c r="B862" s="367" t="s">
        <v>579</v>
      </c>
      <c r="C862" s="367" t="s">
        <v>2438</v>
      </c>
      <c r="D862" s="367" t="s">
        <v>1262</v>
      </c>
      <c r="E862" s="367" t="s">
        <v>530</v>
      </c>
      <c r="F862" s="367" t="s">
        <v>2439</v>
      </c>
      <c r="G862" s="367" t="s">
        <v>530</v>
      </c>
      <c r="H862" s="367" t="s">
        <v>530</v>
      </c>
      <c r="I862" s="367" t="s">
        <v>530</v>
      </c>
      <c r="J862" s="374"/>
      <c r="K862" s="374">
        <v>77.260000000000005</v>
      </c>
      <c r="L862" s="374">
        <v>-109674267.40000001</v>
      </c>
      <c r="M862" s="374"/>
    </row>
    <row r="863" spans="1:13" ht="12.2" hidden="1" customHeight="1" outlineLevel="2" x14ac:dyDescent="0.2">
      <c r="A863" s="367" t="s">
        <v>2295</v>
      </c>
      <c r="B863" s="367" t="s">
        <v>579</v>
      </c>
      <c r="C863" s="367" t="s">
        <v>2440</v>
      </c>
      <c r="D863" s="367" t="s">
        <v>1247</v>
      </c>
      <c r="E863" s="367" t="s">
        <v>530</v>
      </c>
      <c r="F863" s="367" t="s">
        <v>2441</v>
      </c>
      <c r="G863" s="367" t="s">
        <v>530</v>
      </c>
      <c r="H863" s="367" t="s">
        <v>530</v>
      </c>
      <c r="I863" s="367" t="s">
        <v>530</v>
      </c>
      <c r="J863" s="374"/>
      <c r="K863" s="374">
        <v>133.66</v>
      </c>
      <c r="L863" s="374">
        <v>-109674401.06</v>
      </c>
      <c r="M863" s="374"/>
    </row>
    <row r="864" spans="1:13" ht="12.2" hidden="1" customHeight="1" outlineLevel="2" x14ac:dyDescent="0.2">
      <c r="A864" s="367" t="s">
        <v>2295</v>
      </c>
      <c r="B864" s="367" t="s">
        <v>579</v>
      </c>
      <c r="C864" s="367" t="s">
        <v>2442</v>
      </c>
      <c r="D864" s="367" t="s">
        <v>1678</v>
      </c>
      <c r="E864" s="367" t="s">
        <v>530</v>
      </c>
      <c r="F864" s="367" t="s">
        <v>2443</v>
      </c>
      <c r="G864" s="367" t="s">
        <v>530</v>
      </c>
      <c r="H864" s="367" t="s">
        <v>530</v>
      </c>
      <c r="I864" s="367" t="s">
        <v>530</v>
      </c>
      <c r="J864" s="374"/>
      <c r="K864" s="374">
        <v>40</v>
      </c>
      <c r="L864" s="374">
        <v>-109674441.06</v>
      </c>
      <c r="M864" s="374"/>
    </row>
    <row r="865" spans="1:13" ht="12.2" hidden="1" customHeight="1" outlineLevel="2" x14ac:dyDescent="0.2">
      <c r="A865" s="367" t="s">
        <v>2295</v>
      </c>
      <c r="B865" s="367" t="s">
        <v>579</v>
      </c>
      <c r="C865" s="367" t="s">
        <v>1406</v>
      </c>
      <c r="D865" s="367" t="s">
        <v>1407</v>
      </c>
      <c r="E865" s="367" t="s">
        <v>530</v>
      </c>
      <c r="F865" s="367" t="s">
        <v>2444</v>
      </c>
      <c r="G865" s="367" t="s">
        <v>530</v>
      </c>
      <c r="H865" s="367" t="s">
        <v>530</v>
      </c>
      <c r="I865" s="367" t="s">
        <v>530</v>
      </c>
      <c r="J865" s="374"/>
      <c r="K865" s="374">
        <v>1294.95</v>
      </c>
      <c r="L865" s="374">
        <v>-109675736.01000001</v>
      </c>
      <c r="M865" s="374"/>
    </row>
    <row r="866" spans="1:13" ht="12.2" hidden="1" customHeight="1" outlineLevel="2" x14ac:dyDescent="0.2">
      <c r="A866" s="367" t="s">
        <v>2295</v>
      </c>
      <c r="B866" s="367" t="s">
        <v>579</v>
      </c>
      <c r="C866" s="367" t="s">
        <v>2445</v>
      </c>
      <c r="D866" s="367" t="s">
        <v>2375</v>
      </c>
      <c r="E866" s="367" t="s">
        <v>530</v>
      </c>
      <c r="F866" s="367" t="s">
        <v>2446</v>
      </c>
      <c r="G866" s="367" t="s">
        <v>530</v>
      </c>
      <c r="H866" s="367" t="s">
        <v>530</v>
      </c>
      <c r="I866" s="367" t="s">
        <v>530</v>
      </c>
      <c r="J866" s="374"/>
      <c r="K866" s="374">
        <v>59.34</v>
      </c>
      <c r="L866" s="374">
        <v>-109675795.34999999</v>
      </c>
      <c r="M866" s="374"/>
    </row>
    <row r="867" spans="1:13" ht="12.2" hidden="1" customHeight="1" outlineLevel="2" x14ac:dyDescent="0.2">
      <c r="A867" s="367" t="s">
        <v>2295</v>
      </c>
      <c r="B867" s="367" t="s">
        <v>579</v>
      </c>
      <c r="C867" s="367" t="s">
        <v>2447</v>
      </c>
      <c r="D867" s="367" t="s">
        <v>1594</v>
      </c>
      <c r="E867" s="367" t="s">
        <v>530</v>
      </c>
      <c r="F867" s="367" t="s">
        <v>2448</v>
      </c>
      <c r="G867" s="367" t="s">
        <v>530</v>
      </c>
      <c r="H867" s="367" t="s">
        <v>530</v>
      </c>
      <c r="I867" s="367" t="s">
        <v>530</v>
      </c>
      <c r="J867" s="374"/>
      <c r="K867" s="374">
        <v>912</v>
      </c>
      <c r="L867" s="374">
        <v>-109676707.34999999</v>
      </c>
      <c r="M867" s="374"/>
    </row>
    <row r="868" spans="1:13" ht="12.2" hidden="1" customHeight="1" outlineLevel="2" x14ac:dyDescent="0.2">
      <c r="A868" s="367" t="s">
        <v>2295</v>
      </c>
      <c r="B868" s="367" t="s">
        <v>579</v>
      </c>
      <c r="C868" s="367" t="s">
        <v>1409</v>
      </c>
      <c r="D868" s="367" t="s">
        <v>1410</v>
      </c>
      <c r="E868" s="367" t="s">
        <v>530</v>
      </c>
      <c r="F868" s="367" t="s">
        <v>2449</v>
      </c>
      <c r="G868" s="367" t="s">
        <v>530</v>
      </c>
      <c r="H868" s="367" t="s">
        <v>530</v>
      </c>
      <c r="I868" s="367" t="s">
        <v>530</v>
      </c>
      <c r="J868" s="374"/>
      <c r="K868" s="374">
        <v>534.54</v>
      </c>
      <c r="L868" s="374">
        <v>-109677241.89</v>
      </c>
      <c r="M868" s="374"/>
    </row>
    <row r="869" spans="1:13" ht="12.2" hidden="1" customHeight="1" outlineLevel="2" x14ac:dyDescent="0.2">
      <c r="A869" s="367" t="s">
        <v>2295</v>
      </c>
      <c r="B869" s="367" t="s">
        <v>579</v>
      </c>
      <c r="C869" s="367" t="s">
        <v>2210</v>
      </c>
      <c r="D869" s="367" t="s">
        <v>765</v>
      </c>
      <c r="E869" s="367" t="s">
        <v>530</v>
      </c>
      <c r="F869" s="367" t="s">
        <v>2450</v>
      </c>
      <c r="G869" s="367" t="s">
        <v>530</v>
      </c>
      <c r="H869" s="367" t="s">
        <v>530</v>
      </c>
      <c r="I869" s="367" t="s">
        <v>530</v>
      </c>
      <c r="J869" s="374"/>
      <c r="K869" s="374">
        <v>40.65</v>
      </c>
      <c r="L869" s="374">
        <v>-109677282.54000001</v>
      </c>
      <c r="M869" s="374"/>
    </row>
    <row r="870" spans="1:13" ht="12.2" hidden="1" customHeight="1" outlineLevel="2" x14ac:dyDescent="0.2">
      <c r="A870" s="367" t="s">
        <v>2295</v>
      </c>
      <c r="B870" s="367" t="s">
        <v>582</v>
      </c>
      <c r="C870" s="367" t="s">
        <v>982</v>
      </c>
      <c r="D870" s="367" t="s">
        <v>983</v>
      </c>
      <c r="E870" s="367" t="s">
        <v>530</v>
      </c>
      <c r="F870" s="367" t="s">
        <v>2451</v>
      </c>
      <c r="G870" s="367" t="s">
        <v>530</v>
      </c>
      <c r="H870" s="367" t="s">
        <v>530</v>
      </c>
      <c r="I870" s="367" t="s">
        <v>530</v>
      </c>
      <c r="J870" s="374"/>
      <c r="K870" s="374">
        <v>105.38</v>
      </c>
      <c r="L870" s="374">
        <v>-109677387.92</v>
      </c>
      <c r="M870" s="374"/>
    </row>
    <row r="871" spans="1:13" ht="12.2" hidden="1" customHeight="1" outlineLevel="2" x14ac:dyDescent="0.2">
      <c r="A871" s="367" t="s">
        <v>2295</v>
      </c>
      <c r="B871" s="367" t="s">
        <v>582</v>
      </c>
      <c r="C871" s="367" t="s">
        <v>1412</v>
      </c>
      <c r="D871" s="367" t="s">
        <v>933</v>
      </c>
      <c r="E871" s="367" t="s">
        <v>530</v>
      </c>
      <c r="F871" s="367" t="s">
        <v>2452</v>
      </c>
      <c r="G871" s="367" t="s">
        <v>530</v>
      </c>
      <c r="H871" s="367" t="s">
        <v>530</v>
      </c>
      <c r="I871" s="367" t="s">
        <v>530</v>
      </c>
      <c r="J871" s="374"/>
      <c r="K871" s="374">
        <v>47</v>
      </c>
      <c r="L871" s="374">
        <v>-109677434.92</v>
      </c>
      <c r="M871" s="374"/>
    </row>
    <row r="872" spans="1:13" ht="12.2" hidden="1" customHeight="1" outlineLevel="2" x14ac:dyDescent="0.2">
      <c r="A872" s="367" t="s">
        <v>2295</v>
      </c>
      <c r="B872" s="367" t="s">
        <v>582</v>
      </c>
      <c r="C872" s="367" t="s">
        <v>2453</v>
      </c>
      <c r="D872" s="367" t="s">
        <v>1256</v>
      </c>
      <c r="E872" s="367" t="s">
        <v>530</v>
      </c>
      <c r="F872" s="367" t="s">
        <v>2454</v>
      </c>
      <c r="G872" s="367" t="s">
        <v>530</v>
      </c>
      <c r="H872" s="367" t="s">
        <v>530</v>
      </c>
      <c r="I872" s="367" t="s">
        <v>530</v>
      </c>
      <c r="J872" s="374"/>
      <c r="K872" s="374">
        <v>312.43</v>
      </c>
      <c r="L872" s="374">
        <v>-109677747.34999999</v>
      </c>
      <c r="M872" s="374"/>
    </row>
    <row r="873" spans="1:13" ht="12.2" hidden="1" customHeight="1" outlineLevel="2" x14ac:dyDescent="0.2">
      <c r="A873" s="367" t="s">
        <v>2295</v>
      </c>
      <c r="B873" s="367" t="s">
        <v>582</v>
      </c>
      <c r="C873" s="367" t="s">
        <v>2455</v>
      </c>
      <c r="D873" s="367" t="s">
        <v>2456</v>
      </c>
      <c r="E873" s="367" t="s">
        <v>530</v>
      </c>
      <c r="F873" s="367" t="s">
        <v>2457</v>
      </c>
      <c r="G873" s="367" t="s">
        <v>530</v>
      </c>
      <c r="H873" s="367" t="s">
        <v>530</v>
      </c>
      <c r="I873" s="367" t="s">
        <v>530</v>
      </c>
      <c r="J873" s="374"/>
      <c r="K873" s="374">
        <v>7.01</v>
      </c>
      <c r="L873" s="374">
        <v>-109677754.36</v>
      </c>
      <c r="M873" s="374"/>
    </row>
    <row r="874" spans="1:13" ht="12.2" hidden="1" customHeight="1" outlineLevel="2" x14ac:dyDescent="0.2">
      <c r="A874" s="367" t="s">
        <v>2295</v>
      </c>
      <c r="B874" s="367" t="s">
        <v>812</v>
      </c>
      <c r="C874" s="367" t="s">
        <v>2458</v>
      </c>
      <c r="D874" s="367" t="s">
        <v>2459</v>
      </c>
      <c r="E874" s="367" t="s">
        <v>530</v>
      </c>
      <c r="F874" s="367" t="s">
        <v>2460</v>
      </c>
      <c r="G874" s="367" t="s">
        <v>530</v>
      </c>
      <c r="H874" s="367" t="s">
        <v>530</v>
      </c>
      <c r="I874" s="367" t="s">
        <v>530</v>
      </c>
      <c r="J874" s="374"/>
      <c r="K874" s="374">
        <v>506.67</v>
      </c>
      <c r="L874" s="374">
        <v>-109678261.03</v>
      </c>
      <c r="M874" s="374"/>
    </row>
    <row r="875" spans="1:13" ht="12.2" hidden="1" customHeight="1" outlineLevel="2" x14ac:dyDescent="0.2">
      <c r="A875" s="367" t="s">
        <v>2295</v>
      </c>
      <c r="B875" s="367" t="s">
        <v>812</v>
      </c>
      <c r="C875" s="367" t="s">
        <v>2461</v>
      </c>
      <c r="D875" s="367" t="s">
        <v>2300</v>
      </c>
      <c r="E875" s="367" t="s">
        <v>530</v>
      </c>
      <c r="F875" s="367" t="s">
        <v>2462</v>
      </c>
      <c r="G875" s="367" t="s">
        <v>530</v>
      </c>
      <c r="H875" s="367" t="s">
        <v>530</v>
      </c>
      <c r="I875" s="367" t="s">
        <v>530</v>
      </c>
      <c r="J875" s="374"/>
      <c r="K875" s="374">
        <v>480.35</v>
      </c>
      <c r="L875" s="374">
        <v>-109678741.38</v>
      </c>
      <c r="M875" s="374"/>
    </row>
    <row r="876" spans="1:13" ht="12.2" hidden="1" customHeight="1" outlineLevel="2" x14ac:dyDescent="0.2">
      <c r="A876" s="367" t="s">
        <v>2295</v>
      </c>
      <c r="B876" s="367" t="s">
        <v>812</v>
      </c>
      <c r="C876" s="367" t="s">
        <v>2463</v>
      </c>
      <c r="D876" s="367" t="s">
        <v>2300</v>
      </c>
      <c r="E876" s="367" t="s">
        <v>530</v>
      </c>
      <c r="F876" s="367" t="s">
        <v>2464</v>
      </c>
      <c r="G876" s="367" t="s">
        <v>530</v>
      </c>
      <c r="H876" s="367" t="s">
        <v>530</v>
      </c>
      <c r="I876" s="367" t="s">
        <v>530</v>
      </c>
      <c r="J876" s="374"/>
      <c r="K876" s="374">
        <v>349.34</v>
      </c>
      <c r="L876" s="374">
        <v>-109679090.72</v>
      </c>
      <c r="M876" s="374"/>
    </row>
    <row r="877" spans="1:13" ht="12.2" hidden="1" customHeight="1" outlineLevel="2" x14ac:dyDescent="0.2">
      <c r="A877" s="367" t="s">
        <v>2295</v>
      </c>
      <c r="B877" s="367" t="s">
        <v>812</v>
      </c>
      <c r="C877" s="367" t="s">
        <v>1421</v>
      </c>
      <c r="D877" s="367" t="s">
        <v>1016</v>
      </c>
      <c r="E877" s="367" t="s">
        <v>530</v>
      </c>
      <c r="F877" s="367" t="s">
        <v>2465</v>
      </c>
      <c r="G877" s="367" t="s">
        <v>530</v>
      </c>
      <c r="H877" s="367" t="s">
        <v>530</v>
      </c>
      <c r="I877" s="367" t="s">
        <v>530</v>
      </c>
      <c r="J877" s="374"/>
      <c r="K877" s="374">
        <v>191.43</v>
      </c>
      <c r="L877" s="374">
        <v>-109679282.15000001</v>
      </c>
      <c r="M877" s="374"/>
    </row>
    <row r="878" spans="1:13" ht="12.2" hidden="1" customHeight="1" outlineLevel="2" x14ac:dyDescent="0.2">
      <c r="A878" s="367" t="s">
        <v>2295</v>
      </c>
      <c r="B878" s="367" t="s">
        <v>812</v>
      </c>
      <c r="C878" s="367" t="s">
        <v>2466</v>
      </c>
      <c r="D878" s="367" t="s">
        <v>1678</v>
      </c>
      <c r="E878" s="367" t="s">
        <v>530</v>
      </c>
      <c r="F878" s="367" t="s">
        <v>2467</v>
      </c>
      <c r="G878" s="367" t="s">
        <v>530</v>
      </c>
      <c r="H878" s="367" t="s">
        <v>530</v>
      </c>
      <c r="I878" s="367" t="s">
        <v>530</v>
      </c>
      <c r="J878" s="374"/>
      <c r="K878" s="374">
        <v>761</v>
      </c>
      <c r="L878" s="374">
        <v>-109680043.15000001</v>
      </c>
      <c r="M878" s="374"/>
    </row>
    <row r="879" spans="1:13" ht="12.2" hidden="1" customHeight="1" outlineLevel="2" x14ac:dyDescent="0.2">
      <c r="A879" s="367" t="s">
        <v>2295</v>
      </c>
      <c r="B879" s="367" t="s">
        <v>812</v>
      </c>
      <c r="C879" s="367" t="s">
        <v>2468</v>
      </c>
      <c r="D879" s="367" t="s">
        <v>1454</v>
      </c>
      <c r="E879" s="367" t="s">
        <v>530</v>
      </c>
      <c r="F879" s="367" t="s">
        <v>2469</v>
      </c>
      <c r="G879" s="367" t="s">
        <v>530</v>
      </c>
      <c r="H879" s="367" t="s">
        <v>530</v>
      </c>
      <c r="I879" s="367" t="s">
        <v>530</v>
      </c>
      <c r="J879" s="374"/>
      <c r="K879" s="374">
        <v>1766.01</v>
      </c>
      <c r="L879" s="374">
        <v>-109681809.16</v>
      </c>
      <c r="M879" s="374"/>
    </row>
    <row r="880" spans="1:13" ht="12.2" hidden="1" customHeight="1" outlineLevel="2" x14ac:dyDescent="0.2">
      <c r="A880" s="367" t="s">
        <v>2295</v>
      </c>
      <c r="B880" s="367" t="s">
        <v>812</v>
      </c>
      <c r="C880" s="367" t="s">
        <v>2470</v>
      </c>
      <c r="D880" s="367" t="s">
        <v>2351</v>
      </c>
      <c r="E880" s="367" t="s">
        <v>530</v>
      </c>
      <c r="F880" s="367" t="s">
        <v>2471</v>
      </c>
      <c r="G880" s="367" t="s">
        <v>530</v>
      </c>
      <c r="H880" s="367" t="s">
        <v>530</v>
      </c>
      <c r="I880" s="367" t="s">
        <v>530</v>
      </c>
      <c r="J880" s="374"/>
      <c r="K880" s="374">
        <v>164</v>
      </c>
      <c r="L880" s="374">
        <v>-109681973.16</v>
      </c>
      <c r="M880" s="374"/>
    </row>
    <row r="881" spans="1:13" ht="12.2" hidden="1" customHeight="1" outlineLevel="2" x14ac:dyDescent="0.2">
      <c r="A881" s="367" t="s">
        <v>2295</v>
      </c>
      <c r="B881" s="367" t="s">
        <v>596</v>
      </c>
      <c r="C881" s="367" t="s">
        <v>2472</v>
      </c>
      <c r="D881" s="367" t="s">
        <v>2473</v>
      </c>
      <c r="E881" s="367" t="s">
        <v>530</v>
      </c>
      <c r="F881" s="367" t="s">
        <v>2474</v>
      </c>
      <c r="G881" s="367" t="s">
        <v>530</v>
      </c>
      <c r="H881" s="367" t="s">
        <v>530</v>
      </c>
      <c r="I881" s="367" t="s">
        <v>530</v>
      </c>
      <c r="J881" s="374"/>
      <c r="K881" s="374">
        <v>24944.38</v>
      </c>
      <c r="L881" s="374">
        <v>-109706917.54000001</v>
      </c>
      <c r="M881" s="374"/>
    </row>
    <row r="882" spans="1:13" ht="12.2" hidden="1" customHeight="1" outlineLevel="2" x14ac:dyDescent="0.2">
      <c r="A882" s="367" t="s">
        <v>2295</v>
      </c>
      <c r="B882" s="367" t="s">
        <v>596</v>
      </c>
      <c r="C882" s="367" t="s">
        <v>2475</v>
      </c>
      <c r="D882" s="367" t="s">
        <v>2300</v>
      </c>
      <c r="E882" s="367" t="s">
        <v>530</v>
      </c>
      <c r="F882" s="367" t="s">
        <v>2476</v>
      </c>
      <c r="G882" s="367" t="s">
        <v>530</v>
      </c>
      <c r="H882" s="367" t="s">
        <v>530</v>
      </c>
      <c r="I882" s="367" t="s">
        <v>530</v>
      </c>
      <c r="J882" s="374"/>
      <c r="K882" s="374">
        <v>447.6</v>
      </c>
      <c r="L882" s="374">
        <v>-109707365.14</v>
      </c>
      <c r="M882" s="374"/>
    </row>
    <row r="883" spans="1:13" ht="12.2" hidden="1" customHeight="1" outlineLevel="2" x14ac:dyDescent="0.2">
      <c r="A883" s="367" t="s">
        <v>2295</v>
      </c>
      <c r="B883" s="367" t="s">
        <v>596</v>
      </c>
      <c r="C883" s="367" t="s">
        <v>2477</v>
      </c>
      <c r="D883" s="367" t="s">
        <v>1324</v>
      </c>
      <c r="E883" s="367" t="s">
        <v>530</v>
      </c>
      <c r="F883" s="367" t="s">
        <v>2478</v>
      </c>
      <c r="G883" s="367" t="s">
        <v>530</v>
      </c>
      <c r="H883" s="367" t="s">
        <v>530</v>
      </c>
      <c r="I883" s="367" t="s">
        <v>530</v>
      </c>
      <c r="J883" s="374"/>
      <c r="K883" s="374">
        <v>158.30000000000001</v>
      </c>
      <c r="L883" s="374">
        <v>-109707523.44</v>
      </c>
      <c r="M883" s="374"/>
    </row>
    <row r="884" spans="1:13" ht="12.2" hidden="1" customHeight="1" outlineLevel="2" x14ac:dyDescent="0.2">
      <c r="A884" s="367" t="s">
        <v>2295</v>
      </c>
      <c r="B884" s="367" t="s">
        <v>596</v>
      </c>
      <c r="C884" s="367" t="s">
        <v>2479</v>
      </c>
      <c r="D884" s="367" t="s">
        <v>2351</v>
      </c>
      <c r="E884" s="367" t="s">
        <v>530</v>
      </c>
      <c r="F884" s="367" t="s">
        <v>2480</v>
      </c>
      <c r="G884" s="367" t="s">
        <v>530</v>
      </c>
      <c r="H884" s="367" t="s">
        <v>530</v>
      </c>
      <c r="I884" s="367" t="s">
        <v>530</v>
      </c>
      <c r="J884" s="374"/>
      <c r="K884" s="374">
        <v>650.76</v>
      </c>
      <c r="L884" s="374">
        <v>-109708174.2</v>
      </c>
      <c r="M884" s="374"/>
    </row>
    <row r="885" spans="1:13" ht="12.2" hidden="1" customHeight="1" outlineLevel="2" x14ac:dyDescent="0.2">
      <c r="A885" s="367" t="s">
        <v>2295</v>
      </c>
      <c r="B885" s="367" t="s">
        <v>815</v>
      </c>
      <c r="C885" s="367" t="s">
        <v>2481</v>
      </c>
      <c r="D885" s="367" t="s">
        <v>2351</v>
      </c>
      <c r="E885" s="367" t="s">
        <v>530</v>
      </c>
      <c r="F885" s="367" t="s">
        <v>2482</v>
      </c>
      <c r="G885" s="367" t="s">
        <v>530</v>
      </c>
      <c r="H885" s="367" t="s">
        <v>530</v>
      </c>
      <c r="I885" s="367" t="s">
        <v>530</v>
      </c>
      <c r="J885" s="374"/>
      <c r="K885" s="374">
        <v>5894.74</v>
      </c>
      <c r="L885" s="374">
        <v>-109714068.94</v>
      </c>
      <c r="M885" s="374"/>
    </row>
    <row r="886" spans="1:13" ht="12.2" hidden="1" customHeight="1" outlineLevel="2" x14ac:dyDescent="0.2">
      <c r="A886" s="367" t="s">
        <v>2295</v>
      </c>
      <c r="B886" s="367" t="s">
        <v>815</v>
      </c>
      <c r="C886" s="367" t="s">
        <v>2483</v>
      </c>
      <c r="D886" s="367" t="s">
        <v>2351</v>
      </c>
      <c r="E886" s="367" t="s">
        <v>530</v>
      </c>
      <c r="F886" s="367" t="s">
        <v>2484</v>
      </c>
      <c r="G886" s="367" t="s">
        <v>530</v>
      </c>
      <c r="H886" s="367" t="s">
        <v>530</v>
      </c>
      <c r="I886" s="367" t="s">
        <v>530</v>
      </c>
      <c r="J886" s="374"/>
      <c r="K886" s="374">
        <v>1323.21</v>
      </c>
      <c r="L886" s="374">
        <v>-109715392.15000001</v>
      </c>
      <c r="M886" s="374"/>
    </row>
    <row r="887" spans="1:13" ht="12.2" hidden="1" customHeight="1" outlineLevel="2" x14ac:dyDescent="0.2">
      <c r="A887" s="367" t="s">
        <v>2295</v>
      </c>
      <c r="B887" s="367" t="s">
        <v>815</v>
      </c>
      <c r="C887" s="367" t="s">
        <v>2485</v>
      </c>
      <c r="D887" s="367" t="s">
        <v>1594</v>
      </c>
      <c r="E887" s="367" t="s">
        <v>530</v>
      </c>
      <c r="F887" s="367" t="s">
        <v>2486</v>
      </c>
      <c r="G887" s="367" t="s">
        <v>530</v>
      </c>
      <c r="H887" s="367" t="s">
        <v>530</v>
      </c>
      <c r="I887" s="367" t="s">
        <v>530</v>
      </c>
      <c r="J887" s="374"/>
      <c r="K887" s="374">
        <v>236</v>
      </c>
      <c r="L887" s="374">
        <v>-109715628.15000001</v>
      </c>
      <c r="M887" s="374"/>
    </row>
    <row r="888" spans="1:13" ht="12.2" hidden="1" customHeight="1" outlineLevel="2" x14ac:dyDescent="0.2">
      <c r="A888" s="367" t="s">
        <v>2295</v>
      </c>
      <c r="B888" s="367" t="s">
        <v>815</v>
      </c>
      <c r="C888" s="367" t="s">
        <v>1429</v>
      </c>
      <c r="D888" s="367" t="s">
        <v>1410</v>
      </c>
      <c r="E888" s="367" t="s">
        <v>530</v>
      </c>
      <c r="F888" s="367" t="s">
        <v>2487</v>
      </c>
      <c r="G888" s="367" t="s">
        <v>530</v>
      </c>
      <c r="H888" s="367" t="s">
        <v>530</v>
      </c>
      <c r="I888" s="367" t="s">
        <v>530</v>
      </c>
      <c r="J888" s="374"/>
      <c r="K888" s="374">
        <v>1401.38</v>
      </c>
      <c r="L888" s="374">
        <v>-109717029.53</v>
      </c>
      <c r="M888" s="374"/>
    </row>
    <row r="889" spans="1:13" ht="12.2" hidden="1" customHeight="1" outlineLevel="2" x14ac:dyDescent="0.2">
      <c r="A889" s="367" t="s">
        <v>2295</v>
      </c>
      <c r="B889" s="367" t="s">
        <v>815</v>
      </c>
      <c r="C889" s="367" t="s">
        <v>2488</v>
      </c>
      <c r="D889" s="367" t="s">
        <v>1247</v>
      </c>
      <c r="E889" s="367" t="s">
        <v>530</v>
      </c>
      <c r="F889" s="367" t="s">
        <v>2489</v>
      </c>
      <c r="G889" s="367" t="s">
        <v>530</v>
      </c>
      <c r="H889" s="367" t="s">
        <v>530</v>
      </c>
      <c r="I889" s="367" t="s">
        <v>530</v>
      </c>
      <c r="J889" s="374"/>
      <c r="K889" s="374">
        <v>35.04</v>
      </c>
      <c r="L889" s="374">
        <v>-109717064.56999999</v>
      </c>
      <c r="M889" s="374"/>
    </row>
    <row r="890" spans="1:13" ht="12.2" hidden="1" customHeight="1" outlineLevel="2" x14ac:dyDescent="0.2">
      <c r="A890" s="367" t="s">
        <v>2295</v>
      </c>
      <c r="B890" s="367" t="s">
        <v>815</v>
      </c>
      <c r="C890" s="367" t="s">
        <v>2490</v>
      </c>
      <c r="D890" s="367" t="s">
        <v>2300</v>
      </c>
      <c r="E890" s="367" t="s">
        <v>530</v>
      </c>
      <c r="F890" s="367" t="s">
        <v>2491</v>
      </c>
      <c r="G890" s="367" t="s">
        <v>530</v>
      </c>
      <c r="H890" s="367" t="s">
        <v>530</v>
      </c>
      <c r="I890" s="367" t="s">
        <v>530</v>
      </c>
      <c r="J890" s="374"/>
      <c r="K890" s="374">
        <v>2.19</v>
      </c>
      <c r="L890" s="374">
        <v>-109717066.76000001</v>
      </c>
      <c r="M890" s="374"/>
    </row>
    <row r="891" spans="1:13" ht="12.2" hidden="1" customHeight="1" outlineLevel="2" x14ac:dyDescent="0.2">
      <c r="A891" s="367" t="s">
        <v>2295</v>
      </c>
      <c r="B891" s="367" t="s">
        <v>821</v>
      </c>
      <c r="C891" s="367" t="s">
        <v>2228</v>
      </c>
      <c r="D891" s="367" t="s">
        <v>1028</v>
      </c>
      <c r="E891" s="367" t="s">
        <v>530</v>
      </c>
      <c r="F891" s="367" t="s">
        <v>2492</v>
      </c>
      <c r="G891" s="367" t="s">
        <v>530</v>
      </c>
      <c r="H891" s="367" t="s">
        <v>530</v>
      </c>
      <c r="I891" s="367" t="s">
        <v>530</v>
      </c>
      <c r="J891" s="374"/>
      <c r="K891" s="374">
        <v>314.11</v>
      </c>
      <c r="L891" s="374">
        <v>-109717380.87</v>
      </c>
      <c r="M891" s="374"/>
    </row>
    <row r="892" spans="1:13" ht="12.2" hidden="1" customHeight="1" outlineLevel="2" x14ac:dyDescent="0.2">
      <c r="A892" s="367" t="s">
        <v>2295</v>
      </c>
      <c r="B892" s="367" t="s">
        <v>821</v>
      </c>
      <c r="C892" s="367" t="s">
        <v>2154</v>
      </c>
      <c r="D892" s="367" t="s">
        <v>977</v>
      </c>
      <c r="E892" s="367" t="s">
        <v>530</v>
      </c>
      <c r="F892" s="367" t="s">
        <v>2493</v>
      </c>
      <c r="G892" s="367" t="s">
        <v>530</v>
      </c>
      <c r="H892" s="367" t="s">
        <v>530</v>
      </c>
      <c r="I892" s="367" t="s">
        <v>530</v>
      </c>
      <c r="J892" s="374"/>
      <c r="K892" s="374">
        <v>48.37</v>
      </c>
      <c r="L892" s="374">
        <v>-109717429.23999999</v>
      </c>
      <c r="M892" s="374"/>
    </row>
    <row r="893" spans="1:13" ht="12.2" hidden="1" customHeight="1" outlineLevel="2" x14ac:dyDescent="0.2">
      <c r="A893" s="367" t="s">
        <v>2295</v>
      </c>
      <c r="B893" s="367" t="s">
        <v>821</v>
      </c>
      <c r="C893" s="367" t="s">
        <v>2494</v>
      </c>
      <c r="D893" s="367" t="s">
        <v>2351</v>
      </c>
      <c r="E893" s="367" t="s">
        <v>530</v>
      </c>
      <c r="F893" s="367" t="s">
        <v>2495</v>
      </c>
      <c r="G893" s="367" t="s">
        <v>530</v>
      </c>
      <c r="H893" s="367" t="s">
        <v>530</v>
      </c>
      <c r="I893" s="367" t="s">
        <v>530</v>
      </c>
      <c r="J893" s="374"/>
      <c r="K893" s="374">
        <v>173.91</v>
      </c>
      <c r="L893" s="374">
        <v>-109717603.15000001</v>
      </c>
      <c r="M893" s="374"/>
    </row>
    <row r="894" spans="1:13" ht="12.2" hidden="1" customHeight="1" outlineLevel="2" x14ac:dyDescent="0.2">
      <c r="A894" s="367" t="s">
        <v>2295</v>
      </c>
      <c r="B894" s="367" t="s">
        <v>821</v>
      </c>
      <c r="C894" s="367" t="s">
        <v>2496</v>
      </c>
      <c r="D894" s="367" t="s">
        <v>2375</v>
      </c>
      <c r="E894" s="367" t="s">
        <v>530</v>
      </c>
      <c r="F894" s="367" t="s">
        <v>2497</v>
      </c>
      <c r="G894" s="367" t="s">
        <v>530</v>
      </c>
      <c r="H894" s="367" t="s">
        <v>530</v>
      </c>
      <c r="I894" s="367" t="s">
        <v>530</v>
      </c>
      <c r="J894" s="374"/>
      <c r="K894" s="374">
        <v>18.7</v>
      </c>
      <c r="L894" s="374">
        <v>-109717621.84999999</v>
      </c>
      <c r="M894" s="374"/>
    </row>
    <row r="895" spans="1:13" ht="12.2" hidden="1" customHeight="1" outlineLevel="2" x14ac:dyDescent="0.2">
      <c r="A895" s="367" t="s">
        <v>2295</v>
      </c>
      <c r="B895" s="367" t="s">
        <v>821</v>
      </c>
      <c r="C895" s="367" t="s">
        <v>1002</v>
      </c>
      <c r="D895" s="367" t="s">
        <v>994</v>
      </c>
      <c r="E895" s="367" t="s">
        <v>530</v>
      </c>
      <c r="F895" s="367" t="s">
        <v>2498</v>
      </c>
      <c r="G895" s="367" t="s">
        <v>530</v>
      </c>
      <c r="H895" s="367" t="s">
        <v>530</v>
      </c>
      <c r="I895" s="367" t="s">
        <v>530</v>
      </c>
      <c r="J895" s="374"/>
      <c r="K895" s="374">
        <v>442.7</v>
      </c>
      <c r="L895" s="374">
        <v>-109718064.55</v>
      </c>
      <c r="M895" s="374"/>
    </row>
    <row r="896" spans="1:13" ht="12.2" hidden="1" customHeight="1" outlineLevel="2" x14ac:dyDescent="0.2">
      <c r="A896" s="367" t="s">
        <v>2295</v>
      </c>
      <c r="B896" s="367" t="s">
        <v>821</v>
      </c>
      <c r="C896" s="367" t="s">
        <v>2499</v>
      </c>
      <c r="D896" s="367" t="s">
        <v>2351</v>
      </c>
      <c r="E896" s="367" t="s">
        <v>530</v>
      </c>
      <c r="F896" s="367" t="s">
        <v>2500</v>
      </c>
      <c r="G896" s="367" t="s">
        <v>530</v>
      </c>
      <c r="H896" s="367" t="s">
        <v>530</v>
      </c>
      <c r="I896" s="367" t="s">
        <v>530</v>
      </c>
      <c r="J896" s="374"/>
      <c r="K896" s="374">
        <v>304.35000000000002</v>
      </c>
      <c r="L896" s="374">
        <v>-109718368.90000001</v>
      </c>
      <c r="M896" s="374"/>
    </row>
    <row r="897" spans="1:13" ht="12.2" hidden="1" customHeight="1" outlineLevel="2" x14ac:dyDescent="0.2">
      <c r="A897" s="367" t="s">
        <v>2295</v>
      </c>
      <c r="B897" s="367" t="s">
        <v>821</v>
      </c>
      <c r="C897" s="367" t="s">
        <v>2501</v>
      </c>
      <c r="D897" s="367" t="s">
        <v>2502</v>
      </c>
      <c r="E897" s="367" t="s">
        <v>530</v>
      </c>
      <c r="F897" s="367" t="s">
        <v>2503</v>
      </c>
      <c r="G897" s="367" t="s">
        <v>530</v>
      </c>
      <c r="H897" s="367" t="s">
        <v>530</v>
      </c>
      <c r="I897" s="367" t="s">
        <v>530</v>
      </c>
      <c r="J897" s="374"/>
      <c r="K897" s="374">
        <v>4559.97</v>
      </c>
      <c r="L897" s="374">
        <v>-109722928.87</v>
      </c>
      <c r="M897" s="374"/>
    </row>
    <row r="898" spans="1:13" ht="12.2" hidden="1" customHeight="1" outlineLevel="2" x14ac:dyDescent="0.2">
      <c r="A898" s="367" t="s">
        <v>2295</v>
      </c>
      <c r="B898" s="367" t="s">
        <v>830</v>
      </c>
      <c r="C898" s="367" t="s">
        <v>2233</v>
      </c>
      <c r="D898" s="367" t="s">
        <v>876</v>
      </c>
      <c r="E898" s="367" t="s">
        <v>530</v>
      </c>
      <c r="F898" s="367" t="s">
        <v>2504</v>
      </c>
      <c r="G898" s="367" t="s">
        <v>530</v>
      </c>
      <c r="H898" s="367" t="s">
        <v>530</v>
      </c>
      <c r="I898" s="367" t="s">
        <v>530</v>
      </c>
      <c r="J898" s="374"/>
      <c r="K898" s="374">
        <v>107.52</v>
      </c>
      <c r="L898" s="374">
        <v>-109723036.39</v>
      </c>
      <c r="M898" s="374"/>
    </row>
    <row r="899" spans="1:13" ht="12.2" hidden="1" customHeight="1" outlineLevel="2" x14ac:dyDescent="0.2">
      <c r="A899" s="367" t="s">
        <v>2295</v>
      </c>
      <c r="B899" s="367" t="s">
        <v>830</v>
      </c>
      <c r="C899" s="367" t="s">
        <v>2505</v>
      </c>
      <c r="D899" s="367" t="s">
        <v>2506</v>
      </c>
      <c r="E899" s="367" t="s">
        <v>530</v>
      </c>
      <c r="F899" s="367" t="s">
        <v>2507</v>
      </c>
      <c r="G899" s="367" t="s">
        <v>530</v>
      </c>
      <c r="H899" s="367" t="s">
        <v>530</v>
      </c>
      <c r="I899" s="367" t="s">
        <v>530</v>
      </c>
      <c r="J899" s="374"/>
      <c r="K899" s="374">
        <v>4199.97</v>
      </c>
      <c r="L899" s="374">
        <v>-109727236.36</v>
      </c>
      <c r="M899" s="374"/>
    </row>
    <row r="900" spans="1:13" ht="12.2" hidden="1" customHeight="1" outlineLevel="2" x14ac:dyDescent="0.2">
      <c r="A900" s="367" t="s">
        <v>2295</v>
      </c>
      <c r="B900" s="367" t="s">
        <v>830</v>
      </c>
      <c r="C900" s="367" t="s">
        <v>2508</v>
      </c>
      <c r="D900" s="367" t="s">
        <v>2509</v>
      </c>
      <c r="E900" s="367" t="s">
        <v>530</v>
      </c>
      <c r="F900" s="367" t="s">
        <v>2510</v>
      </c>
      <c r="G900" s="367" t="s">
        <v>530</v>
      </c>
      <c r="H900" s="367" t="s">
        <v>530</v>
      </c>
      <c r="I900" s="367" t="s">
        <v>530</v>
      </c>
      <c r="J900" s="374"/>
      <c r="K900" s="374">
        <v>1550</v>
      </c>
      <c r="L900" s="374">
        <v>-109728786.36</v>
      </c>
      <c r="M900" s="374"/>
    </row>
    <row r="901" spans="1:13" ht="12.2" hidden="1" customHeight="1" outlineLevel="2" x14ac:dyDescent="0.2">
      <c r="A901" s="367" t="s">
        <v>2295</v>
      </c>
      <c r="B901" s="367" t="s">
        <v>830</v>
      </c>
      <c r="C901" s="367" t="s">
        <v>2511</v>
      </c>
      <c r="D901" s="367" t="s">
        <v>2512</v>
      </c>
      <c r="E901" s="367" t="s">
        <v>530</v>
      </c>
      <c r="F901" s="367" t="s">
        <v>2513</v>
      </c>
      <c r="G901" s="367" t="s">
        <v>530</v>
      </c>
      <c r="H901" s="367" t="s">
        <v>530</v>
      </c>
      <c r="I901" s="367" t="s">
        <v>530</v>
      </c>
      <c r="J901" s="374"/>
      <c r="K901" s="374">
        <v>514.02</v>
      </c>
      <c r="L901" s="374">
        <v>-109729300.38</v>
      </c>
      <c r="M901" s="374"/>
    </row>
    <row r="902" spans="1:13" ht="12.2" hidden="1" customHeight="1" outlineLevel="2" x14ac:dyDescent="0.2">
      <c r="A902" s="367" t="s">
        <v>2295</v>
      </c>
      <c r="B902" s="367" t="s">
        <v>604</v>
      </c>
      <c r="C902" s="367" t="s">
        <v>2514</v>
      </c>
      <c r="D902" s="367" t="s">
        <v>2515</v>
      </c>
      <c r="E902" s="367" t="s">
        <v>530</v>
      </c>
      <c r="F902" s="367" t="s">
        <v>2516</v>
      </c>
      <c r="G902" s="367" t="s">
        <v>530</v>
      </c>
      <c r="H902" s="367" t="s">
        <v>530</v>
      </c>
      <c r="I902" s="367" t="s">
        <v>530</v>
      </c>
      <c r="J902" s="374"/>
      <c r="K902" s="374">
        <v>23.63</v>
      </c>
      <c r="L902" s="374">
        <v>-109729324.01000001</v>
      </c>
      <c r="M902" s="374"/>
    </row>
    <row r="903" spans="1:13" ht="12.2" hidden="1" customHeight="1" outlineLevel="2" x14ac:dyDescent="0.2">
      <c r="A903" s="367" t="s">
        <v>2295</v>
      </c>
      <c r="B903" s="367" t="s">
        <v>604</v>
      </c>
      <c r="C903" s="367" t="s">
        <v>624</v>
      </c>
      <c r="D903" s="367" t="s">
        <v>625</v>
      </c>
      <c r="E903" s="367" t="s">
        <v>530</v>
      </c>
      <c r="F903" s="367" t="s">
        <v>2517</v>
      </c>
      <c r="G903" s="367" t="s">
        <v>530</v>
      </c>
      <c r="H903" s="367" t="s">
        <v>530</v>
      </c>
      <c r="I903" s="367" t="s">
        <v>530</v>
      </c>
      <c r="J903" s="374"/>
      <c r="K903" s="374">
        <v>6.49</v>
      </c>
      <c r="L903" s="374">
        <v>-109729330.5</v>
      </c>
      <c r="M903" s="374"/>
    </row>
    <row r="904" spans="1:13" ht="12.2" hidden="1" customHeight="1" outlineLevel="2" x14ac:dyDescent="0.2">
      <c r="A904" s="367" t="s">
        <v>2295</v>
      </c>
      <c r="B904" s="367" t="s">
        <v>604</v>
      </c>
      <c r="C904" s="367" t="s">
        <v>842</v>
      </c>
      <c r="D904" s="367" t="s">
        <v>843</v>
      </c>
      <c r="E904" s="367" t="s">
        <v>530</v>
      </c>
      <c r="F904" s="367" t="s">
        <v>2518</v>
      </c>
      <c r="G904" s="367" t="s">
        <v>530</v>
      </c>
      <c r="H904" s="367" t="s">
        <v>530</v>
      </c>
      <c r="I904" s="367" t="s">
        <v>530</v>
      </c>
      <c r="J904" s="374"/>
      <c r="K904" s="374">
        <v>2.77</v>
      </c>
      <c r="L904" s="374">
        <v>-109729333.27</v>
      </c>
      <c r="M904" s="374"/>
    </row>
    <row r="905" spans="1:13" ht="12.2" hidden="1" customHeight="1" outlineLevel="2" x14ac:dyDescent="0.2">
      <c r="A905" s="367" t="s">
        <v>2295</v>
      </c>
      <c r="B905" s="367" t="s">
        <v>604</v>
      </c>
      <c r="C905" s="367" t="s">
        <v>2519</v>
      </c>
      <c r="D905" s="367" t="s">
        <v>2300</v>
      </c>
      <c r="E905" s="367" t="s">
        <v>530</v>
      </c>
      <c r="F905" s="367" t="s">
        <v>2520</v>
      </c>
      <c r="G905" s="367" t="s">
        <v>530</v>
      </c>
      <c r="H905" s="367" t="s">
        <v>530</v>
      </c>
      <c r="I905" s="367" t="s">
        <v>530</v>
      </c>
      <c r="J905" s="374"/>
      <c r="K905" s="374">
        <v>26.09</v>
      </c>
      <c r="L905" s="374">
        <v>-109729359.36</v>
      </c>
      <c r="M905" s="374"/>
    </row>
    <row r="906" spans="1:13" ht="12.2" hidden="1" customHeight="1" outlineLevel="2" x14ac:dyDescent="0.2">
      <c r="A906" s="367" t="s">
        <v>2295</v>
      </c>
      <c r="B906" s="367" t="s">
        <v>604</v>
      </c>
      <c r="C906" s="367" t="s">
        <v>2521</v>
      </c>
      <c r="D906" s="367" t="s">
        <v>2300</v>
      </c>
      <c r="E906" s="367" t="s">
        <v>530</v>
      </c>
      <c r="F906" s="367" t="s">
        <v>2522</v>
      </c>
      <c r="G906" s="367" t="s">
        <v>530</v>
      </c>
      <c r="H906" s="367" t="s">
        <v>530</v>
      </c>
      <c r="I906" s="367" t="s">
        <v>530</v>
      </c>
      <c r="J906" s="374"/>
      <c r="K906" s="374">
        <v>3.26</v>
      </c>
      <c r="L906" s="374">
        <v>-109729362.62</v>
      </c>
      <c r="M906" s="374"/>
    </row>
    <row r="907" spans="1:13" ht="12.2" hidden="1" customHeight="1" outlineLevel="2" x14ac:dyDescent="0.2">
      <c r="A907" s="367" t="s">
        <v>2295</v>
      </c>
      <c r="B907" s="367" t="s">
        <v>604</v>
      </c>
      <c r="C907" s="367" t="s">
        <v>2523</v>
      </c>
      <c r="D907" s="367" t="s">
        <v>2524</v>
      </c>
      <c r="E907" s="367" t="s">
        <v>530</v>
      </c>
      <c r="F907" s="367" t="s">
        <v>2525</v>
      </c>
      <c r="G907" s="367" t="s">
        <v>530</v>
      </c>
      <c r="H907" s="367" t="s">
        <v>530</v>
      </c>
      <c r="I907" s="367" t="s">
        <v>530</v>
      </c>
      <c r="J907" s="374"/>
      <c r="K907" s="374">
        <v>3.51</v>
      </c>
      <c r="L907" s="374">
        <v>-109729366.13</v>
      </c>
      <c r="M907" s="374"/>
    </row>
    <row r="908" spans="1:13" ht="12.2" hidden="1" customHeight="1" outlineLevel="2" x14ac:dyDescent="0.2">
      <c r="A908" s="367" t="s">
        <v>2295</v>
      </c>
      <c r="B908" s="367" t="s">
        <v>604</v>
      </c>
      <c r="C908" s="367" t="s">
        <v>2526</v>
      </c>
      <c r="D908" s="367" t="s">
        <v>1678</v>
      </c>
      <c r="E908" s="367" t="s">
        <v>530</v>
      </c>
      <c r="F908" s="367" t="s">
        <v>2527</v>
      </c>
      <c r="G908" s="367" t="s">
        <v>530</v>
      </c>
      <c r="H908" s="367" t="s">
        <v>530</v>
      </c>
      <c r="I908" s="367" t="s">
        <v>530</v>
      </c>
      <c r="J908" s="374"/>
      <c r="K908" s="374">
        <v>400</v>
      </c>
      <c r="L908" s="374">
        <v>-109729766.13</v>
      </c>
      <c r="M908" s="374"/>
    </row>
    <row r="909" spans="1:13" ht="12.2" hidden="1" customHeight="1" outlineLevel="2" x14ac:dyDescent="0.2">
      <c r="A909" s="367" t="s">
        <v>2295</v>
      </c>
      <c r="B909" s="367" t="s">
        <v>604</v>
      </c>
      <c r="C909" s="367" t="s">
        <v>1453</v>
      </c>
      <c r="D909" s="367" t="s">
        <v>1454</v>
      </c>
      <c r="E909" s="367" t="s">
        <v>530</v>
      </c>
      <c r="F909" s="367" t="s">
        <v>2528</v>
      </c>
      <c r="G909" s="367" t="s">
        <v>530</v>
      </c>
      <c r="H909" s="367" t="s">
        <v>530</v>
      </c>
      <c r="I909" s="367" t="s">
        <v>530</v>
      </c>
      <c r="J909" s="374"/>
      <c r="K909" s="374">
        <v>1035.48</v>
      </c>
      <c r="L909" s="374">
        <v>-109730801.61</v>
      </c>
      <c r="M909" s="374"/>
    </row>
    <row r="910" spans="1:13" ht="12.2" hidden="1" customHeight="1" outlineLevel="2" x14ac:dyDescent="0.2">
      <c r="A910" s="367" t="s">
        <v>2295</v>
      </c>
      <c r="B910" s="367" t="s">
        <v>604</v>
      </c>
      <c r="C910" s="367" t="s">
        <v>1191</v>
      </c>
      <c r="D910" s="367" t="s">
        <v>1016</v>
      </c>
      <c r="E910" s="367" t="s">
        <v>530</v>
      </c>
      <c r="F910" s="367" t="s">
        <v>2529</v>
      </c>
      <c r="G910" s="367" t="s">
        <v>530</v>
      </c>
      <c r="H910" s="367" t="s">
        <v>530</v>
      </c>
      <c r="I910" s="367" t="s">
        <v>530</v>
      </c>
      <c r="J910" s="374"/>
      <c r="K910" s="374">
        <v>66.8</v>
      </c>
      <c r="L910" s="374">
        <v>-109730868.41</v>
      </c>
      <c r="M910" s="374"/>
    </row>
    <row r="911" spans="1:13" ht="12.2" hidden="1" customHeight="1" outlineLevel="2" x14ac:dyDescent="0.2">
      <c r="A911" s="367" t="s">
        <v>2295</v>
      </c>
      <c r="B911" s="367" t="s">
        <v>604</v>
      </c>
      <c r="C911" s="367" t="s">
        <v>1007</v>
      </c>
      <c r="D911" s="367" t="s">
        <v>1008</v>
      </c>
      <c r="E911" s="367" t="s">
        <v>530</v>
      </c>
      <c r="F911" s="367" t="s">
        <v>2530</v>
      </c>
      <c r="G911" s="367" t="s">
        <v>530</v>
      </c>
      <c r="H911" s="367" t="s">
        <v>530</v>
      </c>
      <c r="I911" s="367" t="s">
        <v>530</v>
      </c>
      <c r="J911" s="374"/>
      <c r="K911" s="374">
        <v>22.24</v>
      </c>
      <c r="L911" s="374">
        <v>-109730890.65000001</v>
      </c>
      <c r="M911" s="374"/>
    </row>
    <row r="912" spans="1:13" ht="12.2" hidden="1" customHeight="1" outlineLevel="2" x14ac:dyDescent="0.2">
      <c r="A912" s="367" t="s">
        <v>2295</v>
      </c>
      <c r="B912" s="367" t="s">
        <v>604</v>
      </c>
      <c r="C912" s="367" t="s">
        <v>1463</v>
      </c>
      <c r="D912" s="367" t="s">
        <v>1464</v>
      </c>
      <c r="E912" s="367" t="s">
        <v>530</v>
      </c>
      <c r="F912" s="367" t="s">
        <v>2531</v>
      </c>
      <c r="G912" s="367" t="s">
        <v>530</v>
      </c>
      <c r="H912" s="367" t="s">
        <v>530</v>
      </c>
      <c r="I912" s="367" t="s">
        <v>530</v>
      </c>
      <c r="J912" s="374"/>
      <c r="K912" s="374">
        <v>22.35</v>
      </c>
      <c r="L912" s="374">
        <v>-109730913</v>
      </c>
      <c r="M912" s="374"/>
    </row>
    <row r="913" spans="1:13" ht="12.2" hidden="1" customHeight="1" outlineLevel="2" x14ac:dyDescent="0.2">
      <c r="A913" s="367" t="s">
        <v>2295</v>
      </c>
      <c r="B913" s="367" t="s">
        <v>604</v>
      </c>
      <c r="C913" s="367" t="s">
        <v>2532</v>
      </c>
      <c r="D913" s="367" t="s">
        <v>972</v>
      </c>
      <c r="E913" s="367" t="s">
        <v>530</v>
      </c>
      <c r="F913" s="367" t="s">
        <v>2533</v>
      </c>
      <c r="G913" s="367" t="s">
        <v>530</v>
      </c>
      <c r="H913" s="367" t="s">
        <v>530</v>
      </c>
      <c r="I913" s="367" t="s">
        <v>530</v>
      </c>
      <c r="J913" s="374"/>
      <c r="K913" s="374">
        <v>12.5</v>
      </c>
      <c r="L913" s="374">
        <v>-109730925.5</v>
      </c>
      <c r="M913" s="374"/>
    </row>
    <row r="914" spans="1:13" ht="12.2" hidden="1" customHeight="1" outlineLevel="2" x14ac:dyDescent="0.2">
      <c r="A914" s="367" t="s">
        <v>2295</v>
      </c>
      <c r="B914" s="367" t="s">
        <v>604</v>
      </c>
      <c r="C914" s="367" t="s">
        <v>1895</v>
      </c>
      <c r="D914" s="367" t="s">
        <v>1348</v>
      </c>
      <c r="E914" s="367" t="s">
        <v>530</v>
      </c>
      <c r="F914" s="367" t="s">
        <v>2534</v>
      </c>
      <c r="G914" s="367" t="s">
        <v>530</v>
      </c>
      <c r="H914" s="367" t="s">
        <v>530</v>
      </c>
      <c r="I914" s="367" t="s">
        <v>530</v>
      </c>
      <c r="J914" s="374"/>
      <c r="K914" s="374">
        <v>32.46</v>
      </c>
      <c r="L914" s="374">
        <v>-109730957.95999999</v>
      </c>
      <c r="M914" s="374"/>
    </row>
    <row r="915" spans="1:13" ht="12.2" hidden="1" customHeight="1" outlineLevel="2" x14ac:dyDescent="0.2">
      <c r="A915" s="367" t="s">
        <v>2295</v>
      </c>
      <c r="B915" s="367" t="s">
        <v>1014</v>
      </c>
      <c r="C915" s="367" t="s">
        <v>1470</v>
      </c>
      <c r="D915" s="367" t="s">
        <v>1471</v>
      </c>
      <c r="E915" s="367" t="s">
        <v>530</v>
      </c>
      <c r="F915" s="367" t="s">
        <v>2535</v>
      </c>
      <c r="G915" s="367" t="s">
        <v>530</v>
      </c>
      <c r="H915" s="367" t="s">
        <v>530</v>
      </c>
      <c r="I915" s="367" t="s">
        <v>530</v>
      </c>
      <c r="J915" s="374"/>
      <c r="K915" s="374">
        <v>69.540000000000006</v>
      </c>
      <c r="L915" s="374">
        <v>-109731027.5</v>
      </c>
      <c r="M915" s="374"/>
    </row>
    <row r="916" spans="1:13" ht="12.2" hidden="1" customHeight="1" outlineLevel="2" x14ac:dyDescent="0.2">
      <c r="A916" s="367" t="s">
        <v>2295</v>
      </c>
      <c r="B916" s="367" t="s">
        <v>1014</v>
      </c>
      <c r="C916" s="367" t="s">
        <v>2536</v>
      </c>
      <c r="D916" s="367" t="s">
        <v>1594</v>
      </c>
      <c r="E916" s="367" t="s">
        <v>530</v>
      </c>
      <c r="F916" s="367" t="s">
        <v>2537</v>
      </c>
      <c r="G916" s="367" t="s">
        <v>530</v>
      </c>
      <c r="H916" s="367" t="s">
        <v>530</v>
      </c>
      <c r="I916" s="367" t="s">
        <v>530</v>
      </c>
      <c r="J916" s="374"/>
      <c r="K916" s="374">
        <v>8200</v>
      </c>
      <c r="L916" s="374">
        <v>-109739227.5</v>
      </c>
      <c r="M916" s="374"/>
    </row>
    <row r="917" spans="1:13" ht="12.2" hidden="1" customHeight="1" outlineLevel="2" x14ac:dyDescent="0.2">
      <c r="A917" s="367" t="s">
        <v>2295</v>
      </c>
      <c r="B917" s="367" t="s">
        <v>1014</v>
      </c>
      <c r="C917" s="367" t="s">
        <v>2253</v>
      </c>
      <c r="D917" s="367" t="s">
        <v>1233</v>
      </c>
      <c r="E917" s="367" t="s">
        <v>530</v>
      </c>
      <c r="F917" s="367" t="s">
        <v>2538</v>
      </c>
      <c r="G917" s="367" t="s">
        <v>530</v>
      </c>
      <c r="H917" s="367" t="s">
        <v>530</v>
      </c>
      <c r="I917" s="367" t="s">
        <v>530</v>
      </c>
      <c r="J917" s="374"/>
      <c r="K917" s="374">
        <v>335.88</v>
      </c>
      <c r="L917" s="374">
        <v>-109739563.38</v>
      </c>
      <c r="M917" s="374"/>
    </row>
    <row r="918" spans="1:13" ht="12.2" hidden="1" customHeight="1" outlineLevel="2" x14ac:dyDescent="0.2">
      <c r="A918" s="367" t="s">
        <v>2295</v>
      </c>
      <c r="B918" s="367" t="s">
        <v>852</v>
      </c>
      <c r="C918" s="367" t="s">
        <v>2539</v>
      </c>
      <c r="D918" s="367" t="s">
        <v>2540</v>
      </c>
      <c r="E918" s="367" t="s">
        <v>530</v>
      </c>
      <c r="F918" s="367" t="s">
        <v>2541</v>
      </c>
      <c r="G918" s="367" t="s">
        <v>530</v>
      </c>
      <c r="H918" s="367" t="s">
        <v>530</v>
      </c>
      <c r="I918" s="367" t="s">
        <v>530</v>
      </c>
      <c r="J918" s="374"/>
      <c r="K918" s="374">
        <v>25.72</v>
      </c>
      <c r="L918" s="374">
        <v>-109739589.09999999</v>
      </c>
      <c r="M918" s="374"/>
    </row>
    <row r="919" spans="1:13" ht="12.2" hidden="1" customHeight="1" outlineLevel="2" x14ac:dyDescent="0.2">
      <c r="A919" s="367" t="s">
        <v>2295</v>
      </c>
      <c r="B919" s="367" t="s">
        <v>852</v>
      </c>
      <c r="C919" s="367" t="s">
        <v>2542</v>
      </c>
      <c r="D919" s="367" t="s">
        <v>1247</v>
      </c>
      <c r="E919" s="367" t="s">
        <v>530</v>
      </c>
      <c r="F919" s="367" t="s">
        <v>2543</v>
      </c>
      <c r="G919" s="367" t="s">
        <v>530</v>
      </c>
      <c r="H919" s="367" t="s">
        <v>530</v>
      </c>
      <c r="I919" s="367" t="s">
        <v>530</v>
      </c>
      <c r="J919" s="374"/>
      <c r="K919" s="374">
        <v>20.58</v>
      </c>
      <c r="L919" s="374">
        <v>-109739609.68000001</v>
      </c>
      <c r="M919" s="374"/>
    </row>
    <row r="920" spans="1:13" ht="12.2" hidden="1" customHeight="1" outlineLevel="2" x14ac:dyDescent="0.2">
      <c r="A920" s="367" t="s">
        <v>2295</v>
      </c>
      <c r="B920" s="367" t="s">
        <v>852</v>
      </c>
      <c r="C920" s="367" t="s">
        <v>1475</v>
      </c>
      <c r="D920" s="367" t="s">
        <v>1247</v>
      </c>
      <c r="E920" s="367" t="s">
        <v>530</v>
      </c>
      <c r="F920" s="367" t="s">
        <v>2544</v>
      </c>
      <c r="G920" s="367" t="s">
        <v>530</v>
      </c>
      <c r="H920" s="367" t="s">
        <v>530</v>
      </c>
      <c r="I920" s="367" t="s">
        <v>530</v>
      </c>
      <c r="J920" s="374"/>
      <c r="K920" s="374">
        <v>13.22</v>
      </c>
      <c r="L920" s="374">
        <v>-109739622.90000001</v>
      </c>
      <c r="M920" s="374"/>
    </row>
    <row r="921" spans="1:13" ht="12.2" hidden="1" customHeight="1" outlineLevel="2" x14ac:dyDescent="0.2">
      <c r="A921" s="367" t="s">
        <v>2295</v>
      </c>
      <c r="B921" s="367" t="s">
        <v>852</v>
      </c>
      <c r="C921" s="367" t="s">
        <v>2545</v>
      </c>
      <c r="D921" s="367" t="s">
        <v>1247</v>
      </c>
      <c r="E921" s="367" t="s">
        <v>530</v>
      </c>
      <c r="F921" s="367" t="s">
        <v>2546</v>
      </c>
      <c r="G921" s="367" t="s">
        <v>530</v>
      </c>
      <c r="H921" s="367" t="s">
        <v>530</v>
      </c>
      <c r="I921" s="367" t="s">
        <v>530</v>
      </c>
      <c r="J921" s="374"/>
      <c r="K921" s="374">
        <v>8.43</v>
      </c>
      <c r="L921" s="374">
        <v>-109739631.33</v>
      </c>
      <c r="M921" s="374"/>
    </row>
    <row r="922" spans="1:13" ht="12.2" hidden="1" customHeight="1" outlineLevel="2" x14ac:dyDescent="0.2">
      <c r="A922" s="367" t="s">
        <v>2295</v>
      </c>
      <c r="B922" s="367" t="s">
        <v>1146</v>
      </c>
      <c r="C922" s="367" t="s">
        <v>1483</v>
      </c>
      <c r="D922" s="367" t="s">
        <v>1262</v>
      </c>
      <c r="E922" s="367" t="s">
        <v>530</v>
      </c>
      <c r="F922" s="367" t="s">
        <v>2547</v>
      </c>
      <c r="G922" s="367" t="s">
        <v>530</v>
      </c>
      <c r="H922" s="367" t="s">
        <v>530</v>
      </c>
      <c r="I922" s="367" t="s">
        <v>530</v>
      </c>
      <c r="J922" s="374"/>
      <c r="K922" s="374">
        <v>127.34</v>
      </c>
      <c r="L922" s="374">
        <v>-109739758.67</v>
      </c>
      <c r="M922" s="374"/>
    </row>
    <row r="923" spans="1:13" ht="12.2" hidden="1" customHeight="1" outlineLevel="2" x14ac:dyDescent="0.2">
      <c r="A923" s="367" t="s">
        <v>2295</v>
      </c>
      <c r="B923" s="367" t="s">
        <v>1146</v>
      </c>
      <c r="C923" s="367" t="s">
        <v>1485</v>
      </c>
      <c r="D923" s="367" t="s">
        <v>1268</v>
      </c>
      <c r="E923" s="367" t="s">
        <v>530</v>
      </c>
      <c r="F923" s="367" t="s">
        <v>2548</v>
      </c>
      <c r="G923" s="367" t="s">
        <v>530</v>
      </c>
      <c r="H923" s="367" t="s">
        <v>530</v>
      </c>
      <c r="I923" s="367" t="s">
        <v>530</v>
      </c>
      <c r="J923" s="374"/>
      <c r="K923" s="374">
        <v>408.18</v>
      </c>
      <c r="L923" s="374">
        <v>-109740166.84999999</v>
      </c>
      <c r="M923" s="374"/>
    </row>
    <row r="924" spans="1:13" ht="12.2" hidden="1" customHeight="1" outlineLevel="2" x14ac:dyDescent="0.2">
      <c r="A924" s="367" t="s">
        <v>2295</v>
      </c>
      <c r="B924" s="367" t="s">
        <v>1146</v>
      </c>
      <c r="C924" s="367" t="s">
        <v>2549</v>
      </c>
      <c r="D924" s="367" t="s">
        <v>1678</v>
      </c>
      <c r="E924" s="367" t="s">
        <v>530</v>
      </c>
      <c r="F924" s="367" t="s">
        <v>2550</v>
      </c>
      <c r="G924" s="367" t="s">
        <v>530</v>
      </c>
      <c r="H924" s="367" t="s">
        <v>530</v>
      </c>
      <c r="I924" s="367" t="s">
        <v>530</v>
      </c>
      <c r="J924" s="374"/>
      <c r="K924" s="374">
        <v>80</v>
      </c>
      <c r="L924" s="374">
        <v>-109740246.84999999</v>
      </c>
      <c r="M924" s="374"/>
    </row>
    <row r="925" spans="1:13" ht="12.2" hidden="1" customHeight="1" outlineLevel="2" x14ac:dyDescent="0.2">
      <c r="A925" s="367" t="s">
        <v>2295</v>
      </c>
      <c r="B925" s="367" t="s">
        <v>1146</v>
      </c>
      <c r="C925" s="367" t="s">
        <v>2551</v>
      </c>
      <c r="D925" s="367" t="s">
        <v>2552</v>
      </c>
      <c r="E925" s="367" t="s">
        <v>530</v>
      </c>
      <c r="F925" s="367" t="s">
        <v>2553</v>
      </c>
      <c r="G925" s="367" t="s">
        <v>530</v>
      </c>
      <c r="H925" s="367" t="s">
        <v>530</v>
      </c>
      <c r="I925" s="367" t="s">
        <v>530</v>
      </c>
      <c r="J925" s="374"/>
      <c r="K925" s="374">
        <v>2854.28</v>
      </c>
      <c r="L925" s="374">
        <v>-109743101.13</v>
      </c>
      <c r="M925" s="374"/>
    </row>
    <row r="926" spans="1:13" ht="12.2" hidden="1" customHeight="1" outlineLevel="2" x14ac:dyDescent="0.2">
      <c r="A926" s="367" t="s">
        <v>2295</v>
      </c>
      <c r="B926" s="367" t="s">
        <v>859</v>
      </c>
      <c r="C926" s="367" t="s">
        <v>1490</v>
      </c>
      <c r="D926" s="367" t="s">
        <v>1491</v>
      </c>
      <c r="E926" s="367" t="s">
        <v>530</v>
      </c>
      <c r="F926" s="367" t="s">
        <v>2554</v>
      </c>
      <c r="G926" s="367" t="s">
        <v>530</v>
      </c>
      <c r="H926" s="367" t="s">
        <v>530</v>
      </c>
      <c r="I926" s="367" t="s">
        <v>530</v>
      </c>
      <c r="J926" s="374"/>
      <c r="K926" s="374">
        <v>138.22</v>
      </c>
      <c r="L926" s="374">
        <v>-109743239.34999999</v>
      </c>
      <c r="M926" s="374"/>
    </row>
    <row r="927" spans="1:13" ht="12.2" hidden="1" customHeight="1" outlineLevel="2" x14ac:dyDescent="0.2">
      <c r="A927" s="367" t="s">
        <v>2295</v>
      </c>
      <c r="B927" s="367" t="s">
        <v>859</v>
      </c>
      <c r="C927" s="367" t="s">
        <v>862</v>
      </c>
      <c r="D927" s="367" t="s">
        <v>863</v>
      </c>
      <c r="E927" s="367" t="s">
        <v>530</v>
      </c>
      <c r="F927" s="367" t="s">
        <v>2555</v>
      </c>
      <c r="G927" s="367" t="s">
        <v>530</v>
      </c>
      <c r="H927" s="367" t="s">
        <v>530</v>
      </c>
      <c r="I927" s="367" t="s">
        <v>530</v>
      </c>
      <c r="J927" s="374"/>
      <c r="K927" s="374">
        <v>471.51</v>
      </c>
      <c r="L927" s="374">
        <v>-109743710.86</v>
      </c>
      <c r="M927" s="374"/>
    </row>
    <row r="928" spans="1:13" ht="12.2" hidden="1" customHeight="1" outlineLevel="2" x14ac:dyDescent="0.2">
      <c r="A928" s="367" t="s">
        <v>2295</v>
      </c>
      <c r="B928" s="367" t="s">
        <v>859</v>
      </c>
      <c r="C928" s="367" t="s">
        <v>1499</v>
      </c>
      <c r="D928" s="367" t="s">
        <v>1500</v>
      </c>
      <c r="E928" s="367" t="s">
        <v>530</v>
      </c>
      <c r="F928" s="367" t="s">
        <v>2556</v>
      </c>
      <c r="G928" s="367" t="s">
        <v>530</v>
      </c>
      <c r="H928" s="367" t="s">
        <v>530</v>
      </c>
      <c r="I928" s="367" t="s">
        <v>530</v>
      </c>
      <c r="J928" s="374"/>
      <c r="K928" s="374">
        <v>237.86</v>
      </c>
      <c r="L928" s="374">
        <v>-109743948.72</v>
      </c>
      <c r="M928" s="374"/>
    </row>
    <row r="929" spans="1:13" ht="12.2" hidden="1" customHeight="1" outlineLevel="2" x14ac:dyDescent="0.2">
      <c r="A929" s="367" t="s">
        <v>2295</v>
      </c>
      <c r="B929" s="367" t="s">
        <v>859</v>
      </c>
      <c r="C929" s="367" t="s">
        <v>2557</v>
      </c>
      <c r="D929" s="367" t="s">
        <v>1410</v>
      </c>
      <c r="E929" s="367" t="s">
        <v>530</v>
      </c>
      <c r="F929" s="367" t="s">
        <v>2558</v>
      </c>
      <c r="G929" s="367" t="s">
        <v>530</v>
      </c>
      <c r="H929" s="367" t="s">
        <v>530</v>
      </c>
      <c r="I929" s="367" t="s">
        <v>530</v>
      </c>
      <c r="J929" s="374"/>
      <c r="K929" s="374">
        <v>830.8</v>
      </c>
      <c r="L929" s="374">
        <v>-109744779.52</v>
      </c>
      <c r="M929" s="374"/>
    </row>
    <row r="930" spans="1:13" ht="12.2" hidden="1" customHeight="1" outlineLevel="2" x14ac:dyDescent="0.2">
      <c r="A930" s="367" t="s">
        <v>2295</v>
      </c>
      <c r="B930" s="367" t="s">
        <v>631</v>
      </c>
      <c r="C930" s="367" t="s">
        <v>1508</v>
      </c>
      <c r="D930" s="367" t="s">
        <v>1509</v>
      </c>
      <c r="E930" s="367" t="s">
        <v>530</v>
      </c>
      <c r="F930" s="367" t="s">
        <v>2559</v>
      </c>
      <c r="G930" s="367" t="s">
        <v>530</v>
      </c>
      <c r="H930" s="367" t="s">
        <v>530</v>
      </c>
      <c r="I930" s="367" t="s">
        <v>530</v>
      </c>
      <c r="J930" s="374"/>
      <c r="K930" s="374">
        <v>353</v>
      </c>
      <c r="L930" s="374">
        <v>-109745132.52</v>
      </c>
      <c r="M930" s="374"/>
    </row>
    <row r="931" spans="1:13" ht="12.2" hidden="1" customHeight="1" outlineLevel="2" x14ac:dyDescent="0.2">
      <c r="A931" s="367" t="s">
        <v>2295</v>
      </c>
      <c r="B931" s="367" t="s">
        <v>631</v>
      </c>
      <c r="C931" s="367" t="s">
        <v>2560</v>
      </c>
      <c r="D931" s="367" t="s">
        <v>1324</v>
      </c>
      <c r="E931" s="367" t="s">
        <v>530</v>
      </c>
      <c r="F931" s="367" t="s">
        <v>2561</v>
      </c>
      <c r="G931" s="367" t="s">
        <v>530</v>
      </c>
      <c r="H931" s="367" t="s">
        <v>530</v>
      </c>
      <c r="I931" s="367" t="s">
        <v>530</v>
      </c>
      <c r="J931" s="374"/>
      <c r="K931" s="374">
        <v>771.38</v>
      </c>
      <c r="L931" s="374">
        <v>-109745903.90000001</v>
      </c>
      <c r="M931" s="374"/>
    </row>
    <row r="932" spans="1:13" ht="12.2" hidden="1" customHeight="1" outlineLevel="2" x14ac:dyDescent="0.2">
      <c r="A932" s="367" t="s">
        <v>2295</v>
      </c>
      <c r="B932" s="367" t="s">
        <v>631</v>
      </c>
      <c r="C932" s="367" t="s">
        <v>871</v>
      </c>
      <c r="D932" s="367" t="s">
        <v>744</v>
      </c>
      <c r="E932" s="367" t="s">
        <v>530</v>
      </c>
      <c r="F932" s="367" t="s">
        <v>872</v>
      </c>
      <c r="G932" s="367" t="s">
        <v>530</v>
      </c>
      <c r="H932" s="367" t="s">
        <v>530</v>
      </c>
      <c r="I932" s="367" t="s">
        <v>530</v>
      </c>
      <c r="J932" s="374"/>
      <c r="K932" s="374">
        <v>56.84</v>
      </c>
      <c r="L932" s="374">
        <v>-109745960.73999999</v>
      </c>
      <c r="M932" s="374"/>
    </row>
    <row r="933" spans="1:13" ht="12.2" hidden="1" customHeight="1" outlineLevel="2" x14ac:dyDescent="0.2">
      <c r="A933" s="367" t="s">
        <v>2295</v>
      </c>
      <c r="B933" s="367" t="s">
        <v>651</v>
      </c>
      <c r="C933" s="367" t="s">
        <v>2562</v>
      </c>
      <c r="D933" s="367" t="s">
        <v>2375</v>
      </c>
      <c r="E933" s="367" t="s">
        <v>530</v>
      </c>
      <c r="F933" s="367" t="s">
        <v>2563</v>
      </c>
      <c r="G933" s="367" t="s">
        <v>530</v>
      </c>
      <c r="H933" s="367" t="s">
        <v>530</v>
      </c>
      <c r="I933" s="367" t="s">
        <v>530</v>
      </c>
      <c r="J933" s="374"/>
      <c r="K933" s="374">
        <v>17.07</v>
      </c>
      <c r="L933" s="374">
        <v>-109745977.81</v>
      </c>
      <c r="M933" s="374"/>
    </row>
    <row r="934" spans="1:13" ht="12.2" hidden="1" customHeight="1" outlineLevel="2" x14ac:dyDescent="0.2">
      <c r="A934" s="367" t="s">
        <v>2295</v>
      </c>
      <c r="B934" s="367" t="s">
        <v>651</v>
      </c>
      <c r="C934" s="367" t="s">
        <v>1515</v>
      </c>
      <c r="D934" s="367" t="s">
        <v>1410</v>
      </c>
      <c r="E934" s="367" t="s">
        <v>530</v>
      </c>
      <c r="F934" s="367" t="s">
        <v>2564</v>
      </c>
      <c r="G934" s="367" t="s">
        <v>530</v>
      </c>
      <c r="H934" s="367" t="s">
        <v>530</v>
      </c>
      <c r="I934" s="367" t="s">
        <v>530</v>
      </c>
      <c r="J934" s="374"/>
      <c r="K934" s="374">
        <v>343.64</v>
      </c>
      <c r="L934" s="374">
        <v>-109746321.45</v>
      </c>
      <c r="M934" s="374"/>
    </row>
    <row r="935" spans="1:13" ht="12.2" hidden="1" customHeight="1" outlineLevel="2" x14ac:dyDescent="0.2">
      <c r="A935" s="367" t="s">
        <v>2295</v>
      </c>
      <c r="B935" s="367" t="s">
        <v>651</v>
      </c>
      <c r="C935" s="367" t="s">
        <v>2565</v>
      </c>
      <c r="D935" s="367" t="s">
        <v>2351</v>
      </c>
      <c r="E935" s="367" t="s">
        <v>530</v>
      </c>
      <c r="F935" s="367" t="s">
        <v>2566</v>
      </c>
      <c r="G935" s="367" t="s">
        <v>530</v>
      </c>
      <c r="H935" s="367" t="s">
        <v>530</v>
      </c>
      <c r="I935" s="367" t="s">
        <v>530</v>
      </c>
      <c r="J935" s="374"/>
      <c r="K935" s="374">
        <v>487.81</v>
      </c>
      <c r="L935" s="374">
        <v>-109746809.26000001</v>
      </c>
      <c r="M935" s="374"/>
    </row>
    <row r="936" spans="1:13" ht="12.2" hidden="1" customHeight="1" outlineLevel="2" x14ac:dyDescent="0.2">
      <c r="A936" s="367" t="s">
        <v>2295</v>
      </c>
      <c r="B936" s="367" t="s">
        <v>651</v>
      </c>
      <c r="C936" s="367" t="s">
        <v>2567</v>
      </c>
      <c r="D936" s="367" t="s">
        <v>2351</v>
      </c>
      <c r="E936" s="367" t="s">
        <v>530</v>
      </c>
      <c r="F936" s="367" t="s">
        <v>2568</v>
      </c>
      <c r="G936" s="367" t="s">
        <v>530</v>
      </c>
      <c r="H936" s="367" t="s">
        <v>530</v>
      </c>
      <c r="I936" s="367" t="s">
        <v>530</v>
      </c>
      <c r="J936" s="374"/>
      <c r="K936" s="374">
        <v>399.11</v>
      </c>
      <c r="L936" s="374">
        <v>-109747208.37</v>
      </c>
      <c r="M936" s="374"/>
    </row>
    <row r="937" spans="1:13" ht="12.2" hidden="1" customHeight="1" outlineLevel="2" x14ac:dyDescent="0.2">
      <c r="A937" s="367" t="s">
        <v>2295</v>
      </c>
      <c r="B937" s="367" t="s">
        <v>659</v>
      </c>
      <c r="C937" s="367" t="s">
        <v>2569</v>
      </c>
      <c r="D937" s="367" t="s">
        <v>1247</v>
      </c>
      <c r="E937" s="367" t="s">
        <v>530</v>
      </c>
      <c r="F937" s="367" t="s">
        <v>2570</v>
      </c>
      <c r="G937" s="367" t="s">
        <v>530</v>
      </c>
      <c r="H937" s="367" t="s">
        <v>530</v>
      </c>
      <c r="I937" s="367" t="s">
        <v>530</v>
      </c>
      <c r="J937" s="374"/>
      <c r="K937" s="374">
        <v>110.87</v>
      </c>
      <c r="L937" s="374">
        <v>-109747319.23999999</v>
      </c>
      <c r="M937" s="374"/>
    </row>
    <row r="938" spans="1:13" ht="12.2" hidden="1" customHeight="1" outlineLevel="2" x14ac:dyDescent="0.2">
      <c r="A938" s="367" t="s">
        <v>2295</v>
      </c>
      <c r="B938" s="367" t="s">
        <v>659</v>
      </c>
      <c r="C938" s="367" t="s">
        <v>1530</v>
      </c>
      <c r="D938" s="367" t="s">
        <v>1351</v>
      </c>
      <c r="E938" s="367" t="s">
        <v>530</v>
      </c>
      <c r="F938" s="367" t="s">
        <v>1531</v>
      </c>
      <c r="G938" s="367" t="s">
        <v>530</v>
      </c>
      <c r="H938" s="367" t="s">
        <v>530</v>
      </c>
      <c r="I938" s="367" t="s">
        <v>530</v>
      </c>
      <c r="J938" s="374"/>
      <c r="K938" s="374">
        <v>415.04</v>
      </c>
      <c r="L938" s="374">
        <v>-109747734.28</v>
      </c>
      <c r="M938" s="374"/>
    </row>
    <row r="939" spans="1:13" ht="12.2" hidden="1" customHeight="1" outlineLevel="2" x14ac:dyDescent="0.2">
      <c r="A939" s="367" t="s">
        <v>2295</v>
      </c>
      <c r="B939" s="367" t="s">
        <v>665</v>
      </c>
      <c r="C939" s="367" t="s">
        <v>2571</v>
      </c>
      <c r="D939" s="367" t="s">
        <v>2351</v>
      </c>
      <c r="E939" s="367" t="s">
        <v>530</v>
      </c>
      <c r="F939" s="367" t="s">
        <v>2572</v>
      </c>
      <c r="G939" s="367" t="s">
        <v>530</v>
      </c>
      <c r="H939" s="367" t="s">
        <v>530</v>
      </c>
      <c r="I939" s="367" t="s">
        <v>530</v>
      </c>
      <c r="J939" s="374"/>
      <c r="K939" s="374">
        <v>2222.1999999999998</v>
      </c>
      <c r="L939" s="374">
        <v>-109749956.48</v>
      </c>
      <c r="M939" s="374"/>
    </row>
    <row r="940" spans="1:13" ht="12.2" hidden="1" customHeight="1" outlineLevel="2" x14ac:dyDescent="0.2">
      <c r="A940" s="367" t="s">
        <v>2295</v>
      </c>
      <c r="B940" s="367" t="s">
        <v>681</v>
      </c>
      <c r="C940" s="367" t="s">
        <v>1536</v>
      </c>
      <c r="D940" s="367" t="s">
        <v>1537</v>
      </c>
      <c r="E940" s="367" t="s">
        <v>530</v>
      </c>
      <c r="F940" s="367" t="s">
        <v>2573</v>
      </c>
      <c r="G940" s="367" t="s">
        <v>530</v>
      </c>
      <c r="H940" s="367" t="s">
        <v>530</v>
      </c>
      <c r="I940" s="367" t="s">
        <v>530</v>
      </c>
      <c r="J940" s="374"/>
      <c r="K940" s="374">
        <v>164.91</v>
      </c>
      <c r="L940" s="374">
        <v>-109750121.39</v>
      </c>
      <c r="M940" s="374"/>
    </row>
    <row r="941" spans="1:13" ht="12.2" hidden="1" customHeight="1" outlineLevel="2" x14ac:dyDescent="0.2">
      <c r="A941" s="367" t="s">
        <v>2295</v>
      </c>
      <c r="B941" s="367" t="s">
        <v>681</v>
      </c>
      <c r="C941" s="367" t="s">
        <v>878</v>
      </c>
      <c r="D941" s="367" t="s">
        <v>879</v>
      </c>
      <c r="E941" s="367" t="s">
        <v>530</v>
      </c>
      <c r="F941" s="367" t="s">
        <v>2574</v>
      </c>
      <c r="G941" s="367" t="s">
        <v>530</v>
      </c>
      <c r="H941" s="367" t="s">
        <v>530</v>
      </c>
      <c r="I941" s="367" t="s">
        <v>530</v>
      </c>
      <c r="J941" s="374"/>
      <c r="K941" s="374">
        <v>240.11</v>
      </c>
      <c r="L941" s="374">
        <v>-109750361.5</v>
      </c>
      <c r="M941" s="374"/>
    </row>
    <row r="942" spans="1:13" ht="12.2" hidden="1" customHeight="1" outlineLevel="2" x14ac:dyDescent="0.2">
      <c r="A942" s="367" t="s">
        <v>2295</v>
      </c>
      <c r="B942" s="367" t="s">
        <v>681</v>
      </c>
      <c r="C942" s="367" t="s">
        <v>2575</v>
      </c>
      <c r="D942" s="367" t="s">
        <v>2576</v>
      </c>
      <c r="E942" s="367" t="s">
        <v>530</v>
      </c>
      <c r="F942" s="367" t="s">
        <v>2577</v>
      </c>
      <c r="G942" s="367" t="s">
        <v>530</v>
      </c>
      <c r="H942" s="367" t="s">
        <v>530</v>
      </c>
      <c r="I942" s="367" t="s">
        <v>530</v>
      </c>
      <c r="J942" s="374"/>
      <c r="K942" s="374">
        <v>82.24</v>
      </c>
      <c r="L942" s="374">
        <v>-109750443.73999999</v>
      </c>
      <c r="M942" s="374"/>
    </row>
    <row r="943" spans="1:13" ht="12.2" hidden="1" customHeight="1" outlineLevel="2" x14ac:dyDescent="0.2">
      <c r="A943" s="367" t="s">
        <v>2295</v>
      </c>
      <c r="B943" s="367" t="s">
        <v>681</v>
      </c>
      <c r="C943" s="367" t="s">
        <v>2578</v>
      </c>
      <c r="D943" s="367" t="s">
        <v>2579</v>
      </c>
      <c r="E943" s="367" t="s">
        <v>530</v>
      </c>
      <c r="F943" s="367" t="s">
        <v>2580</v>
      </c>
      <c r="G943" s="367" t="s">
        <v>530</v>
      </c>
      <c r="H943" s="367" t="s">
        <v>530</v>
      </c>
      <c r="I943" s="367" t="s">
        <v>530</v>
      </c>
      <c r="J943" s="374"/>
      <c r="K943" s="374">
        <v>1267.77</v>
      </c>
      <c r="L943" s="374">
        <v>-109751711.51000001</v>
      </c>
      <c r="M943" s="374"/>
    </row>
    <row r="944" spans="1:13" ht="12.2" hidden="1" customHeight="1" outlineLevel="2" x14ac:dyDescent="0.2">
      <c r="A944" s="367" t="s">
        <v>2295</v>
      </c>
      <c r="B944" s="367" t="s">
        <v>681</v>
      </c>
      <c r="C944" s="367" t="s">
        <v>1539</v>
      </c>
      <c r="D944" s="367" t="s">
        <v>1540</v>
      </c>
      <c r="E944" s="367" t="s">
        <v>530</v>
      </c>
      <c r="F944" s="367" t="s">
        <v>2581</v>
      </c>
      <c r="G944" s="367" t="s">
        <v>530</v>
      </c>
      <c r="H944" s="367" t="s">
        <v>530</v>
      </c>
      <c r="I944" s="367" t="s">
        <v>530</v>
      </c>
      <c r="J944" s="374"/>
      <c r="K944" s="374">
        <v>82.95</v>
      </c>
      <c r="L944" s="374">
        <v>-109751794.45999999</v>
      </c>
      <c r="M944" s="374"/>
    </row>
    <row r="945" spans="1:13" ht="12.2" hidden="1" customHeight="1" outlineLevel="2" x14ac:dyDescent="0.2">
      <c r="A945" s="367" t="s">
        <v>2295</v>
      </c>
      <c r="B945" s="367" t="s">
        <v>681</v>
      </c>
      <c r="C945" s="367" t="s">
        <v>2582</v>
      </c>
      <c r="D945" s="367" t="s">
        <v>2583</v>
      </c>
      <c r="E945" s="367" t="s">
        <v>530</v>
      </c>
      <c r="F945" s="367" t="s">
        <v>2584</v>
      </c>
      <c r="G945" s="367" t="s">
        <v>530</v>
      </c>
      <c r="H945" s="367" t="s">
        <v>530</v>
      </c>
      <c r="I945" s="367" t="s">
        <v>530</v>
      </c>
      <c r="J945" s="374"/>
      <c r="K945" s="374">
        <v>105</v>
      </c>
      <c r="L945" s="374">
        <v>-109751899.45999999</v>
      </c>
      <c r="M945" s="374"/>
    </row>
    <row r="946" spans="1:13" ht="12.2" hidden="1" customHeight="1" outlineLevel="2" x14ac:dyDescent="0.2">
      <c r="A946" s="367" t="s">
        <v>2295</v>
      </c>
      <c r="B946" s="367" t="s">
        <v>681</v>
      </c>
      <c r="C946" s="367" t="s">
        <v>2585</v>
      </c>
      <c r="D946" s="367" t="s">
        <v>1454</v>
      </c>
      <c r="E946" s="367" t="s">
        <v>530</v>
      </c>
      <c r="F946" s="367" t="s">
        <v>2586</v>
      </c>
      <c r="G946" s="367" t="s">
        <v>530</v>
      </c>
      <c r="H946" s="367" t="s">
        <v>530</v>
      </c>
      <c r="I946" s="367" t="s">
        <v>530</v>
      </c>
      <c r="J946" s="374"/>
      <c r="K946" s="374">
        <v>430.6</v>
      </c>
      <c r="L946" s="374">
        <v>-109752330.06</v>
      </c>
      <c r="M946" s="374"/>
    </row>
    <row r="947" spans="1:13" ht="12.2" hidden="1" customHeight="1" outlineLevel="2" x14ac:dyDescent="0.2">
      <c r="A947" s="367" t="s">
        <v>2295</v>
      </c>
      <c r="B947" s="367" t="s">
        <v>681</v>
      </c>
      <c r="C947" s="367" t="s">
        <v>2587</v>
      </c>
      <c r="D947" s="367" t="s">
        <v>2375</v>
      </c>
      <c r="E947" s="367" t="s">
        <v>530</v>
      </c>
      <c r="F947" s="367" t="s">
        <v>2588</v>
      </c>
      <c r="G947" s="367" t="s">
        <v>530</v>
      </c>
      <c r="H947" s="367" t="s">
        <v>530</v>
      </c>
      <c r="I947" s="367" t="s">
        <v>530</v>
      </c>
      <c r="J947" s="374"/>
      <c r="K947" s="374">
        <v>44.54</v>
      </c>
      <c r="L947" s="374">
        <v>-109752374.59999999</v>
      </c>
      <c r="M947" s="374"/>
    </row>
    <row r="948" spans="1:13" ht="12.2" hidden="1" customHeight="1" outlineLevel="2" x14ac:dyDescent="0.2">
      <c r="A948" s="367" t="s">
        <v>2295</v>
      </c>
      <c r="B948" s="367" t="s">
        <v>681</v>
      </c>
      <c r="C948" s="367" t="s">
        <v>2589</v>
      </c>
      <c r="D948" s="367" t="s">
        <v>2351</v>
      </c>
      <c r="E948" s="367" t="s">
        <v>530</v>
      </c>
      <c r="F948" s="367" t="s">
        <v>2590</v>
      </c>
      <c r="G948" s="367" t="s">
        <v>530</v>
      </c>
      <c r="H948" s="367" t="s">
        <v>530</v>
      </c>
      <c r="I948" s="367" t="s">
        <v>530</v>
      </c>
      <c r="J948" s="374"/>
      <c r="K948" s="374">
        <v>24.14</v>
      </c>
      <c r="L948" s="374">
        <v>-109752398.73999999</v>
      </c>
      <c r="M948" s="374"/>
    </row>
    <row r="949" spans="1:13" ht="12.2" hidden="1" customHeight="1" outlineLevel="2" x14ac:dyDescent="0.2">
      <c r="A949" s="367" t="s">
        <v>2295</v>
      </c>
      <c r="B949" s="367" t="s">
        <v>681</v>
      </c>
      <c r="C949" s="367" t="s">
        <v>2591</v>
      </c>
      <c r="D949" s="367" t="s">
        <v>2351</v>
      </c>
      <c r="E949" s="367" t="s">
        <v>530</v>
      </c>
      <c r="F949" s="367" t="s">
        <v>2592</v>
      </c>
      <c r="G949" s="367" t="s">
        <v>530</v>
      </c>
      <c r="H949" s="367" t="s">
        <v>530</v>
      </c>
      <c r="I949" s="367" t="s">
        <v>530</v>
      </c>
      <c r="J949" s="374"/>
      <c r="K949" s="374">
        <v>41.65</v>
      </c>
      <c r="L949" s="374">
        <v>-109752440.39</v>
      </c>
      <c r="M949" s="374"/>
    </row>
    <row r="950" spans="1:13" ht="12.2" hidden="1" customHeight="1" outlineLevel="2" x14ac:dyDescent="0.2">
      <c r="A950" s="367" t="s">
        <v>2295</v>
      </c>
      <c r="B950" s="367" t="s">
        <v>691</v>
      </c>
      <c r="C950" s="367" t="s">
        <v>1553</v>
      </c>
      <c r="D950" s="367" t="s">
        <v>1554</v>
      </c>
      <c r="E950" s="367" t="s">
        <v>530</v>
      </c>
      <c r="F950" s="367" t="s">
        <v>2593</v>
      </c>
      <c r="G950" s="367" t="s">
        <v>530</v>
      </c>
      <c r="H950" s="367" t="s">
        <v>530</v>
      </c>
      <c r="I950" s="367" t="s">
        <v>530</v>
      </c>
      <c r="J950" s="374"/>
      <c r="K950" s="374">
        <v>41.14</v>
      </c>
      <c r="L950" s="374">
        <v>-109752481.53</v>
      </c>
      <c r="M950" s="374"/>
    </row>
    <row r="951" spans="1:13" ht="12.2" hidden="1" customHeight="1" outlineLevel="2" x14ac:dyDescent="0.2">
      <c r="A951" s="367" t="s">
        <v>2295</v>
      </c>
      <c r="B951" s="367" t="s">
        <v>691</v>
      </c>
      <c r="C951" s="367" t="s">
        <v>1556</v>
      </c>
      <c r="D951" s="367" t="s">
        <v>1024</v>
      </c>
      <c r="E951" s="367" t="s">
        <v>530</v>
      </c>
      <c r="F951" s="367" t="s">
        <v>2594</v>
      </c>
      <c r="G951" s="367" t="s">
        <v>530</v>
      </c>
      <c r="H951" s="367" t="s">
        <v>530</v>
      </c>
      <c r="I951" s="367" t="s">
        <v>530</v>
      </c>
      <c r="J951" s="374"/>
      <c r="K951" s="374">
        <v>470.01</v>
      </c>
      <c r="L951" s="374">
        <v>-109752951.54000001</v>
      </c>
      <c r="M951" s="374"/>
    </row>
    <row r="952" spans="1:13" ht="12.2" hidden="1" customHeight="1" outlineLevel="2" x14ac:dyDescent="0.2">
      <c r="A952" s="367" t="s">
        <v>2295</v>
      </c>
      <c r="B952" s="367" t="s">
        <v>888</v>
      </c>
      <c r="C952" s="367" t="s">
        <v>2595</v>
      </c>
      <c r="D952" s="367" t="s">
        <v>2596</v>
      </c>
      <c r="E952" s="367" t="s">
        <v>530</v>
      </c>
      <c r="F952" s="367" t="s">
        <v>2597</v>
      </c>
      <c r="G952" s="367" t="s">
        <v>530</v>
      </c>
      <c r="H952" s="367" t="s">
        <v>530</v>
      </c>
      <c r="I952" s="367" t="s">
        <v>530</v>
      </c>
      <c r="J952" s="374"/>
      <c r="K952" s="374">
        <v>126.5</v>
      </c>
      <c r="L952" s="374">
        <v>-109753078.04000001</v>
      </c>
      <c r="M952" s="374"/>
    </row>
    <row r="953" spans="1:13" ht="12.2" hidden="1" customHeight="1" outlineLevel="2" x14ac:dyDescent="0.2">
      <c r="A953" s="367" t="s">
        <v>2295</v>
      </c>
      <c r="B953" s="367" t="s">
        <v>888</v>
      </c>
      <c r="C953" s="367" t="s">
        <v>2598</v>
      </c>
      <c r="D953" s="367" t="s">
        <v>2599</v>
      </c>
      <c r="E953" s="367" t="s">
        <v>530</v>
      </c>
      <c r="F953" s="367" t="s">
        <v>2600</v>
      </c>
      <c r="G953" s="367" t="s">
        <v>530</v>
      </c>
      <c r="H953" s="367" t="s">
        <v>530</v>
      </c>
      <c r="I953" s="367" t="s">
        <v>530</v>
      </c>
      <c r="J953" s="374"/>
      <c r="K953" s="374">
        <v>298.72000000000003</v>
      </c>
      <c r="L953" s="374">
        <v>-109753376.76000001</v>
      </c>
      <c r="M953" s="374"/>
    </row>
    <row r="954" spans="1:13" ht="12.2" hidden="1" customHeight="1" outlineLevel="2" x14ac:dyDescent="0.2">
      <c r="A954" s="367" t="s">
        <v>2295</v>
      </c>
      <c r="B954" s="367" t="s">
        <v>888</v>
      </c>
      <c r="C954" s="367" t="s">
        <v>1565</v>
      </c>
      <c r="D954" s="367" t="s">
        <v>1454</v>
      </c>
      <c r="E954" s="367" t="s">
        <v>530</v>
      </c>
      <c r="F954" s="367" t="s">
        <v>2601</v>
      </c>
      <c r="G954" s="367" t="s">
        <v>530</v>
      </c>
      <c r="H954" s="367" t="s">
        <v>530</v>
      </c>
      <c r="I954" s="367" t="s">
        <v>530</v>
      </c>
      <c r="J954" s="374"/>
      <c r="K954" s="374">
        <v>335.5</v>
      </c>
      <c r="L954" s="374">
        <v>-109753712.26000001</v>
      </c>
      <c r="M954" s="374"/>
    </row>
    <row r="955" spans="1:13" ht="12.2" hidden="1" customHeight="1" outlineLevel="2" x14ac:dyDescent="0.2">
      <c r="A955" s="367" t="s">
        <v>2295</v>
      </c>
      <c r="B955" s="367" t="s">
        <v>888</v>
      </c>
      <c r="C955" s="367" t="s">
        <v>2602</v>
      </c>
      <c r="D955" s="367" t="s">
        <v>1678</v>
      </c>
      <c r="E955" s="367" t="s">
        <v>530</v>
      </c>
      <c r="F955" s="367" t="s">
        <v>2603</v>
      </c>
      <c r="G955" s="367" t="s">
        <v>530</v>
      </c>
      <c r="H955" s="367" t="s">
        <v>530</v>
      </c>
      <c r="I955" s="367" t="s">
        <v>530</v>
      </c>
      <c r="J955" s="374"/>
      <c r="K955" s="374">
        <v>575</v>
      </c>
      <c r="L955" s="374">
        <v>-109754287.26000001</v>
      </c>
      <c r="M955" s="374"/>
    </row>
    <row r="956" spans="1:13" ht="12.2" hidden="1" customHeight="1" outlineLevel="2" x14ac:dyDescent="0.2">
      <c r="A956" s="367" t="s">
        <v>2295</v>
      </c>
      <c r="B956" s="367" t="s">
        <v>888</v>
      </c>
      <c r="C956" s="367" t="s">
        <v>1573</v>
      </c>
      <c r="D956" s="367" t="s">
        <v>1295</v>
      </c>
      <c r="E956" s="367" t="s">
        <v>530</v>
      </c>
      <c r="F956" s="367" t="s">
        <v>2604</v>
      </c>
      <c r="G956" s="367" t="s">
        <v>530</v>
      </c>
      <c r="H956" s="367" t="s">
        <v>530</v>
      </c>
      <c r="I956" s="367" t="s">
        <v>530</v>
      </c>
      <c r="J956" s="374"/>
      <c r="K956" s="374">
        <v>66.77</v>
      </c>
      <c r="L956" s="374">
        <v>-109754354.03</v>
      </c>
      <c r="M956" s="374"/>
    </row>
    <row r="957" spans="1:13" ht="12.2" hidden="1" customHeight="1" outlineLevel="2" x14ac:dyDescent="0.2">
      <c r="A957" s="367" t="s">
        <v>2295</v>
      </c>
      <c r="B957" s="367" t="s">
        <v>888</v>
      </c>
      <c r="C957" s="367" t="s">
        <v>2605</v>
      </c>
      <c r="D957" s="367" t="s">
        <v>2351</v>
      </c>
      <c r="E957" s="367" t="s">
        <v>530</v>
      </c>
      <c r="F957" s="367" t="s">
        <v>2606</v>
      </c>
      <c r="G957" s="367" t="s">
        <v>530</v>
      </c>
      <c r="H957" s="367" t="s">
        <v>530</v>
      </c>
      <c r="I957" s="367" t="s">
        <v>530</v>
      </c>
      <c r="J957" s="374"/>
      <c r="K957" s="374">
        <v>669.63</v>
      </c>
      <c r="L957" s="374">
        <v>-109755023.66</v>
      </c>
      <c r="M957" s="374"/>
    </row>
    <row r="958" spans="1:13" ht="12.2" hidden="1" customHeight="1" outlineLevel="2" x14ac:dyDescent="0.2">
      <c r="A958" s="367" t="s">
        <v>2295</v>
      </c>
      <c r="B958" s="367" t="s">
        <v>888</v>
      </c>
      <c r="C958" s="367" t="s">
        <v>2607</v>
      </c>
      <c r="D958" s="367" t="s">
        <v>2351</v>
      </c>
      <c r="E958" s="367" t="s">
        <v>530</v>
      </c>
      <c r="F958" s="367" t="s">
        <v>2608</v>
      </c>
      <c r="G958" s="367" t="s">
        <v>530</v>
      </c>
      <c r="H958" s="367" t="s">
        <v>530</v>
      </c>
      <c r="I958" s="367" t="s">
        <v>530</v>
      </c>
      <c r="J958" s="374"/>
      <c r="K958" s="374">
        <v>145.09</v>
      </c>
      <c r="L958" s="374">
        <v>-109755168.75</v>
      </c>
      <c r="M958" s="374"/>
    </row>
    <row r="959" spans="1:13" ht="12.2" hidden="1" customHeight="1" outlineLevel="2" x14ac:dyDescent="0.2">
      <c r="A959" s="367" t="s">
        <v>2295</v>
      </c>
      <c r="B959" s="367" t="s">
        <v>891</v>
      </c>
      <c r="C959" s="367" t="s">
        <v>2609</v>
      </c>
      <c r="D959" s="367" t="s">
        <v>2596</v>
      </c>
      <c r="E959" s="367" t="s">
        <v>530</v>
      </c>
      <c r="F959" s="367" t="s">
        <v>2610</v>
      </c>
      <c r="G959" s="367" t="s">
        <v>530</v>
      </c>
      <c r="H959" s="367" t="s">
        <v>530</v>
      </c>
      <c r="I959" s="367" t="s">
        <v>530</v>
      </c>
      <c r="J959" s="374"/>
      <c r="K959" s="374">
        <v>42.08</v>
      </c>
      <c r="L959" s="374">
        <v>-109755210.83</v>
      </c>
      <c r="M959" s="374"/>
    </row>
    <row r="960" spans="1:13" ht="12.2" hidden="1" customHeight="1" outlineLevel="2" x14ac:dyDescent="0.2">
      <c r="A960" s="367" t="s">
        <v>2295</v>
      </c>
      <c r="B960" s="367" t="s">
        <v>891</v>
      </c>
      <c r="C960" s="367" t="s">
        <v>1575</v>
      </c>
      <c r="D960" s="367" t="s">
        <v>1576</v>
      </c>
      <c r="E960" s="367" t="s">
        <v>530</v>
      </c>
      <c r="F960" s="367" t="s">
        <v>2611</v>
      </c>
      <c r="G960" s="367" t="s">
        <v>530</v>
      </c>
      <c r="H960" s="367" t="s">
        <v>530</v>
      </c>
      <c r="I960" s="367" t="s">
        <v>530</v>
      </c>
      <c r="J960" s="374"/>
      <c r="K960" s="374">
        <v>94.81</v>
      </c>
      <c r="L960" s="374">
        <v>-109755305.64</v>
      </c>
      <c r="M960" s="374"/>
    </row>
    <row r="961" spans="1:13" ht="12.2" hidden="1" customHeight="1" outlineLevel="2" x14ac:dyDescent="0.2">
      <c r="A961" s="367" t="s">
        <v>2295</v>
      </c>
      <c r="B961" s="367" t="s">
        <v>891</v>
      </c>
      <c r="C961" s="367" t="s">
        <v>2612</v>
      </c>
      <c r="D961" s="367" t="s">
        <v>2613</v>
      </c>
      <c r="E961" s="367" t="s">
        <v>530</v>
      </c>
      <c r="F961" s="367" t="s">
        <v>2614</v>
      </c>
      <c r="G961" s="367" t="s">
        <v>530</v>
      </c>
      <c r="H961" s="367" t="s">
        <v>530</v>
      </c>
      <c r="I961" s="367" t="s">
        <v>530</v>
      </c>
      <c r="J961" s="374"/>
      <c r="K961" s="374">
        <v>1500</v>
      </c>
      <c r="L961" s="374">
        <v>-109756805.64</v>
      </c>
      <c r="M961" s="374"/>
    </row>
    <row r="962" spans="1:13" ht="12.2" hidden="1" customHeight="1" outlineLevel="2" x14ac:dyDescent="0.2">
      <c r="A962" s="367" t="s">
        <v>2295</v>
      </c>
      <c r="B962" s="367" t="s">
        <v>891</v>
      </c>
      <c r="C962" s="367" t="s">
        <v>2615</v>
      </c>
      <c r="D962" s="367" t="s">
        <v>1360</v>
      </c>
      <c r="E962" s="367" t="s">
        <v>530</v>
      </c>
      <c r="F962" s="367" t="s">
        <v>2616</v>
      </c>
      <c r="G962" s="367" t="s">
        <v>530</v>
      </c>
      <c r="H962" s="367" t="s">
        <v>530</v>
      </c>
      <c r="I962" s="367" t="s">
        <v>530</v>
      </c>
      <c r="J962" s="374"/>
      <c r="K962" s="374">
        <v>837.37</v>
      </c>
      <c r="L962" s="374">
        <v>-109757643.01000001</v>
      </c>
      <c r="M962" s="374"/>
    </row>
    <row r="963" spans="1:13" ht="12.2" hidden="1" customHeight="1" outlineLevel="2" x14ac:dyDescent="0.2">
      <c r="A963" s="367" t="s">
        <v>2295</v>
      </c>
      <c r="B963" s="367" t="s">
        <v>891</v>
      </c>
      <c r="C963" s="367" t="s">
        <v>1584</v>
      </c>
      <c r="D963" s="367" t="s">
        <v>1520</v>
      </c>
      <c r="E963" s="367" t="s">
        <v>530</v>
      </c>
      <c r="F963" s="367" t="s">
        <v>2617</v>
      </c>
      <c r="G963" s="367" t="s">
        <v>530</v>
      </c>
      <c r="H963" s="367" t="s">
        <v>530</v>
      </c>
      <c r="I963" s="367" t="s">
        <v>530</v>
      </c>
      <c r="J963" s="374"/>
      <c r="K963" s="374">
        <v>61.96</v>
      </c>
      <c r="L963" s="374">
        <v>-109757704.97</v>
      </c>
      <c r="M963" s="374"/>
    </row>
    <row r="964" spans="1:13" ht="12.2" hidden="1" customHeight="1" outlineLevel="2" x14ac:dyDescent="0.2">
      <c r="A964" s="367" t="s">
        <v>2295</v>
      </c>
      <c r="B964" s="367" t="s">
        <v>891</v>
      </c>
      <c r="C964" s="367" t="s">
        <v>2618</v>
      </c>
      <c r="D964" s="367" t="s">
        <v>2375</v>
      </c>
      <c r="E964" s="367" t="s">
        <v>530</v>
      </c>
      <c r="F964" s="367" t="s">
        <v>2619</v>
      </c>
      <c r="G964" s="367" t="s">
        <v>530</v>
      </c>
      <c r="H964" s="367" t="s">
        <v>530</v>
      </c>
      <c r="I964" s="367" t="s">
        <v>530</v>
      </c>
      <c r="J964" s="374"/>
      <c r="K964" s="374">
        <v>36.89</v>
      </c>
      <c r="L964" s="374">
        <v>-109757741.86</v>
      </c>
      <c r="M964" s="374"/>
    </row>
    <row r="965" spans="1:13" ht="12.2" hidden="1" customHeight="1" outlineLevel="2" x14ac:dyDescent="0.2">
      <c r="A965" s="367" t="s">
        <v>2295</v>
      </c>
      <c r="B965" s="367" t="s">
        <v>891</v>
      </c>
      <c r="C965" s="367" t="s">
        <v>2620</v>
      </c>
      <c r="D965" s="367" t="s">
        <v>2351</v>
      </c>
      <c r="E965" s="367" t="s">
        <v>530</v>
      </c>
      <c r="F965" s="367" t="s">
        <v>2621</v>
      </c>
      <c r="G965" s="367" t="s">
        <v>530</v>
      </c>
      <c r="H965" s="367" t="s">
        <v>530</v>
      </c>
      <c r="I965" s="367" t="s">
        <v>530</v>
      </c>
      <c r="J965" s="374"/>
      <c r="K965" s="374">
        <v>334.82</v>
      </c>
      <c r="L965" s="374">
        <v>-109758076.68000001</v>
      </c>
      <c r="M965" s="374"/>
    </row>
    <row r="966" spans="1:13" ht="12.2" hidden="1" customHeight="1" outlineLevel="2" x14ac:dyDescent="0.2">
      <c r="A966" s="367" t="s">
        <v>2295</v>
      </c>
      <c r="B966" s="367" t="s">
        <v>1051</v>
      </c>
      <c r="C966" s="367" t="s">
        <v>1588</v>
      </c>
      <c r="D966" s="367" t="s">
        <v>1454</v>
      </c>
      <c r="E966" s="367" t="s">
        <v>530</v>
      </c>
      <c r="F966" s="367" t="s">
        <v>2622</v>
      </c>
      <c r="G966" s="367" t="s">
        <v>530</v>
      </c>
      <c r="H966" s="367" t="s">
        <v>530</v>
      </c>
      <c r="I966" s="367" t="s">
        <v>530</v>
      </c>
      <c r="J966" s="374"/>
      <c r="K966" s="374">
        <v>387.37</v>
      </c>
      <c r="L966" s="374">
        <v>-109758464.05</v>
      </c>
      <c r="M966" s="374"/>
    </row>
    <row r="967" spans="1:13" ht="12.2" hidden="1" customHeight="1" outlineLevel="2" x14ac:dyDescent="0.2">
      <c r="A967" s="367" t="s">
        <v>2295</v>
      </c>
      <c r="B967" s="367" t="s">
        <v>1051</v>
      </c>
      <c r="C967" s="367" t="s">
        <v>2623</v>
      </c>
      <c r="D967" s="367" t="s">
        <v>2351</v>
      </c>
      <c r="E967" s="367" t="s">
        <v>530</v>
      </c>
      <c r="F967" s="367" t="s">
        <v>2624</v>
      </c>
      <c r="G967" s="367" t="s">
        <v>530</v>
      </c>
      <c r="H967" s="367" t="s">
        <v>530</v>
      </c>
      <c r="I967" s="367" t="s">
        <v>530</v>
      </c>
      <c r="J967" s="374"/>
      <c r="K967" s="374">
        <v>0.45</v>
      </c>
      <c r="L967" s="374">
        <v>-109758464.5</v>
      </c>
      <c r="M967" s="374"/>
    </row>
    <row r="968" spans="1:13" ht="12.2" hidden="1" customHeight="1" outlineLevel="2" x14ac:dyDescent="0.2">
      <c r="A968" s="367" t="s">
        <v>2295</v>
      </c>
      <c r="B968" s="367" t="s">
        <v>1054</v>
      </c>
      <c r="C968" s="367" t="s">
        <v>2625</v>
      </c>
      <c r="D968" s="367" t="s">
        <v>1410</v>
      </c>
      <c r="E968" s="367" t="s">
        <v>530</v>
      </c>
      <c r="F968" s="367" t="s">
        <v>2626</v>
      </c>
      <c r="G968" s="367" t="s">
        <v>530</v>
      </c>
      <c r="H968" s="367" t="s">
        <v>530</v>
      </c>
      <c r="I968" s="367" t="s">
        <v>530</v>
      </c>
      <c r="J968" s="374"/>
      <c r="K968" s="374">
        <v>890.57</v>
      </c>
      <c r="L968" s="374">
        <v>-109759355.06999999</v>
      </c>
      <c r="M968" s="374"/>
    </row>
    <row r="969" spans="1:13" ht="12.2" hidden="1" customHeight="1" outlineLevel="2" x14ac:dyDescent="0.2">
      <c r="A969" s="367" t="s">
        <v>2295</v>
      </c>
      <c r="B969" s="367" t="s">
        <v>1054</v>
      </c>
      <c r="C969" s="367" t="s">
        <v>2627</v>
      </c>
      <c r="D969" s="367" t="s">
        <v>1594</v>
      </c>
      <c r="E969" s="367" t="s">
        <v>530</v>
      </c>
      <c r="F969" s="367" t="s">
        <v>2628</v>
      </c>
      <c r="G969" s="367" t="s">
        <v>530</v>
      </c>
      <c r="H969" s="367" t="s">
        <v>530</v>
      </c>
      <c r="I969" s="367" t="s">
        <v>530</v>
      </c>
      <c r="J969" s="374"/>
      <c r="K969" s="374">
        <v>2800</v>
      </c>
      <c r="L969" s="374">
        <v>-109762155.06999999</v>
      </c>
      <c r="M969" s="374"/>
    </row>
    <row r="970" spans="1:13" ht="12.2" hidden="1" customHeight="1" outlineLevel="2" x14ac:dyDescent="0.2">
      <c r="A970" s="367" t="s">
        <v>2295</v>
      </c>
      <c r="B970" s="367" t="s">
        <v>1054</v>
      </c>
      <c r="C970" s="367" t="s">
        <v>2629</v>
      </c>
      <c r="D970" s="367" t="s">
        <v>2630</v>
      </c>
      <c r="E970" s="367" t="s">
        <v>530</v>
      </c>
      <c r="F970" s="367" t="s">
        <v>2631</v>
      </c>
      <c r="G970" s="367" t="s">
        <v>530</v>
      </c>
      <c r="H970" s="367" t="s">
        <v>530</v>
      </c>
      <c r="I970" s="367" t="s">
        <v>530</v>
      </c>
      <c r="J970" s="374"/>
      <c r="K970" s="374">
        <v>243.52</v>
      </c>
      <c r="L970" s="374">
        <v>-109762398.59</v>
      </c>
      <c r="M970" s="374"/>
    </row>
    <row r="971" spans="1:13" ht="12.2" hidden="1" customHeight="1" outlineLevel="2" x14ac:dyDescent="0.2">
      <c r="A971" s="367" t="s">
        <v>2295</v>
      </c>
      <c r="B971" s="367" t="s">
        <v>1054</v>
      </c>
      <c r="C971" s="367" t="s">
        <v>1596</v>
      </c>
      <c r="D971" s="367" t="s">
        <v>1028</v>
      </c>
      <c r="E971" s="367" t="s">
        <v>530</v>
      </c>
      <c r="F971" s="367" t="s">
        <v>2632</v>
      </c>
      <c r="G971" s="367" t="s">
        <v>530</v>
      </c>
      <c r="H971" s="367" t="s">
        <v>530</v>
      </c>
      <c r="I971" s="367" t="s">
        <v>530</v>
      </c>
      <c r="J971" s="374"/>
      <c r="K971" s="374">
        <v>23.64</v>
      </c>
      <c r="L971" s="374">
        <v>-109762422.23</v>
      </c>
      <c r="M971" s="374"/>
    </row>
    <row r="972" spans="1:13" ht="12.2" hidden="1" customHeight="1" outlineLevel="2" x14ac:dyDescent="0.2">
      <c r="A972" s="367" t="s">
        <v>2295</v>
      </c>
      <c r="B972" s="367" t="s">
        <v>1054</v>
      </c>
      <c r="C972" s="367" t="s">
        <v>2633</v>
      </c>
      <c r="D972" s="367" t="s">
        <v>1778</v>
      </c>
      <c r="E972" s="367" t="s">
        <v>530</v>
      </c>
      <c r="F972" s="367" t="s">
        <v>2634</v>
      </c>
      <c r="G972" s="367" t="s">
        <v>530</v>
      </c>
      <c r="H972" s="367" t="s">
        <v>530</v>
      </c>
      <c r="I972" s="367" t="s">
        <v>530</v>
      </c>
      <c r="J972" s="374"/>
      <c r="K972" s="374">
        <v>2996.72</v>
      </c>
      <c r="L972" s="374">
        <v>-109765418.95</v>
      </c>
      <c r="M972" s="374"/>
    </row>
    <row r="973" spans="1:13" ht="12.2" hidden="1" customHeight="1" outlineLevel="2" x14ac:dyDescent="0.2">
      <c r="A973" s="367" t="s">
        <v>2295</v>
      </c>
      <c r="B973" s="367" t="s">
        <v>1057</v>
      </c>
      <c r="C973" s="367" t="s">
        <v>1058</v>
      </c>
      <c r="D973" s="367" t="s">
        <v>941</v>
      </c>
      <c r="E973" s="367" t="s">
        <v>530</v>
      </c>
      <c r="F973" s="367" t="s">
        <v>2635</v>
      </c>
      <c r="G973" s="367" t="s">
        <v>530</v>
      </c>
      <c r="H973" s="367" t="s">
        <v>530</v>
      </c>
      <c r="I973" s="367" t="s">
        <v>530</v>
      </c>
      <c r="J973" s="374"/>
      <c r="K973" s="374">
        <v>392.74</v>
      </c>
      <c r="L973" s="374">
        <v>-109765811.69</v>
      </c>
      <c r="M973" s="374"/>
    </row>
    <row r="974" spans="1:13" ht="12.2" hidden="1" customHeight="1" outlineLevel="2" x14ac:dyDescent="0.2">
      <c r="A974" s="367" t="s">
        <v>2295</v>
      </c>
      <c r="B974" s="367" t="s">
        <v>1057</v>
      </c>
      <c r="C974" s="367" t="s">
        <v>2636</v>
      </c>
      <c r="D974" s="367" t="s">
        <v>2637</v>
      </c>
      <c r="E974" s="367" t="s">
        <v>530</v>
      </c>
      <c r="F974" s="367" t="s">
        <v>2638</v>
      </c>
      <c r="G974" s="367" t="s">
        <v>530</v>
      </c>
      <c r="H974" s="367" t="s">
        <v>530</v>
      </c>
      <c r="I974" s="367" t="s">
        <v>530</v>
      </c>
      <c r="J974" s="374"/>
      <c r="K974" s="374">
        <v>1067.71</v>
      </c>
      <c r="L974" s="374">
        <v>-109766879.40000001</v>
      </c>
      <c r="M974" s="374"/>
    </row>
    <row r="975" spans="1:13" ht="12.2" hidden="1" customHeight="1" outlineLevel="2" x14ac:dyDescent="0.2">
      <c r="A975" s="367" t="s">
        <v>2295</v>
      </c>
      <c r="B975" s="367" t="s">
        <v>1063</v>
      </c>
      <c r="C975" s="367" t="s">
        <v>2639</v>
      </c>
      <c r="D975" s="367" t="s">
        <v>2640</v>
      </c>
      <c r="E975" s="367" t="s">
        <v>530</v>
      </c>
      <c r="F975" s="367" t="s">
        <v>2641</v>
      </c>
      <c r="G975" s="367" t="s">
        <v>530</v>
      </c>
      <c r="H975" s="367" t="s">
        <v>530</v>
      </c>
      <c r="I975" s="367" t="s">
        <v>530</v>
      </c>
      <c r="J975" s="374"/>
      <c r="K975" s="374">
        <v>44642</v>
      </c>
      <c r="L975" s="374">
        <v>-109811521.40000001</v>
      </c>
      <c r="M975" s="374"/>
    </row>
    <row r="976" spans="1:13" ht="12.2" hidden="1" customHeight="1" outlineLevel="2" x14ac:dyDescent="0.2">
      <c r="A976" s="367" t="s">
        <v>2295</v>
      </c>
      <c r="B976" s="367" t="s">
        <v>1063</v>
      </c>
      <c r="C976" s="367" t="s">
        <v>1618</v>
      </c>
      <c r="D976" s="367" t="s">
        <v>1619</v>
      </c>
      <c r="E976" s="367" t="s">
        <v>530</v>
      </c>
      <c r="F976" s="367" t="s">
        <v>2642</v>
      </c>
      <c r="G976" s="367" t="s">
        <v>530</v>
      </c>
      <c r="H976" s="367" t="s">
        <v>530</v>
      </c>
      <c r="I976" s="367" t="s">
        <v>530</v>
      </c>
      <c r="J976" s="374"/>
      <c r="K976" s="374">
        <v>27.56</v>
      </c>
      <c r="L976" s="374">
        <v>-109811548.95999999</v>
      </c>
      <c r="M976" s="374"/>
    </row>
    <row r="977" spans="1:13" ht="12.2" hidden="1" customHeight="1" outlineLevel="2" x14ac:dyDescent="0.2">
      <c r="A977" s="367" t="s">
        <v>2295</v>
      </c>
      <c r="B977" s="367" t="s">
        <v>1063</v>
      </c>
      <c r="C977" s="367" t="s">
        <v>2643</v>
      </c>
      <c r="D977" s="367" t="s">
        <v>1247</v>
      </c>
      <c r="E977" s="367" t="s">
        <v>530</v>
      </c>
      <c r="F977" s="367" t="s">
        <v>2644</v>
      </c>
      <c r="G977" s="367" t="s">
        <v>530</v>
      </c>
      <c r="H977" s="367" t="s">
        <v>530</v>
      </c>
      <c r="I977" s="367" t="s">
        <v>530</v>
      </c>
      <c r="J977" s="374"/>
      <c r="K977" s="374">
        <v>232.96</v>
      </c>
      <c r="L977" s="374">
        <v>-109811781.92</v>
      </c>
      <c r="M977" s="374"/>
    </row>
    <row r="978" spans="1:13" ht="12.2" hidden="1" customHeight="1" outlineLevel="2" x14ac:dyDescent="0.2">
      <c r="A978" s="367" t="s">
        <v>2295</v>
      </c>
      <c r="B978" s="367" t="s">
        <v>1063</v>
      </c>
      <c r="C978" s="367" t="s">
        <v>2645</v>
      </c>
      <c r="D978" s="367" t="s">
        <v>2646</v>
      </c>
      <c r="E978" s="367" t="s">
        <v>530</v>
      </c>
      <c r="F978" s="367" t="s">
        <v>2647</v>
      </c>
      <c r="G978" s="367" t="s">
        <v>530</v>
      </c>
      <c r="H978" s="367" t="s">
        <v>530</v>
      </c>
      <c r="I978" s="367" t="s">
        <v>530</v>
      </c>
      <c r="J978" s="374"/>
      <c r="K978" s="374">
        <v>817.89</v>
      </c>
      <c r="L978" s="374">
        <v>-109812599.81</v>
      </c>
      <c r="M978" s="374"/>
    </row>
    <row r="979" spans="1:13" ht="12.2" hidden="1" customHeight="1" outlineLevel="2" x14ac:dyDescent="0.2">
      <c r="A979" s="367" t="s">
        <v>2295</v>
      </c>
      <c r="B979" s="367" t="s">
        <v>694</v>
      </c>
      <c r="C979" s="367" t="s">
        <v>2648</v>
      </c>
      <c r="D979" s="367" t="s">
        <v>2375</v>
      </c>
      <c r="E979" s="367" t="s">
        <v>530</v>
      </c>
      <c r="F979" s="367" t="s">
        <v>2649</v>
      </c>
      <c r="G979" s="367" t="s">
        <v>530</v>
      </c>
      <c r="H979" s="367" t="s">
        <v>530</v>
      </c>
      <c r="I979" s="367" t="s">
        <v>530</v>
      </c>
      <c r="J979" s="374"/>
      <c r="K979" s="374">
        <v>17.79</v>
      </c>
      <c r="L979" s="374">
        <v>-109812617.59999999</v>
      </c>
      <c r="M979" s="374"/>
    </row>
    <row r="980" spans="1:13" ht="12.2" hidden="1" customHeight="1" outlineLevel="2" x14ac:dyDescent="0.2">
      <c r="A980" s="367" t="s">
        <v>2295</v>
      </c>
      <c r="B980" s="367" t="s">
        <v>694</v>
      </c>
      <c r="C980" s="367" t="s">
        <v>2650</v>
      </c>
      <c r="D980" s="367" t="s">
        <v>2651</v>
      </c>
      <c r="E980" s="367" t="s">
        <v>530</v>
      </c>
      <c r="F980" s="367" t="s">
        <v>2652</v>
      </c>
      <c r="G980" s="367" t="s">
        <v>530</v>
      </c>
      <c r="H980" s="367" t="s">
        <v>530</v>
      </c>
      <c r="I980" s="367" t="s">
        <v>530</v>
      </c>
      <c r="J980" s="374"/>
      <c r="K980" s="374">
        <v>33445.5</v>
      </c>
      <c r="L980" s="374">
        <v>-109846063.09999999</v>
      </c>
      <c r="M980" s="374"/>
    </row>
    <row r="981" spans="1:13" ht="12.2" hidden="1" customHeight="1" outlineLevel="2" x14ac:dyDescent="0.2">
      <c r="A981" s="367" t="s">
        <v>2295</v>
      </c>
      <c r="B981" s="367" t="s">
        <v>894</v>
      </c>
      <c r="C981" s="367" t="s">
        <v>2653</v>
      </c>
      <c r="D981" s="367" t="s">
        <v>2654</v>
      </c>
      <c r="E981" s="367" t="s">
        <v>530</v>
      </c>
      <c r="F981" s="367" t="s">
        <v>2655</v>
      </c>
      <c r="G981" s="367" t="s">
        <v>530</v>
      </c>
      <c r="H981" s="367" t="s">
        <v>530</v>
      </c>
      <c r="I981" s="367" t="s">
        <v>530</v>
      </c>
      <c r="J981" s="374"/>
      <c r="K981" s="374">
        <v>285.45999999999998</v>
      </c>
      <c r="L981" s="374">
        <v>-109846348.56</v>
      </c>
      <c r="M981" s="374"/>
    </row>
    <row r="982" spans="1:13" ht="12.2" hidden="1" customHeight="1" outlineLevel="2" x14ac:dyDescent="0.2">
      <c r="A982" s="367" t="s">
        <v>2295</v>
      </c>
      <c r="B982" s="367" t="s">
        <v>894</v>
      </c>
      <c r="C982" s="367" t="s">
        <v>1647</v>
      </c>
      <c r="D982" s="367" t="s">
        <v>1648</v>
      </c>
      <c r="E982" s="367" t="s">
        <v>530</v>
      </c>
      <c r="F982" s="367" t="s">
        <v>2656</v>
      </c>
      <c r="G982" s="367" t="s">
        <v>530</v>
      </c>
      <c r="H982" s="367" t="s">
        <v>530</v>
      </c>
      <c r="I982" s="367" t="s">
        <v>530</v>
      </c>
      <c r="J982" s="374"/>
      <c r="K982" s="374">
        <v>448.66</v>
      </c>
      <c r="L982" s="374">
        <v>-109846797.22</v>
      </c>
      <c r="M982" s="374"/>
    </row>
    <row r="983" spans="1:13" ht="12.2" hidden="1" customHeight="1" outlineLevel="2" x14ac:dyDescent="0.2">
      <c r="A983" s="367" t="s">
        <v>2295</v>
      </c>
      <c r="B983" s="367" t="s">
        <v>894</v>
      </c>
      <c r="C983" s="367" t="s">
        <v>1077</v>
      </c>
      <c r="D983" s="367" t="s">
        <v>1078</v>
      </c>
      <c r="E983" s="367" t="s">
        <v>530</v>
      </c>
      <c r="F983" s="367" t="s">
        <v>2657</v>
      </c>
      <c r="G983" s="367" t="s">
        <v>530</v>
      </c>
      <c r="H983" s="367" t="s">
        <v>530</v>
      </c>
      <c r="I983" s="367" t="s">
        <v>530</v>
      </c>
      <c r="J983" s="374"/>
      <c r="K983" s="374">
        <v>80.05</v>
      </c>
      <c r="L983" s="374">
        <v>-109846877.27</v>
      </c>
      <c r="M983" s="374"/>
    </row>
    <row r="984" spans="1:13" ht="12.2" hidden="1" customHeight="1" outlineLevel="2" x14ac:dyDescent="0.2">
      <c r="A984" s="367" t="s">
        <v>2295</v>
      </c>
      <c r="B984" s="367" t="s">
        <v>894</v>
      </c>
      <c r="C984" s="367" t="s">
        <v>2658</v>
      </c>
      <c r="D984" s="367" t="s">
        <v>2351</v>
      </c>
      <c r="E984" s="367" t="s">
        <v>530</v>
      </c>
      <c r="F984" s="367" t="s">
        <v>2659</v>
      </c>
      <c r="G984" s="367" t="s">
        <v>530</v>
      </c>
      <c r="H984" s="367" t="s">
        <v>530</v>
      </c>
      <c r="I984" s="367" t="s">
        <v>530</v>
      </c>
      <c r="J984" s="374"/>
      <c r="K984" s="374">
        <v>712.7</v>
      </c>
      <c r="L984" s="374">
        <v>-109847589.97</v>
      </c>
      <c r="M984" s="374"/>
    </row>
    <row r="985" spans="1:13" ht="12.2" hidden="1" customHeight="1" outlineLevel="2" x14ac:dyDescent="0.2">
      <c r="A985" s="367" t="s">
        <v>2295</v>
      </c>
      <c r="B985" s="367" t="s">
        <v>894</v>
      </c>
      <c r="C985" s="367" t="s">
        <v>2660</v>
      </c>
      <c r="D985" s="367" t="s">
        <v>2375</v>
      </c>
      <c r="E985" s="367" t="s">
        <v>530</v>
      </c>
      <c r="F985" s="367" t="s">
        <v>2661</v>
      </c>
      <c r="G985" s="367" t="s">
        <v>530</v>
      </c>
      <c r="H985" s="367" t="s">
        <v>530</v>
      </c>
      <c r="I985" s="367" t="s">
        <v>530</v>
      </c>
      <c r="J985" s="374"/>
      <c r="K985" s="374">
        <v>36.21</v>
      </c>
      <c r="L985" s="374">
        <v>-109847626.18000001</v>
      </c>
      <c r="M985" s="374"/>
    </row>
    <row r="986" spans="1:13" ht="12.2" hidden="1" customHeight="1" outlineLevel="2" x14ac:dyDescent="0.2">
      <c r="A986" s="367" t="s">
        <v>2295</v>
      </c>
      <c r="B986" s="367" t="s">
        <v>713</v>
      </c>
      <c r="C986" s="367" t="s">
        <v>2662</v>
      </c>
      <c r="D986" s="367" t="s">
        <v>2425</v>
      </c>
      <c r="E986" s="367" t="s">
        <v>530</v>
      </c>
      <c r="F986" s="367" t="s">
        <v>2663</v>
      </c>
      <c r="G986" s="367" t="s">
        <v>530</v>
      </c>
      <c r="H986" s="367" t="s">
        <v>530</v>
      </c>
      <c r="I986" s="367" t="s">
        <v>530</v>
      </c>
      <c r="J986" s="374"/>
      <c r="K986" s="374">
        <v>57.68</v>
      </c>
      <c r="L986" s="374">
        <v>-109847683.86</v>
      </c>
      <c r="M986" s="374"/>
    </row>
    <row r="987" spans="1:13" ht="12.2" hidden="1" customHeight="1" outlineLevel="2" x14ac:dyDescent="0.2">
      <c r="A987" s="367" t="s">
        <v>2295</v>
      </c>
      <c r="B987" s="367" t="s">
        <v>713</v>
      </c>
      <c r="C987" s="367" t="s">
        <v>1080</v>
      </c>
      <c r="D987" s="367" t="s">
        <v>1081</v>
      </c>
      <c r="E987" s="367" t="s">
        <v>530</v>
      </c>
      <c r="F987" s="367" t="s">
        <v>2664</v>
      </c>
      <c r="G987" s="367" t="s">
        <v>530</v>
      </c>
      <c r="H987" s="367" t="s">
        <v>530</v>
      </c>
      <c r="I987" s="367" t="s">
        <v>530</v>
      </c>
      <c r="J987" s="374"/>
      <c r="K987" s="374">
        <v>516.92999999999995</v>
      </c>
      <c r="L987" s="374">
        <v>-109848200.79000001</v>
      </c>
      <c r="M987" s="374"/>
    </row>
    <row r="988" spans="1:13" ht="12.2" hidden="1" customHeight="1" outlineLevel="2" x14ac:dyDescent="0.2">
      <c r="A988" s="367" t="s">
        <v>2295</v>
      </c>
      <c r="B988" s="367" t="s">
        <v>713</v>
      </c>
      <c r="C988" s="367" t="s">
        <v>2665</v>
      </c>
      <c r="D988" s="367" t="s">
        <v>2651</v>
      </c>
      <c r="E988" s="367" t="s">
        <v>530</v>
      </c>
      <c r="F988" s="367" t="s">
        <v>2666</v>
      </c>
      <c r="G988" s="367" t="s">
        <v>530</v>
      </c>
      <c r="H988" s="367" t="s">
        <v>530</v>
      </c>
      <c r="I988" s="367" t="s">
        <v>530</v>
      </c>
      <c r="J988" s="374"/>
      <c r="K988" s="374">
        <v>8374.9</v>
      </c>
      <c r="L988" s="374">
        <v>-109856575.69</v>
      </c>
      <c r="M988" s="374"/>
    </row>
    <row r="989" spans="1:13" ht="12.2" hidden="1" customHeight="1" outlineLevel="2" x14ac:dyDescent="0.2">
      <c r="A989" s="367" t="s">
        <v>2295</v>
      </c>
      <c r="B989" s="367" t="s">
        <v>713</v>
      </c>
      <c r="C989" s="367" t="s">
        <v>1675</v>
      </c>
      <c r="D989" s="367" t="s">
        <v>1454</v>
      </c>
      <c r="E989" s="367" t="s">
        <v>530</v>
      </c>
      <c r="F989" s="367" t="s">
        <v>2667</v>
      </c>
      <c r="G989" s="367" t="s">
        <v>530</v>
      </c>
      <c r="H989" s="367" t="s">
        <v>530</v>
      </c>
      <c r="I989" s="367" t="s">
        <v>530</v>
      </c>
      <c r="J989" s="374"/>
      <c r="K989" s="374">
        <v>169.99</v>
      </c>
      <c r="L989" s="374">
        <v>-109856745.68000001</v>
      </c>
      <c r="M989" s="374"/>
    </row>
    <row r="990" spans="1:13" ht="12.2" hidden="1" customHeight="1" outlineLevel="2" x14ac:dyDescent="0.2">
      <c r="A990" s="367" t="s">
        <v>2295</v>
      </c>
      <c r="B990" s="367" t="s">
        <v>713</v>
      </c>
      <c r="C990" s="367" t="s">
        <v>1677</v>
      </c>
      <c r="D990" s="367" t="s">
        <v>1678</v>
      </c>
      <c r="E990" s="367" t="s">
        <v>530</v>
      </c>
      <c r="F990" s="367" t="s">
        <v>2668</v>
      </c>
      <c r="G990" s="367" t="s">
        <v>530</v>
      </c>
      <c r="H990" s="367" t="s">
        <v>530</v>
      </c>
      <c r="I990" s="367" t="s">
        <v>530</v>
      </c>
      <c r="J990" s="374"/>
      <c r="K990" s="374">
        <v>878</v>
      </c>
      <c r="L990" s="374">
        <v>-109857623.68000001</v>
      </c>
      <c r="M990" s="374"/>
    </row>
    <row r="991" spans="1:13" ht="12.2" hidden="1" customHeight="1" outlineLevel="2" x14ac:dyDescent="0.2">
      <c r="A991" s="367" t="s">
        <v>2295</v>
      </c>
      <c r="B991" s="367" t="s">
        <v>713</v>
      </c>
      <c r="C991" s="367" t="s">
        <v>2669</v>
      </c>
      <c r="D991" s="367" t="s">
        <v>2670</v>
      </c>
      <c r="E991" s="367" t="s">
        <v>530</v>
      </c>
      <c r="F991" s="367" t="s">
        <v>2671</v>
      </c>
      <c r="G991" s="367" t="s">
        <v>530</v>
      </c>
      <c r="H991" s="367" t="s">
        <v>530</v>
      </c>
      <c r="I991" s="367" t="s">
        <v>530</v>
      </c>
      <c r="J991" s="374"/>
      <c r="K991" s="374">
        <v>339.84</v>
      </c>
      <c r="L991" s="374">
        <v>-109857963.52</v>
      </c>
      <c r="M991" s="374"/>
    </row>
    <row r="992" spans="1:13" ht="12.2" hidden="1" customHeight="1" outlineLevel="2" x14ac:dyDescent="0.2">
      <c r="A992" s="367" t="s">
        <v>2295</v>
      </c>
      <c r="B992" s="367" t="s">
        <v>713</v>
      </c>
      <c r="C992" s="367" t="s">
        <v>2672</v>
      </c>
      <c r="D992" s="367" t="s">
        <v>2375</v>
      </c>
      <c r="E992" s="367" t="s">
        <v>530</v>
      </c>
      <c r="F992" s="367" t="s">
        <v>2673</v>
      </c>
      <c r="G992" s="367" t="s">
        <v>530</v>
      </c>
      <c r="H992" s="367" t="s">
        <v>530</v>
      </c>
      <c r="I992" s="367" t="s">
        <v>530</v>
      </c>
      <c r="J992" s="374"/>
      <c r="K992" s="374">
        <v>182.53</v>
      </c>
      <c r="L992" s="374">
        <v>-109858146.05</v>
      </c>
      <c r="M992" s="374"/>
    </row>
    <row r="993" spans="1:13" ht="12.2" hidden="1" customHeight="1" outlineLevel="1" x14ac:dyDescent="0.2">
      <c r="A993" s="375" t="s">
        <v>2674</v>
      </c>
      <c r="J993" s="374">
        <f>SUBTOTAL(9,J784:J992)</f>
        <v>0</v>
      </c>
      <c r="K993" s="374">
        <f>SUBTOTAL(9,K784:K992)</f>
        <v>0</v>
      </c>
      <c r="L993" s="374">
        <f>SUBTOTAL(9,L784:L992)</f>
        <v>0</v>
      </c>
      <c r="M993" s="374"/>
    </row>
    <row r="994" spans="1:13" ht="12.2" hidden="1" customHeight="1" outlineLevel="2" x14ac:dyDescent="0.2">
      <c r="A994" s="367" t="s">
        <v>2675</v>
      </c>
      <c r="B994" s="367" t="s">
        <v>566</v>
      </c>
      <c r="C994" s="367" t="s">
        <v>1383</v>
      </c>
      <c r="D994" s="367" t="s">
        <v>1384</v>
      </c>
      <c r="E994" s="367" t="s">
        <v>530</v>
      </c>
      <c r="F994" s="367" t="s">
        <v>1385</v>
      </c>
      <c r="G994" s="367" t="s">
        <v>530</v>
      </c>
      <c r="H994" s="367" t="s">
        <v>530</v>
      </c>
      <c r="I994" s="367" t="s">
        <v>530</v>
      </c>
      <c r="J994" s="374"/>
      <c r="K994" s="374">
        <v>3000.44</v>
      </c>
      <c r="L994" s="374">
        <v>-7886504.4299999997</v>
      </c>
      <c r="M994" s="374"/>
    </row>
    <row r="995" spans="1:13" ht="12.2" hidden="1" customHeight="1" outlineLevel="2" x14ac:dyDescent="0.2">
      <c r="A995" s="367" t="s">
        <v>2675</v>
      </c>
      <c r="B995" s="367" t="s">
        <v>571</v>
      </c>
      <c r="C995" s="367" t="s">
        <v>2676</v>
      </c>
      <c r="D995" s="367" t="s">
        <v>2677</v>
      </c>
      <c r="E995" s="367" t="s">
        <v>530</v>
      </c>
      <c r="F995" s="367" t="s">
        <v>2678</v>
      </c>
      <c r="G995" s="367" t="s">
        <v>530</v>
      </c>
      <c r="H995" s="367" t="s">
        <v>530</v>
      </c>
      <c r="I995" s="367" t="s">
        <v>530</v>
      </c>
      <c r="J995" s="374"/>
      <c r="K995" s="374">
        <v>12.78</v>
      </c>
      <c r="L995" s="374">
        <v>-7886517.21</v>
      </c>
      <c r="M995" s="374"/>
    </row>
    <row r="996" spans="1:13" ht="12.2" hidden="1" customHeight="1" outlineLevel="2" x14ac:dyDescent="0.2">
      <c r="A996" s="367" t="s">
        <v>2675</v>
      </c>
      <c r="B996" s="367" t="s">
        <v>713</v>
      </c>
      <c r="C996" s="367" t="s">
        <v>2679</v>
      </c>
      <c r="D996" s="367" t="s">
        <v>2680</v>
      </c>
      <c r="E996" s="367" t="s">
        <v>530</v>
      </c>
      <c r="F996" s="367" t="s">
        <v>2681</v>
      </c>
      <c r="G996" s="367" t="s">
        <v>530</v>
      </c>
      <c r="H996" s="367" t="s">
        <v>530</v>
      </c>
      <c r="I996" s="367" t="s">
        <v>530</v>
      </c>
      <c r="J996" s="374"/>
      <c r="K996" s="374">
        <v>120.54</v>
      </c>
      <c r="L996" s="374">
        <v>-7886637.75</v>
      </c>
      <c r="M996" s="374"/>
    </row>
    <row r="997" spans="1:13" ht="12.2" hidden="1" customHeight="1" outlineLevel="1" x14ac:dyDescent="0.2">
      <c r="A997" s="375" t="s">
        <v>2682</v>
      </c>
      <c r="J997" s="374">
        <f>SUBTOTAL(9,J994:J996)</f>
        <v>0</v>
      </c>
      <c r="K997" s="374">
        <f>SUBTOTAL(9,K994:K996)</f>
        <v>0</v>
      </c>
      <c r="L997" s="374">
        <f>SUBTOTAL(9,L994:L996)</f>
        <v>0</v>
      </c>
      <c r="M997" s="374"/>
    </row>
    <row r="998" spans="1:13" ht="12.2" hidden="1" customHeight="1" outlineLevel="2" x14ac:dyDescent="0.2">
      <c r="A998" s="367" t="s">
        <v>2683</v>
      </c>
      <c r="B998" s="367" t="s">
        <v>527</v>
      </c>
      <c r="C998" s="367" t="s">
        <v>2684</v>
      </c>
      <c r="D998" s="367" t="s">
        <v>1991</v>
      </c>
      <c r="E998" s="367" t="s">
        <v>530</v>
      </c>
      <c r="F998" s="367" t="s">
        <v>2685</v>
      </c>
      <c r="G998" s="367" t="s">
        <v>530</v>
      </c>
      <c r="H998" s="367" t="s">
        <v>530</v>
      </c>
      <c r="I998" s="367" t="s">
        <v>530</v>
      </c>
      <c r="J998" s="374"/>
      <c r="K998" s="374">
        <v>169.3</v>
      </c>
      <c r="L998" s="374">
        <v>-274747.21999999997</v>
      </c>
      <c r="M998" s="374"/>
    </row>
    <row r="999" spans="1:13" ht="12.2" hidden="1" customHeight="1" outlineLevel="2" x14ac:dyDescent="0.2">
      <c r="A999" s="367" t="s">
        <v>2683</v>
      </c>
      <c r="B999" s="367" t="s">
        <v>527</v>
      </c>
      <c r="C999" s="367" t="s">
        <v>1236</v>
      </c>
      <c r="D999" s="367" t="s">
        <v>1237</v>
      </c>
      <c r="E999" s="367" t="s">
        <v>530</v>
      </c>
      <c r="F999" s="367" t="s">
        <v>2686</v>
      </c>
      <c r="G999" s="367" t="s">
        <v>530</v>
      </c>
      <c r="H999" s="367" t="s">
        <v>530</v>
      </c>
      <c r="I999" s="367" t="s">
        <v>530</v>
      </c>
      <c r="J999" s="374"/>
      <c r="K999" s="374">
        <v>41.76</v>
      </c>
      <c r="L999" s="374">
        <v>-274788.98</v>
      </c>
      <c r="M999" s="374"/>
    </row>
    <row r="1000" spans="1:13" ht="12.2" hidden="1" customHeight="1" outlineLevel="2" x14ac:dyDescent="0.2">
      <c r="A1000" s="367" t="s">
        <v>2683</v>
      </c>
      <c r="B1000" s="367" t="s">
        <v>566</v>
      </c>
      <c r="C1000" s="367" t="s">
        <v>1990</v>
      </c>
      <c r="D1000" s="367" t="s">
        <v>1991</v>
      </c>
      <c r="E1000" s="367" t="s">
        <v>530</v>
      </c>
      <c r="F1000" s="367" t="s">
        <v>2687</v>
      </c>
      <c r="G1000" s="367" t="s">
        <v>530</v>
      </c>
      <c r="H1000" s="367" t="s">
        <v>530</v>
      </c>
      <c r="I1000" s="367" t="s">
        <v>530</v>
      </c>
      <c r="J1000" s="374"/>
      <c r="K1000" s="374">
        <v>62.64</v>
      </c>
      <c r="L1000" s="374">
        <v>-274851.62</v>
      </c>
      <c r="M1000" s="374"/>
    </row>
    <row r="1001" spans="1:13" ht="12.2" hidden="1" customHeight="1" outlineLevel="2" x14ac:dyDescent="0.2">
      <c r="A1001" s="367" t="s">
        <v>2683</v>
      </c>
      <c r="B1001" s="367" t="s">
        <v>571</v>
      </c>
      <c r="C1001" s="367" t="s">
        <v>2688</v>
      </c>
      <c r="D1001" s="367" t="s">
        <v>2689</v>
      </c>
      <c r="E1001" s="367" t="s">
        <v>530</v>
      </c>
      <c r="F1001" s="367" t="s">
        <v>2690</v>
      </c>
      <c r="G1001" s="367" t="s">
        <v>530</v>
      </c>
      <c r="H1001" s="367" t="s">
        <v>530</v>
      </c>
      <c r="I1001" s="367" t="s">
        <v>530</v>
      </c>
      <c r="J1001" s="374"/>
      <c r="K1001" s="374">
        <v>2.17</v>
      </c>
      <c r="L1001" s="374">
        <v>-274853.78999999998</v>
      </c>
      <c r="M1001" s="374"/>
    </row>
    <row r="1002" spans="1:13" ht="12.2" hidden="1" customHeight="1" outlineLevel="2" x14ac:dyDescent="0.2">
      <c r="A1002" s="367" t="s">
        <v>2683</v>
      </c>
      <c r="B1002" s="367" t="s">
        <v>815</v>
      </c>
      <c r="C1002" s="367" t="s">
        <v>1431</v>
      </c>
      <c r="D1002" s="367" t="s">
        <v>1237</v>
      </c>
      <c r="E1002" s="367" t="s">
        <v>530</v>
      </c>
      <c r="F1002" s="367" t="s">
        <v>2691</v>
      </c>
      <c r="G1002" s="367" t="s">
        <v>530</v>
      </c>
      <c r="H1002" s="367" t="s">
        <v>530</v>
      </c>
      <c r="I1002" s="367" t="s">
        <v>530</v>
      </c>
      <c r="J1002" s="374"/>
      <c r="K1002" s="374">
        <v>32.61</v>
      </c>
      <c r="L1002" s="374">
        <v>-274886.40000000002</v>
      </c>
      <c r="M1002" s="374"/>
    </row>
    <row r="1003" spans="1:13" ht="12.2" hidden="1" customHeight="1" outlineLevel="2" x14ac:dyDescent="0.2">
      <c r="A1003" s="367" t="s">
        <v>2683</v>
      </c>
      <c r="B1003" s="367" t="s">
        <v>604</v>
      </c>
      <c r="C1003" s="367" t="s">
        <v>1461</v>
      </c>
      <c r="D1003" s="367" t="s">
        <v>1237</v>
      </c>
      <c r="E1003" s="367" t="s">
        <v>530</v>
      </c>
      <c r="F1003" s="367" t="s">
        <v>2692</v>
      </c>
      <c r="G1003" s="367" t="s">
        <v>530</v>
      </c>
      <c r="H1003" s="367" t="s">
        <v>530</v>
      </c>
      <c r="I1003" s="367" t="s">
        <v>530</v>
      </c>
      <c r="J1003" s="374"/>
      <c r="K1003" s="374">
        <v>32.61</v>
      </c>
      <c r="L1003" s="374">
        <v>-274919.01</v>
      </c>
      <c r="M1003" s="374"/>
    </row>
    <row r="1004" spans="1:13" ht="12.2" hidden="1" customHeight="1" outlineLevel="2" x14ac:dyDescent="0.2">
      <c r="A1004" s="367" t="s">
        <v>2683</v>
      </c>
      <c r="B1004" s="367" t="s">
        <v>631</v>
      </c>
      <c r="C1004" s="367" t="s">
        <v>2693</v>
      </c>
      <c r="D1004" s="367" t="s">
        <v>2694</v>
      </c>
      <c r="E1004" s="367" t="s">
        <v>530</v>
      </c>
      <c r="F1004" s="367" t="s">
        <v>2695</v>
      </c>
      <c r="G1004" s="367" t="s">
        <v>530</v>
      </c>
      <c r="H1004" s="367" t="s">
        <v>530</v>
      </c>
      <c r="I1004" s="367" t="s">
        <v>530</v>
      </c>
      <c r="J1004" s="374"/>
      <c r="K1004" s="374">
        <v>13.3</v>
      </c>
      <c r="L1004" s="374">
        <v>-274932.31</v>
      </c>
      <c r="M1004" s="374"/>
    </row>
    <row r="1005" spans="1:13" ht="12.2" hidden="1" customHeight="1" outlineLevel="2" x14ac:dyDescent="0.2">
      <c r="A1005" s="367" t="s">
        <v>2683</v>
      </c>
      <c r="B1005" s="367" t="s">
        <v>1057</v>
      </c>
      <c r="C1005" s="367" t="s">
        <v>2696</v>
      </c>
      <c r="D1005" s="367" t="s">
        <v>1237</v>
      </c>
      <c r="E1005" s="367" t="s">
        <v>530</v>
      </c>
      <c r="F1005" s="367" t="s">
        <v>2697</v>
      </c>
      <c r="G1005" s="367" t="s">
        <v>530</v>
      </c>
      <c r="H1005" s="367" t="s">
        <v>530</v>
      </c>
      <c r="I1005" s="367" t="s">
        <v>530</v>
      </c>
      <c r="J1005" s="374"/>
      <c r="K1005" s="374">
        <v>151.78</v>
      </c>
      <c r="L1005" s="374">
        <v>-275084.09000000003</v>
      </c>
      <c r="M1005" s="374"/>
    </row>
    <row r="1006" spans="1:13" ht="12.2" hidden="1" customHeight="1" outlineLevel="2" x14ac:dyDescent="0.2">
      <c r="A1006" s="367" t="s">
        <v>2683</v>
      </c>
      <c r="B1006" s="367" t="s">
        <v>894</v>
      </c>
      <c r="C1006" s="367" t="s">
        <v>2698</v>
      </c>
      <c r="D1006" s="367" t="s">
        <v>2699</v>
      </c>
      <c r="E1006" s="367" t="s">
        <v>530</v>
      </c>
      <c r="F1006" s="367" t="s">
        <v>2700</v>
      </c>
      <c r="G1006" s="367" t="s">
        <v>530</v>
      </c>
      <c r="H1006" s="367" t="s">
        <v>530</v>
      </c>
      <c r="I1006" s="367" t="s">
        <v>530</v>
      </c>
      <c r="J1006" s="374"/>
      <c r="K1006" s="374">
        <v>84.78</v>
      </c>
      <c r="L1006" s="374">
        <v>-275168.87</v>
      </c>
      <c r="M1006" s="374"/>
    </row>
    <row r="1007" spans="1:13" ht="12.2" hidden="1" customHeight="1" outlineLevel="2" x14ac:dyDescent="0.2">
      <c r="A1007" s="367" t="s">
        <v>2683</v>
      </c>
      <c r="B1007" s="367" t="s">
        <v>713</v>
      </c>
      <c r="C1007" s="367" t="s">
        <v>2701</v>
      </c>
      <c r="D1007" s="367" t="s">
        <v>2702</v>
      </c>
      <c r="E1007" s="367" t="s">
        <v>530</v>
      </c>
      <c r="F1007" s="367" t="s">
        <v>2703</v>
      </c>
      <c r="G1007" s="367" t="s">
        <v>530</v>
      </c>
      <c r="H1007" s="367" t="s">
        <v>530</v>
      </c>
      <c r="I1007" s="367" t="s">
        <v>530</v>
      </c>
      <c r="J1007" s="374"/>
      <c r="K1007" s="374">
        <v>6.09</v>
      </c>
      <c r="L1007" s="374">
        <v>-275174.96000000002</v>
      </c>
      <c r="M1007" s="374"/>
    </row>
    <row r="1008" spans="1:13" ht="12.2" hidden="1" customHeight="1" outlineLevel="1" x14ac:dyDescent="0.2">
      <c r="A1008" s="375" t="s">
        <v>2704</v>
      </c>
      <c r="J1008" s="374">
        <f>SUBTOTAL(9,J998:J1007)</f>
        <v>0</v>
      </c>
      <c r="K1008" s="374">
        <f>SUBTOTAL(9,K998:K1007)</f>
        <v>0</v>
      </c>
      <c r="L1008" s="374">
        <f>SUBTOTAL(9,L998:L1007)</f>
        <v>0</v>
      </c>
      <c r="M1008" s="374"/>
    </row>
    <row r="1009" spans="1:13" ht="12.2" hidden="1" customHeight="1" outlineLevel="2" x14ac:dyDescent="0.2">
      <c r="A1009" s="367" t="s">
        <v>2705</v>
      </c>
      <c r="B1009" s="367" t="s">
        <v>965</v>
      </c>
      <c r="C1009" s="367" t="s">
        <v>2706</v>
      </c>
      <c r="D1009" s="367" t="s">
        <v>2707</v>
      </c>
      <c r="E1009" s="367" t="s">
        <v>530</v>
      </c>
      <c r="F1009" s="367" t="s">
        <v>2708</v>
      </c>
      <c r="G1009" s="367" t="s">
        <v>530</v>
      </c>
      <c r="H1009" s="367" t="s">
        <v>530</v>
      </c>
      <c r="I1009" s="367" t="s">
        <v>530</v>
      </c>
      <c r="J1009" s="374"/>
      <c r="K1009" s="374">
        <v>638.9</v>
      </c>
      <c r="L1009" s="374">
        <v>-696514.1</v>
      </c>
      <c r="M1009" s="374"/>
    </row>
    <row r="1010" spans="1:13" ht="12.2" hidden="1" customHeight="1" outlineLevel="2" x14ac:dyDescent="0.2">
      <c r="A1010" s="367" t="s">
        <v>2705</v>
      </c>
      <c r="B1010" s="367" t="s">
        <v>571</v>
      </c>
      <c r="C1010" s="367" t="s">
        <v>2709</v>
      </c>
      <c r="D1010" s="367" t="s">
        <v>2710</v>
      </c>
      <c r="E1010" s="367" t="s">
        <v>530</v>
      </c>
      <c r="F1010" s="367" t="s">
        <v>2711</v>
      </c>
      <c r="G1010" s="367" t="s">
        <v>530</v>
      </c>
      <c r="H1010" s="367" t="s">
        <v>530</v>
      </c>
      <c r="I1010" s="367" t="s">
        <v>530</v>
      </c>
      <c r="J1010" s="374"/>
      <c r="K1010" s="374">
        <v>123.9</v>
      </c>
      <c r="L1010" s="374">
        <v>-696638</v>
      </c>
      <c r="M1010" s="374"/>
    </row>
    <row r="1011" spans="1:13" ht="12.2" hidden="1" customHeight="1" outlineLevel="2" x14ac:dyDescent="0.2">
      <c r="A1011" s="367" t="s">
        <v>2705</v>
      </c>
      <c r="B1011" s="367" t="s">
        <v>571</v>
      </c>
      <c r="C1011" s="367" t="s">
        <v>2712</v>
      </c>
      <c r="D1011" s="367" t="s">
        <v>2713</v>
      </c>
      <c r="E1011" s="367" t="s">
        <v>530</v>
      </c>
      <c r="F1011" s="367" t="s">
        <v>2714</v>
      </c>
      <c r="G1011" s="367" t="s">
        <v>530</v>
      </c>
      <c r="H1011" s="367" t="s">
        <v>530</v>
      </c>
      <c r="I1011" s="367" t="s">
        <v>530</v>
      </c>
      <c r="J1011" s="374"/>
      <c r="K1011" s="374">
        <v>1.41</v>
      </c>
      <c r="L1011" s="374">
        <v>-696639.41</v>
      </c>
      <c r="M1011" s="374"/>
    </row>
    <row r="1012" spans="1:13" ht="12.2" hidden="1" customHeight="1" outlineLevel="2" x14ac:dyDescent="0.2">
      <c r="A1012" s="367" t="s">
        <v>2705</v>
      </c>
      <c r="B1012" s="367" t="s">
        <v>1146</v>
      </c>
      <c r="C1012" s="367" t="s">
        <v>2715</v>
      </c>
      <c r="D1012" s="367" t="s">
        <v>2716</v>
      </c>
      <c r="E1012" s="367" t="s">
        <v>530</v>
      </c>
      <c r="F1012" s="367" t="s">
        <v>2717</v>
      </c>
      <c r="G1012" s="367" t="s">
        <v>530</v>
      </c>
      <c r="H1012" s="367" t="s">
        <v>530</v>
      </c>
      <c r="I1012" s="367" t="s">
        <v>530</v>
      </c>
      <c r="J1012" s="374"/>
      <c r="K1012" s="374">
        <v>205.31</v>
      </c>
      <c r="L1012" s="374">
        <v>-696844.72</v>
      </c>
      <c r="M1012" s="374"/>
    </row>
    <row r="1013" spans="1:13" ht="12.2" hidden="1" customHeight="1" outlineLevel="2" x14ac:dyDescent="0.2">
      <c r="A1013" s="367" t="s">
        <v>2705</v>
      </c>
      <c r="B1013" s="367" t="s">
        <v>713</v>
      </c>
      <c r="C1013" s="367" t="s">
        <v>2718</v>
      </c>
      <c r="D1013" s="367" t="s">
        <v>2719</v>
      </c>
      <c r="E1013" s="367" t="s">
        <v>530</v>
      </c>
      <c r="F1013" s="367" t="s">
        <v>2720</v>
      </c>
      <c r="G1013" s="367" t="s">
        <v>530</v>
      </c>
      <c r="H1013" s="367" t="s">
        <v>530</v>
      </c>
      <c r="I1013" s="367" t="s">
        <v>530</v>
      </c>
      <c r="J1013" s="374"/>
      <c r="K1013" s="374">
        <v>45.82</v>
      </c>
      <c r="L1013" s="374">
        <v>-696890.54</v>
      </c>
      <c r="M1013" s="374"/>
    </row>
    <row r="1014" spans="1:13" ht="12.2" hidden="1" customHeight="1" outlineLevel="1" x14ac:dyDescent="0.2">
      <c r="A1014" s="375" t="s">
        <v>2721</v>
      </c>
      <c r="J1014" s="374">
        <f>SUBTOTAL(9,J1009:J1013)</f>
        <v>0</v>
      </c>
      <c r="K1014" s="374">
        <f>SUBTOTAL(9,K1009:K1013)</f>
        <v>0</v>
      </c>
      <c r="L1014" s="374">
        <f>SUBTOTAL(9,L1009:L1013)</f>
        <v>0</v>
      </c>
      <c r="M1014" s="374"/>
    </row>
    <row r="1015" spans="1:13" ht="12.2" hidden="1" customHeight="1" outlineLevel="2" x14ac:dyDescent="0.2">
      <c r="A1015" s="367" t="s">
        <v>2722</v>
      </c>
      <c r="B1015" s="367" t="s">
        <v>527</v>
      </c>
      <c r="C1015" s="367" t="s">
        <v>2185</v>
      </c>
      <c r="D1015" s="367" t="s">
        <v>737</v>
      </c>
      <c r="E1015" s="367" t="s">
        <v>530</v>
      </c>
      <c r="F1015" s="367" t="s">
        <v>2723</v>
      </c>
      <c r="G1015" s="367" t="s">
        <v>530</v>
      </c>
      <c r="H1015" s="367" t="s">
        <v>530</v>
      </c>
      <c r="I1015" s="367" t="s">
        <v>530</v>
      </c>
      <c r="J1015" s="374"/>
      <c r="K1015" s="374">
        <v>170.22</v>
      </c>
      <c r="L1015" s="374">
        <v>-7474234.1500000004</v>
      </c>
      <c r="M1015" s="374"/>
    </row>
    <row r="1016" spans="1:13" ht="12.2" hidden="1" customHeight="1" outlineLevel="2" x14ac:dyDescent="0.2">
      <c r="A1016" s="367" t="s">
        <v>2722</v>
      </c>
      <c r="B1016" s="367" t="s">
        <v>527</v>
      </c>
      <c r="C1016" s="367" t="s">
        <v>2185</v>
      </c>
      <c r="D1016" s="367" t="s">
        <v>737</v>
      </c>
      <c r="E1016" s="367" t="s">
        <v>530</v>
      </c>
      <c r="F1016" s="367" t="s">
        <v>2724</v>
      </c>
      <c r="G1016" s="367" t="s">
        <v>530</v>
      </c>
      <c r="H1016" s="367" t="s">
        <v>530</v>
      </c>
      <c r="I1016" s="367" t="s">
        <v>530</v>
      </c>
      <c r="J1016" s="374"/>
      <c r="K1016" s="374">
        <v>316.02</v>
      </c>
      <c r="L1016" s="374">
        <v>-7474550.1699999999</v>
      </c>
      <c r="M1016" s="374"/>
    </row>
    <row r="1017" spans="1:13" ht="12.2" hidden="1" customHeight="1" outlineLevel="2" x14ac:dyDescent="0.2">
      <c r="A1017" s="367" t="s">
        <v>2722</v>
      </c>
      <c r="B1017" s="367" t="s">
        <v>779</v>
      </c>
      <c r="C1017" s="367" t="s">
        <v>2725</v>
      </c>
      <c r="D1017" s="367" t="s">
        <v>2726</v>
      </c>
      <c r="E1017" s="367" t="s">
        <v>530</v>
      </c>
      <c r="F1017" s="367" t="s">
        <v>2727</v>
      </c>
      <c r="G1017" s="367" t="s">
        <v>530</v>
      </c>
      <c r="H1017" s="367" t="s">
        <v>530</v>
      </c>
      <c r="I1017" s="367" t="s">
        <v>530</v>
      </c>
      <c r="J1017" s="374"/>
      <c r="K1017" s="374">
        <v>0.33</v>
      </c>
      <c r="L1017" s="374">
        <v>-7474550.5</v>
      </c>
      <c r="M1017" s="374"/>
    </row>
    <row r="1018" spans="1:13" ht="12.2" hidden="1" customHeight="1" outlineLevel="2" x14ac:dyDescent="0.2">
      <c r="A1018" s="367" t="s">
        <v>2722</v>
      </c>
      <c r="B1018" s="367" t="s">
        <v>779</v>
      </c>
      <c r="C1018" s="367" t="s">
        <v>2728</v>
      </c>
      <c r="D1018" s="367" t="s">
        <v>2729</v>
      </c>
      <c r="E1018" s="367" t="s">
        <v>530</v>
      </c>
      <c r="F1018" s="367" t="s">
        <v>2730</v>
      </c>
      <c r="G1018" s="367" t="s">
        <v>530</v>
      </c>
      <c r="H1018" s="367" t="s">
        <v>530</v>
      </c>
      <c r="I1018" s="367" t="s">
        <v>530</v>
      </c>
      <c r="J1018" s="374"/>
      <c r="K1018" s="374">
        <v>0.52</v>
      </c>
      <c r="L1018" s="374">
        <v>-7474551.0199999996</v>
      </c>
      <c r="M1018" s="374"/>
    </row>
    <row r="1019" spans="1:13" ht="12.2" hidden="1" customHeight="1" outlineLevel="2" x14ac:dyDescent="0.2">
      <c r="A1019" s="367" t="s">
        <v>2722</v>
      </c>
      <c r="B1019" s="367" t="s">
        <v>779</v>
      </c>
      <c r="C1019" s="367" t="s">
        <v>2731</v>
      </c>
      <c r="D1019" s="367" t="s">
        <v>2732</v>
      </c>
      <c r="E1019" s="367" t="s">
        <v>530</v>
      </c>
      <c r="F1019" s="367" t="s">
        <v>2733</v>
      </c>
      <c r="G1019" s="367" t="s">
        <v>530</v>
      </c>
      <c r="H1019" s="367" t="s">
        <v>530</v>
      </c>
      <c r="I1019" s="367" t="s">
        <v>530</v>
      </c>
      <c r="J1019" s="374"/>
      <c r="K1019" s="374">
        <v>11.89</v>
      </c>
      <c r="L1019" s="374">
        <v>-7474562.9100000001</v>
      </c>
      <c r="M1019" s="374"/>
    </row>
    <row r="1020" spans="1:13" ht="12.2" hidden="1" customHeight="1" outlineLevel="2" x14ac:dyDescent="0.2">
      <c r="A1020" s="367" t="s">
        <v>2722</v>
      </c>
      <c r="B1020" s="367" t="s">
        <v>566</v>
      </c>
      <c r="C1020" s="367" t="s">
        <v>2734</v>
      </c>
      <c r="D1020" s="367" t="s">
        <v>2735</v>
      </c>
      <c r="E1020" s="367" t="s">
        <v>530</v>
      </c>
      <c r="F1020" s="367" t="s">
        <v>2736</v>
      </c>
      <c r="G1020" s="367" t="s">
        <v>530</v>
      </c>
      <c r="H1020" s="367" t="s">
        <v>530</v>
      </c>
      <c r="I1020" s="367" t="s">
        <v>530</v>
      </c>
      <c r="J1020" s="374"/>
      <c r="K1020" s="374">
        <v>5.28</v>
      </c>
      <c r="L1020" s="374">
        <v>-7474568.1900000004</v>
      </c>
      <c r="M1020" s="374"/>
    </row>
    <row r="1021" spans="1:13" ht="12.2" hidden="1" customHeight="1" outlineLevel="2" x14ac:dyDescent="0.2">
      <c r="A1021" s="367" t="s">
        <v>2722</v>
      </c>
      <c r="B1021" s="367" t="s">
        <v>713</v>
      </c>
      <c r="C1021" s="367" t="s">
        <v>2737</v>
      </c>
      <c r="D1021" s="367" t="s">
        <v>2738</v>
      </c>
      <c r="E1021" s="367" t="s">
        <v>530</v>
      </c>
      <c r="F1021" s="367" t="s">
        <v>2739</v>
      </c>
      <c r="G1021" s="367" t="s">
        <v>530</v>
      </c>
      <c r="H1021" s="367" t="s">
        <v>530</v>
      </c>
      <c r="I1021" s="367" t="s">
        <v>530</v>
      </c>
      <c r="J1021" s="374"/>
      <c r="K1021" s="374">
        <v>36.090000000000003</v>
      </c>
      <c r="L1021" s="374">
        <v>-7474604.2800000003</v>
      </c>
      <c r="M1021" s="374"/>
    </row>
    <row r="1022" spans="1:13" ht="12.2" hidden="1" customHeight="1" outlineLevel="1" x14ac:dyDescent="0.2">
      <c r="A1022" s="375" t="s">
        <v>2740</v>
      </c>
      <c r="J1022" s="374">
        <f>SUBTOTAL(9,J1015:J1021)</f>
        <v>0</v>
      </c>
      <c r="K1022" s="374">
        <f>SUBTOTAL(9,K1015:K1021)</f>
        <v>0</v>
      </c>
      <c r="L1022" s="374">
        <f>SUBTOTAL(9,L1015:L1021)</f>
        <v>0</v>
      </c>
      <c r="M1022" s="374"/>
    </row>
    <row r="1023" spans="1:13" ht="12.2" hidden="1" customHeight="1" outlineLevel="2" x14ac:dyDescent="0.2">
      <c r="A1023" s="367" t="s">
        <v>2741</v>
      </c>
      <c r="B1023" s="367" t="s">
        <v>774</v>
      </c>
      <c r="C1023" s="367" t="s">
        <v>2742</v>
      </c>
      <c r="D1023" s="367" t="s">
        <v>2743</v>
      </c>
      <c r="E1023" s="367" t="s">
        <v>530</v>
      </c>
      <c r="F1023" s="367" t="s">
        <v>2744</v>
      </c>
      <c r="G1023" s="367" t="s">
        <v>530</v>
      </c>
      <c r="H1023" s="367" t="s">
        <v>530</v>
      </c>
      <c r="I1023" s="367" t="s">
        <v>2745</v>
      </c>
      <c r="J1023" s="374"/>
      <c r="K1023" s="374">
        <v>20.22</v>
      </c>
      <c r="L1023" s="374">
        <v>-1717237.36</v>
      </c>
      <c r="M1023" s="374"/>
    </row>
    <row r="1024" spans="1:13" ht="12.2" hidden="1" customHeight="1" outlineLevel="1" x14ac:dyDescent="0.2">
      <c r="A1024" s="375" t="s">
        <v>2746</v>
      </c>
      <c r="J1024" s="374">
        <f>SUBTOTAL(9,J1023:J1023)</f>
        <v>0</v>
      </c>
      <c r="K1024" s="374">
        <f>SUBTOTAL(9,K1023:K1023)</f>
        <v>0</v>
      </c>
      <c r="L1024" s="374">
        <f>SUBTOTAL(9,L1023:L1023)</f>
        <v>0</v>
      </c>
      <c r="M1024" s="374"/>
    </row>
    <row r="1025" spans="1:13" ht="12.2" hidden="1" customHeight="1" outlineLevel="2" x14ac:dyDescent="0.2">
      <c r="A1025" s="367" t="s">
        <v>2747</v>
      </c>
      <c r="B1025" s="367" t="s">
        <v>527</v>
      </c>
      <c r="C1025" s="367" t="s">
        <v>2748</v>
      </c>
      <c r="D1025" s="367" t="s">
        <v>2749</v>
      </c>
      <c r="E1025" s="367" t="s">
        <v>530</v>
      </c>
      <c r="F1025" s="367" t="s">
        <v>2750</v>
      </c>
      <c r="G1025" s="367" t="s">
        <v>530</v>
      </c>
      <c r="H1025" s="367" t="s">
        <v>530</v>
      </c>
      <c r="I1025" s="367" t="s">
        <v>530</v>
      </c>
      <c r="J1025" s="374"/>
      <c r="K1025" s="374">
        <v>248.3</v>
      </c>
      <c r="L1025" s="374">
        <v>-106168127.78</v>
      </c>
      <c r="M1025" s="374"/>
    </row>
    <row r="1026" spans="1:13" ht="12.2" hidden="1" customHeight="1" outlineLevel="2" x14ac:dyDescent="0.2">
      <c r="A1026" s="367" t="s">
        <v>2747</v>
      </c>
      <c r="B1026" s="367" t="s">
        <v>757</v>
      </c>
      <c r="C1026" s="367" t="s">
        <v>2751</v>
      </c>
      <c r="D1026" s="367" t="s">
        <v>915</v>
      </c>
      <c r="E1026" s="367" t="s">
        <v>530</v>
      </c>
      <c r="F1026" s="367" t="s">
        <v>2752</v>
      </c>
      <c r="G1026" s="367" t="s">
        <v>530</v>
      </c>
      <c r="H1026" s="367" t="s">
        <v>530</v>
      </c>
      <c r="I1026" s="367" t="s">
        <v>530</v>
      </c>
      <c r="J1026" s="374"/>
      <c r="K1026" s="374">
        <v>40.630000000000003</v>
      </c>
      <c r="L1026" s="374">
        <v>-106168168.41</v>
      </c>
      <c r="M1026" s="374"/>
    </row>
    <row r="1027" spans="1:13" ht="12.2" hidden="1" customHeight="1" outlineLevel="2" x14ac:dyDescent="0.2">
      <c r="A1027" s="367" t="s">
        <v>2747</v>
      </c>
      <c r="B1027" s="367" t="s">
        <v>757</v>
      </c>
      <c r="C1027" s="367" t="s">
        <v>2753</v>
      </c>
      <c r="D1027" s="367" t="s">
        <v>2754</v>
      </c>
      <c r="E1027" s="367" t="s">
        <v>530</v>
      </c>
      <c r="F1027" s="367" t="s">
        <v>2755</v>
      </c>
      <c r="G1027" s="367" t="s">
        <v>530</v>
      </c>
      <c r="H1027" s="367" t="s">
        <v>530</v>
      </c>
      <c r="I1027" s="367" t="s">
        <v>530</v>
      </c>
      <c r="J1027" s="374"/>
      <c r="K1027" s="374">
        <v>15.49</v>
      </c>
      <c r="L1027" s="374">
        <v>-106168183.90000001</v>
      </c>
      <c r="M1027" s="374"/>
    </row>
    <row r="1028" spans="1:13" ht="12.2" hidden="1" customHeight="1" outlineLevel="2" x14ac:dyDescent="0.2">
      <c r="A1028" s="367" t="s">
        <v>2747</v>
      </c>
      <c r="B1028" s="367" t="s">
        <v>774</v>
      </c>
      <c r="C1028" s="367" t="s">
        <v>2756</v>
      </c>
      <c r="D1028" s="367" t="s">
        <v>915</v>
      </c>
      <c r="E1028" s="367" t="s">
        <v>530</v>
      </c>
      <c r="F1028" s="367" t="s">
        <v>2757</v>
      </c>
      <c r="G1028" s="367" t="s">
        <v>530</v>
      </c>
      <c r="H1028" s="367" t="s">
        <v>530</v>
      </c>
      <c r="I1028" s="367" t="s">
        <v>530</v>
      </c>
      <c r="J1028" s="374"/>
      <c r="K1028" s="374">
        <v>337.08</v>
      </c>
      <c r="L1028" s="374">
        <v>-106168520.98</v>
      </c>
      <c r="M1028" s="374"/>
    </row>
    <row r="1029" spans="1:13" ht="12.2" hidden="1" customHeight="1" outlineLevel="2" x14ac:dyDescent="0.2">
      <c r="A1029" s="367" t="s">
        <v>2747</v>
      </c>
      <c r="B1029" s="367" t="s">
        <v>566</v>
      </c>
      <c r="C1029" s="367" t="s">
        <v>1379</v>
      </c>
      <c r="D1029" s="367" t="s">
        <v>750</v>
      </c>
      <c r="E1029" s="367" t="s">
        <v>530</v>
      </c>
      <c r="F1029" s="367" t="s">
        <v>2758</v>
      </c>
      <c r="G1029" s="367" t="s">
        <v>530</v>
      </c>
      <c r="H1029" s="367" t="s">
        <v>530</v>
      </c>
      <c r="I1029" s="367" t="s">
        <v>530</v>
      </c>
      <c r="J1029" s="374"/>
      <c r="K1029" s="374">
        <v>552.75</v>
      </c>
      <c r="L1029" s="374">
        <v>-106169073.73</v>
      </c>
      <c r="M1029" s="374"/>
    </row>
    <row r="1030" spans="1:13" ht="12.2" hidden="1" customHeight="1" outlineLevel="2" x14ac:dyDescent="0.2">
      <c r="A1030" s="367" t="s">
        <v>2747</v>
      </c>
      <c r="B1030" s="367" t="s">
        <v>571</v>
      </c>
      <c r="C1030" s="367" t="s">
        <v>2759</v>
      </c>
      <c r="D1030" s="367" t="s">
        <v>2760</v>
      </c>
      <c r="E1030" s="367" t="s">
        <v>530</v>
      </c>
      <c r="F1030" s="367" t="s">
        <v>2761</v>
      </c>
      <c r="G1030" s="367" t="s">
        <v>530</v>
      </c>
      <c r="H1030" s="367" t="s">
        <v>530</v>
      </c>
      <c r="I1030" s="367" t="s">
        <v>530</v>
      </c>
      <c r="J1030" s="374"/>
      <c r="K1030" s="374">
        <v>53.58</v>
      </c>
      <c r="L1030" s="374">
        <v>-106169127.31</v>
      </c>
      <c r="M1030" s="374"/>
    </row>
    <row r="1031" spans="1:13" ht="12.2" hidden="1" customHeight="1" outlineLevel="2" x14ac:dyDescent="0.2">
      <c r="A1031" s="367" t="s">
        <v>2747</v>
      </c>
      <c r="B1031" s="367" t="s">
        <v>604</v>
      </c>
      <c r="C1031" s="367" t="s">
        <v>842</v>
      </c>
      <c r="D1031" s="367" t="s">
        <v>843</v>
      </c>
      <c r="E1031" s="367" t="s">
        <v>530</v>
      </c>
      <c r="F1031" s="367" t="s">
        <v>2762</v>
      </c>
      <c r="G1031" s="367" t="s">
        <v>530</v>
      </c>
      <c r="H1031" s="367" t="s">
        <v>530</v>
      </c>
      <c r="I1031" s="367" t="s">
        <v>530</v>
      </c>
      <c r="J1031" s="374"/>
      <c r="K1031" s="374">
        <v>1.38</v>
      </c>
      <c r="L1031" s="374">
        <v>-106169128.69</v>
      </c>
      <c r="M1031" s="374"/>
    </row>
    <row r="1032" spans="1:13" ht="12.2" hidden="1" customHeight="1" outlineLevel="2" x14ac:dyDescent="0.2">
      <c r="A1032" s="367" t="s">
        <v>2747</v>
      </c>
      <c r="B1032" s="367" t="s">
        <v>604</v>
      </c>
      <c r="C1032" s="367" t="s">
        <v>2763</v>
      </c>
      <c r="D1032" s="367" t="s">
        <v>2764</v>
      </c>
      <c r="E1032" s="367" t="s">
        <v>530</v>
      </c>
      <c r="F1032" s="367" t="s">
        <v>2765</v>
      </c>
      <c r="G1032" s="367" t="s">
        <v>530</v>
      </c>
      <c r="H1032" s="367" t="s">
        <v>530</v>
      </c>
      <c r="I1032" s="367" t="s">
        <v>530</v>
      </c>
      <c r="J1032" s="374"/>
      <c r="K1032" s="374">
        <v>217.39</v>
      </c>
      <c r="L1032" s="374">
        <v>-106169346.08</v>
      </c>
      <c r="M1032" s="374"/>
    </row>
    <row r="1033" spans="1:13" ht="12.2" hidden="1" customHeight="1" outlineLevel="2" x14ac:dyDescent="0.2">
      <c r="A1033" s="367" t="s">
        <v>2747</v>
      </c>
      <c r="B1033" s="367" t="s">
        <v>604</v>
      </c>
      <c r="C1033" s="367" t="s">
        <v>2766</v>
      </c>
      <c r="D1033" s="367" t="s">
        <v>2754</v>
      </c>
      <c r="E1033" s="367" t="s">
        <v>530</v>
      </c>
      <c r="F1033" s="367" t="s">
        <v>2767</v>
      </c>
      <c r="G1033" s="367" t="s">
        <v>530</v>
      </c>
      <c r="H1033" s="367" t="s">
        <v>530</v>
      </c>
      <c r="I1033" s="367" t="s">
        <v>530</v>
      </c>
      <c r="J1033" s="374"/>
      <c r="K1033" s="374">
        <v>112.71</v>
      </c>
      <c r="L1033" s="374">
        <v>-106169458.79000001</v>
      </c>
      <c r="M1033" s="374"/>
    </row>
    <row r="1034" spans="1:13" ht="12.2" hidden="1" customHeight="1" outlineLevel="2" x14ac:dyDescent="0.2">
      <c r="A1034" s="367" t="s">
        <v>2747</v>
      </c>
      <c r="B1034" s="367" t="s">
        <v>659</v>
      </c>
      <c r="C1034" s="367" t="s">
        <v>2768</v>
      </c>
      <c r="D1034" s="367" t="s">
        <v>2764</v>
      </c>
      <c r="E1034" s="367" t="s">
        <v>530</v>
      </c>
      <c r="F1034" s="367" t="s">
        <v>2769</v>
      </c>
      <c r="G1034" s="367" t="s">
        <v>530</v>
      </c>
      <c r="H1034" s="367" t="s">
        <v>530</v>
      </c>
      <c r="I1034" s="367" t="s">
        <v>530</v>
      </c>
      <c r="J1034" s="374"/>
      <c r="K1034" s="374">
        <v>687.36</v>
      </c>
      <c r="L1034" s="374">
        <v>-106170146.15000001</v>
      </c>
      <c r="M1034" s="374"/>
    </row>
    <row r="1035" spans="1:13" ht="12.2" hidden="1" customHeight="1" outlineLevel="2" x14ac:dyDescent="0.2">
      <c r="A1035" s="367" t="s">
        <v>2747</v>
      </c>
      <c r="B1035" s="367" t="s">
        <v>1054</v>
      </c>
      <c r="C1035" s="367" t="s">
        <v>2770</v>
      </c>
      <c r="D1035" s="367" t="s">
        <v>2771</v>
      </c>
      <c r="E1035" s="367" t="s">
        <v>530</v>
      </c>
      <c r="F1035" s="367" t="s">
        <v>2772</v>
      </c>
      <c r="G1035" s="367" t="s">
        <v>530</v>
      </c>
      <c r="H1035" s="367" t="s">
        <v>530</v>
      </c>
      <c r="I1035" s="367" t="s">
        <v>530</v>
      </c>
      <c r="J1035" s="374">
        <v>3013.34</v>
      </c>
      <c r="K1035" s="374"/>
      <c r="L1035" s="374">
        <v>-106167132.81</v>
      </c>
      <c r="M1035" s="374"/>
    </row>
    <row r="1036" spans="1:13" ht="12.2" hidden="1" customHeight="1" outlineLevel="2" x14ac:dyDescent="0.2">
      <c r="A1036" s="367" t="s">
        <v>2747</v>
      </c>
      <c r="B1036" s="367" t="s">
        <v>894</v>
      </c>
      <c r="C1036" s="367" t="s">
        <v>1164</v>
      </c>
      <c r="D1036" s="367" t="s">
        <v>1165</v>
      </c>
      <c r="E1036" s="367" t="s">
        <v>530</v>
      </c>
      <c r="F1036" s="367" t="s">
        <v>2773</v>
      </c>
      <c r="G1036" s="367" t="s">
        <v>530</v>
      </c>
      <c r="H1036" s="367" t="s">
        <v>530</v>
      </c>
      <c r="I1036" s="367" t="s">
        <v>530</v>
      </c>
      <c r="J1036" s="374"/>
      <c r="K1036" s="374">
        <v>3.71</v>
      </c>
      <c r="L1036" s="374">
        <v>-106167136.52</v>
      </c>
      <c r="M1036" s="374"/>
    </row>
    <row r="1037" spans="1:13" ht="12.2" hidden="1" customHeight="1" outlineLevel="2" x14ac:dyDescent="0.2">
      <c r="A1037" s="367" t="s">
        <v>2747</v>
      </c>
      <c r="B1037" s="367" t="s">
        <v>713</v>
      </c>
      <c r="C1037" s="367" t="s">
        <v>2774</v>
      </c>
      <c r="D1037" s="367" t="s">
        <v>2775</v>
      </c>
      <c r="E1037" s="367" t="s">
        <v>530</v>
      </c>
      <c r="F1037" s="367" t="s">
        <v>2776</v>
      </c>
      <c r="G1037" s="367" t="s">
        <v>530</v>
      </c>
      <c r="H1037" s="367" t="s">
        <v>530</v>
      </c>
      <c r="I1037" s="367" t="s">
        <v>530</v>
      </c>
      <c r="J1037" s="374"/>
      <c r="K1037" s="374">
        <v>445.43</v>
      </c>
      <c r="L1037" s="374">
        <v>-106167581.95</v>
      </c>
      <c r="M1037" s="374"/>
    </row>
    <row r="1038" spans="1:13" ht="12.2" hidden="1" customHeight="1" outlineLevel="1" x14ac:dyDescent="0.2">
      <c r="A1038" s="375" t="s">
        <v>2777</v>
      </c>
      <c r="J1038" s="374">
        <f>SUBTOTAL(9,J1025:J1037)</f>
        <v>0</v>
      </c>
      <c r="K1038" s="374">
        <f>SUBTOTAL(9,K1025:K1037)</f>
        <v>0</v>
      </c>
      <c r="L1038" s="374">
        <f>SUBTOTAL(9,L1025:L1037)</f>
        <v>0</v>
      </c>
      <c r="M1038" s="374"/>
    </row>
    <row r="1039" spans="1:13" ht="12.2" hidden="1" customHeight="1" outlineLevel="2" x14ac:dyDescent="0.2">
      <c r="A1039" s="367" t="s">
        <v>2778</v>
      </c>
      <c r="B1039" s="367" t="s">
        <v>532</v>
      </c>
      <c r="C1039" s="367" t="s">
        <v>1261</v>
      </c>
      <c r="D1039" s="367" t="s">
        <v>1262</v>
      </c>
      <c r="E1039" s="367" t="s">
        <v>530</v>
      </c>
      <c r="F1039" s="367" t="s">
        <v>2779</v>
      </c>
      <c r="G1039" s="367" t="s">
        <v>530</v>
      </c>
      <c r="H1039" s="367" t="s">
        <v>530</v>
      </c>
      <c r="I1039" s="367" t="s">
        <v>530</v>
      </c>
      <c r="J1039" s="374"/>
      <c r="K1039" s="374">
        <v>63.2</v>
      </c>
      <c r="L1039" s="374">
        <v>-460453.62</v>
      </c>
      <c r="M1039" s="374"/>
    </row>
    <row r="1040" spans="1:13" ht="12.2" hidden="1" customHeight="1" outlineLevel="2" x14ac:dyDescent="0.2">
      <c r="A1040" s="367" t="s">
        <v>2778</v>
      </c>
      <c r="B1040" s="367" t="s">
        <v>539</v>
      </c>
      <c r="C1040" s="367" t="s">
        <v>1313</v>
      </c>
      <c r="D1040" s="367" t="s">
        <v>1240</v>
      </c>
      <c r="E1040" s="367" t="s">
        <v>530</v>
      </c>
      <c r="F1040" s="367" t="s">
        <v>2780</v>
      </c>
      <c r="G1040" s="367" t="s">
        <v>530</v>
      </c>
      <c r="H1040" s="367" t="s">
        <v>530</v>
      </c>
      <c r="I1040" s="367" t="s">
        <v>530</v>
      </c>
      <c r="J1040" s="374"/>
      <c r="K1040" s="374">
        <v>13.48</v>
      </c>
      <c r="L1040" s="374">
        <v>-460467.1</v>
      </c>
      <c r="M1040" s="374"/>
    </row>
    <row r="1041" spans="1:13" ht="12.2" hidden="1" customHeight="1" outlineLevel="2" x14ac:dyDescent="0.2">
      <c r="A1041" s="367" t="s">
        <v>2778</v>
      </c>
      <c r="B1041" s="367" t="s">
        <v>958</v>
      </c>
      <c r="C1041" s="367" t="s">
        <v>2781</v>
      </c>
      <c r="D1041" s="367" t="s">
        <v>1240</v>
      </c>
      <c r="E1041" s="367" t="s">
        <v>530</v>
      </c>
      <c r="F1041" s="367" t="s">
        <v>2782</v>
      </c>
      <c r="G1041" s="367" t="s">
        <v>530</v>
      </c>
      <c r="H1041" s="367" t="s">
        <v>530</v>
      </c>
      <c r="I1041" s="367" t="s">
        <v>530</v>
      </c>
      <c r="J1041" s="374"/>
      <c r="K1041" s="374">
        <v>51.69</v>
      </c>
      <c r="L1041" s="374">
        <v>-460518.79</v>
      </c>
      <c r="M1041" s="374"/>
    </row>
    <row r="1042" spans="1:13" ht="12.2" hidden="1" customHeight="1" outlineLevel="2" x14ac:dyDescent="0.2">
      <c r="A1042" s="367" t="s">
        <v>2778</v>
      </c>
      <c r="B1042" s="367" t="s">
        <v>779</v>
      </c>
      <c r="C1042" s="367" t="s">
        <v>1982</v>
      </c>
      <c r="D1042" s="367" t="s">
        <v>1240</v>
      </c>
      <c r="E1042" s="367" t="s">
        <v>530</v>
      </c>
      <c r="F1042" s="367" t="s">
        <v>2783</v>
      </c>
      <c r="G1042" s="367" t="s">
        <v>530</v>
      </c>
      <c r="H1042" s="367" t="s">
        <v>530</v>
      </c>
      <c r="I1042" s="367" t="s">
        <v>530</v>
      </c>
      <c r="J1042" s="374"/>
      <c r="K1042" s="374">
        <v>13.19</v>
      </c>
      <c r="L1042" s="374">
        <v>-460531.98</v>
      </c>
      <c r="M1042" s="374"/>
    </row>
    <row r="1043" spans="1:13" ht="12.2" hidden="1" customHeight="1" outlineLevel="2" x14ac:dyDescent="0.2">
      <c r="A1043" s="367" t="s">
        <v>2778</v>
      </c>
      <c r="B1043" s="367" t="s">
        <v>571</v>
      </c>
      <c r="C1043" s="367" t="s">
        <v>2784</v>
      </c>
      <c r="D1043" s="367" t="s">
        <v>2785</v>
      </c>
      <c r="E1043" s="367" t="s">
        <v>530</v>
      </c>
      <c r="F1043" s="367" t="s">
        <v>2786</v>
      </c>
      <c r="G1043" s="367" t="s">
        <v>530</v>
      </c>
      <c r="H1043" s="367" t="s">
        <v>530</v>
      </c>
      <c r="I1043" s="367" t="s">
        <v>530</v>
      </c>
      <c r="J1043" s="374"/>
      <c r="K1043" s="374">
        <v>4.37</v>
      </c>
      <c r="L1043" s="374">
        <v>-460536.35</v>
      </c>
      <c r="M1043" s="374"/>
    </row>
    <row r="1044" spans="1:13" ht="12.2" hidden="1" customHeight="1" outlineLevel="2" x14ac:dyDescent="0.2">
      <c r="A1044" s="367" t="s">
        <v>2778</v>
      </c>
      <c r="B1044" s="367" t="s">
        <v>1146</v>
      </c>
      <c r="C1044" s="367" t="s">
        <v>1483</v>
      </c>
      <c r="D1044" s="367" t="s">
        <v>1262</v>
      </c>
      <c r="E1044" s="367" t="s">
        <v>530</v>
      </c>
      <c r="F1044" s="367" t="s">
        <v>2787</v>
      </c>
      <c r="G1044" s="367" t="s">
        <v>530</v>
      </c>
      <c r="H1044" s="367" t="s">
        <v>530</v>
      </c>
      <c r="I1044" s="367" t="s">
        <v>530</v>
      </c>
      <c r="J1044" s="374"/>
      <c r="K1044" s="374">
        <v>65.92</v>
      </c>
      <c r="L1044" s="374">
        <v>-460602.27</v>
      </c>
      <c r="M1044" s="374"/>
    </row>
    <row r="1045" spans="1:13" ht="12.2" hidden="1" customHeight="1" outlineLevel="2" x14ac:dyDescent="0.2">
      <c r="A1045" s="367" t="s">
        <v>2778</v>
      </c>
      <c r="B1045" s="367" t="s">
        <v>1146</v>
      </c>
      <c r="C1045" s="367" t="s">
        <v>2788</v>
      </c>
      <c r="D1045" s="367" t="s">
        <v>1240</v>
      </c>
      <c r="E1045" s="367" t="s">
        <v>530</v>
      </c>
      <c r="F1045" s="367" t="s">
        <v>2789</v>
      </c>
      <c r="G1045" s="367" t="s">
        <v>530</v>
      </c>
      <c r="H1045" s="367" t="s">
        <v>530</v>
      </c>
      <c r="I1045" s="367" t="s">
        <v>530</v>
      </c>
      <c r="J1045" s="374"/>
      <c r="K1045" s="374">
        <v>101.78</v>
      </c>
      <c r="L1045" s="374">
        <v>-460704.05</v>
      </c>
      <c r="M1045" s="374"/>
    </row>
    <row r="1046" spans="1:13" ht="12.2" hidden="1" customHeight="1" outlineLevel="2" x14ac:dyDescent="0.2">
      <c r="A1046" s="367" t="s">
        <v>2778</v>
      </c>
      <c r="B1046" s="367" t="s">
        <v>651</v>
      </c>
      <c r="C1046" s="367" t="s">
        <v>2790</v>
      </c>
      <c r="D1046" s="367" t="s">
        <v>2791</v>
      </c>
      <c r="E1046" s="367" t="s">
        <v>530</v>
      </c>
      <c r="F1046" s="367" t="s">
        <v>2792</v>
      </c>
      <c r="G1046" s="367" t="s">
        <v>530</v>
      </c>
      <c r="H1046" s="367" t="s">
        <v>530</v>
      </c>
      <c r="I1046" s="367" t="s">
        <v>530</v>
      </c>
      <c r="J1046" s="374"/>
      <c r="K1046" s="374">
        <v>55.43</v>
      </c>
      <c r="L1046" s="374">
        <v>-460759.48</v>
      </c>
      <c r="M1046" s="374"/>
    </row>
    <row r="1047" spans="1:13" ht="12.2" hidden="1" customHeight="1" outlineLevel="2" x14ac:dyDescent="0.2">
      <c r="A1047" s="367" t="s">
        <v>2778</v>
      </c>
      <c r="B1047" s="367" t="s">
        <v>694</v>
      </c>
      <c r="C1047" s="367" t="s">
        <v>2793</v>
      </c>
      <c r="D1047" s="367" t="s">
        <v>2794</v>
      </c>
      <c r="E1047" s="367" t="s">
        <v>530</v>
      </c>
      <c r="F1047" s="367" t="s">
        <v>2795</v>
      </c>
      <c r="G1047" s="367" t="s">
        <v>530</v>
      </c>
      <c r="H1047" s="367" t="s">
        <v>530</v>
      </c>
      <c r="I1047" s="367" t="s">
        <v>530</v>
      </c>
      <c r="J1047" s="374"/>
      <c r="K1047" s="374">
        <v>78.040000000000006</v>
      </c>
      <c r="L1047" s="374">
        <v>-460837.52</v>
      </c>
      <c r="M1047" s="374"/>
    </row>
    <row r="1048" spans="1:13" ht="12.2" hidden="1" customHeight="1" outlineLevel="2" x14ac:dyDescent="0.2">
      <c r="A1048" s="367" t="s">
        <v>2778</v>
      </c>
      <c r="B1048" s="367" t="s">
        <v>713</v>
      </c>
      <c r="C1048" s="367" t="s">
        <v>2796</v>
      </c>
      <c r="D1048" s="367" t="s">
        <v>2797</v>
      </c>
      <c r="E1048" s="367" t="s">
        <v>530</v>
      </c>
      <c r="F1048" s="367" t="s">
        <v>2798</v>
      </c>
      <c r="G1048" s="367" t="s">
        <v>530</v>
      </c>
      <c r="H1048" s="367" t="s">
        <v>530</v>
      </c>
      <c r="I1048" s="367" t="s">
        <v>530</v>
      </c>
      <c r="J1048" s="374"/>
      <c r="K1048" s="374">
        <v>92.7</v>
      </c>
      <c r="L1048" s="374">
        <v>-460930.22</v>
      </c>
      <c r="M1048" s="374"/>
    </row>
    <row r="1049" spans="1:13" ht="12.2" hidden="1" customHeight="1" outlineLevel="1" x14ac:dyDescent="0.2">
      <c r="A1049" s="375" t="s">
        <v>2799</v>
      </c>
      <c r="J1049" s="374">
        <f>SUBTOTAL(9,J1039:J1048)</f>
        <v>0</v>
      </c>
      <c r="K1049" s="374">
        <f>SUBTOTAL(9,K1039:K1048)</f>
        <v>0</v>
      </c>
      <c r="L1049" s="374">
        <f>SUBTOTAL(9,L1039:L1048)</f>
        <v>0</v>
      </c>
      <c r="M1049" s="374"/>
    </row>
    <row r="1050" spans="1:13" ht="12.2" hidden="1" customHeight="1" outlineLevel="2" x14ac:dyDescent="0.2">
      <c r="A1050" s="367" t="s">
        <v>2800</v>
      </c>
      <c r="B1050" s="367" t="s">
        <v>539</v>
      </c>
      <c r="C1050" s="367" t="s">
        <v>926</v>
      </c>
      <c r="D1050" s="367" t="s">
        <v>927</v>
      </c>
      <c r="E1050" s="367" t="s">
        <v>530</v>
      </c>
      <c r="F1050" s="367" t="s">
        <v>2801</v>
      </c>
      <c r="G1050" s="367" t="s">
        <v>530</v>
      </c>
      <c r="H1050" s="367" t="s">
        <v>530</v>
      </c>
      <c r="I1050" s="367" t="s">
        <v>530</v>
      </c>
      <c r="J1050" s="374"/>
      <c r="K1050" s="374">
        <v>332.18</v>
      </c>
      <c r="L1050" s="374">
        <v>-1150632.95</v>
      </c>
      <c r="M1050" s="374"/>
    </row>
    <row r="1051" spans="1:13" ht="12.2" hidden="1" customHeight="1" outlineLevel="2" x14ac:dyDescent="0.2">
      <c r="A1051" s="367" t="s">
        <v>2800</v>
      </c>
      <c r="B1051" s="367" t="s">
        <v>571</v>
      </c>
      <c r="C1051" s="367" t="s">
        <v>2802</v>
      </c>
      <c r="D1051" s="367" t="s">
        <v>2803</v>
      </c>
      <c r="E1051" s="367" t="s">
        <v>530</v>
      </c>
      <c r="F1051" s="367" t="s">
        <v>2804</v>
      </c>
      <c r="G1051" s="367" t="s">
        <v>530</v>
      </c>
      <c r="H1051" s="367" t="s">
        <v>530</v>
      </c>
      <c r="I1051" s="367" t="s">
        <v>530</v>
      </c>
      <c r="J1051" s="374"/>
      <c r="K1051" s="374">
        <v>8</v>
      </c>
      <c r="L1051" s="374">
        <v>-1150640.95</v>
      </c>
      <c r="M1051" s="374"/>
    </row>
    <row r="1052" spans="1:13" ht="12.2" hidden="1" customHeight="1" outlineLevel="2" x14ac:dyDescent="0.2">
      <c r="A1052" s="367" t="s">
        <v>2800</v>
      </c>
      <c r="B1052" s="367" t="s">
        <v>571</v>
      </c>
      <c r="C1052" s="367" t="s">
        <v>2805</v>
      </c>
      <c r="D1052" s="367" t="s">
        <v>2806</v>
      </c>
      <c r="E1052" s="367" t="s">
        <v>530</v>
      </c>
      <c r="F1052" s="367" t="s">
        <v>2807</v>
      </c>
      <c r="G1052" s="367" t="s">
        <v>530</v>
      </c>
      <c r="H1052" s="367" t="s">
        <v>530</v>
      </c>
      <c r="I1052" s="367" t="s">
        <v>530</v>
      </c>
      <c r="J1052" s="374"/>
      <c r="K1052" s="374">
        <v>214.39</v>
      </c>
      <c r="L1052" s="374">
        <v>-1150855.3400000001</v>
      </c>
      <c r="M1052" s="374"/>
    </row>
    <row r="1053" spans="1:13" ht="12.2" hidden="1" customHeight="1" outlineLevel="2" x14ac:dyDescent="0.2">
      <c r="A1053" s="367" t="s">
        <v>2800</v>
      </c>
      <c r="B1053" s="367" t="s">
        <v>821</v>
      </c>
      <c r="C1053" s="367" t="s">
        <v>2808</v>
      </c>
      <c r="D1053" s="367" t="s">
        <v>2809</v>
      </c>
      <c r="E1053" s="367" t="s">
        <v>530</v>
      </c>
      <c r="F1053" s="367" t="s">
        <v>2810</v>
      </c>
      <c r="G1053" s="367" t="s">
        <v>530</v>
      </c>
      <c r="H1053" s="367" t="s">
        <v>530</v>
      </c>
      <c r="I1053" s="367" t="s">
        <v>530</v>
      </c>
      <c r="J1053" s="374"/>
      <c r="K1053" s="374">
        <v>71.19</v>
      </c>
      <c r="L1053" s="374">
        <v>-1150926.53</v>
      </c>
      <c r="M1053" s="374"/>
    </row>
    <row r="1054" spans="1:13" ht="12.2" hidden="1" customHeight="1" outlineLevel="2" x14ac:dyDescent="0.2">
      <c r="A1054" s="367" t="s">
        <v>2800</v>
      </c>
      <c r="B1054" s="367" t="s">
        <v>859</v>
      </c>
      <c r="C1054" s="367" t="s">
        <v>2034</v>
      </c>
      <c r="D1054" s="367" t="s">
        <v>2035</v>
      </c>
      <c r="E1054" s="367" t="s">
        <v>530</v>
      </c>
      <c r="F1054" s="367" t="s">
        <v>2811</v>
      </c>
      <c r="G1054" s="367" t="s">
        <v>530</v>
      </c>
      <c r="H1054" s="367" t="s">
        <v>530</v>
      </c>
      <c r="I1054" s="367" t="s">
        <v>530</v>
      </c>
      <c r="J1054" s="374"/>
      <c r="K1054" s="374">
        <v>39.85</v>
      </c>
      <c r="L1054" s="374">
        <v>-1150966.3799999999</v>
      </c>
      <c r="M1054" s="374"/>
    </row>
    <row r="1055" spans="1:13" ht="12.2" hidden="1" customHeight="1" outlineLevel="2" x14ac:dyDescent="0.2">
      <c r="A1055" s="367" t="s">
        <v>2800</v>
      </c>
      <c r="B1055" s="367" t="s">
        <v>713</v>
      </c>
      <c r="C1055" s="367" t="s">
        <v>2812</v>
      </c>
      <c r="D1055" s="367" t="s">
        <v>2813</v>
      </c>
      <c r="E1055" s="367" t="s">
        <v>530</v>
      </c>
      <c r="F1055" s="367" t="s">
        <v>2814</v>
      </c>
      <c r="G1055" s="367" t="s">
        <v>530</v>
      </c>
      <c r="H1055" s="367" t="s">
        <v>530</v>
      </c>
      <c r="I1055" s="367" t="s">
        <v>530</v>
      </c>
      <c r="J1055" s="374"/>
      <c r="K1055" s="374">
        <v>140.5</v>
      </c>
      <c r="L1055" s="374">
        <v>-1151106.8799999999</v>
      </c>
      <c r="M1055" s="374"/>
    </row>
    <row r="1056" spans="1:13" ht="12.2" hidden="1" customHeight="1" outlineLevel="1" x14ac:dyDescent="0.2">
      <c r="A1056" s="375" t="s">
        <v>2815</v>
      </c>
      <c r="J1056" s="374">
        <f>SUBTOTAL(9,J1050:J1055)</f>
        <v>0</v>
      </c>
      <c r="K1056" s="374">
        <f>SUBTOTAL(9,K1050:K1055)</f>
        <v>0</v>
      </c>
      <c r="L1056" s="374">
        <f>SUBTOTAL(9,L1050:L1055)</f>
        <v>0</v>
      </c>
      <c r="M1056" s="374"/>
    </row>
    <row r="1057" spans="1:13" ht="12.2" hidden="1" customHeight="1" outlineLevel="2" x14ac:dyDescent="0.2">
      <c r="A1057" s="367" t="s">
        <v>2816</v>
      </c>
      <c r="B1057" s="367" t="s">
        <v>527</v>
      </c>
      <c r="C1057" s="367" t="s">
        <v>739</v>
      </c>
      <c r="D1057" s="367" t="s">
        <v>740</v>
      </c>
      <c r="E1057" s="367" t="s">
        <v>530</v>
      </c>
      <c r="F1057" s="367" t="s">
        <v>2817</v>
      </c>
      <c r="G1057" s="367" t="s">
        <v>530</v>
      </c>
      <c r="H1057" s="367" t="s">
        <v>530</v>
      </c>
      <c r="I1057" s="367" t="s">
        <v>530</v>
      </c>
      <c r="J1057" s="374"/>
      <c r="K1057" s="374">
        <v>372.57</v>
      </c>
      <c r="L1057" s="374">
        <v>-6810726.3899999997</v>
      </c>
      <c r="M1057" s="374"/>
    </row>
    <row r="1058" spans="1:13" ht="12.2" hidden="1" customHeight="1" outlineLevel="2" x14ac:dyDescent="0.2">
      <c r="A1058" s="367" t="s">
        <v>2816</v>
      </c>
      <c r="B1058" s="367" t="s">
        <v>571</v>
      </c>
      <c r="C1058" s="367" t="s">
        <v>2818</v>
      </c>
      <c r="D1058" s="367" t="s">
        <v>2819</v>
      </c>
      <c r="E1058" s="367" t="s">
        <v>530</v>
      </c>
      <c r="F1058" s="367" t="s">
        <v>2820</v>
      </c>
      <c r="G1058" s="367" t="s">
        <v>530</v>
      </c>
      <c r="H1058" s="367" t="s">
        <v>530</v>
      </c>
      <c r="I1058" s="367" t="s">
        <v>530</v>
      </c>
      <c r="J1058" s="374"/>
      <c r="K1058" s="374">
        <v>5.65</v>
      </c>
      <c r="L1058" s="374">
        <v>-6810732.04</v>
      </c>
      <c r="M1058" s="374"/>
    </row>
    <row r="1059" spans="1:13" ht="12.2" hidden="1" customHeight="1" outlineLevel="2" x14ac:dyDescent="0.2">
      <c r="A1059" s="367" t="s">
        <v>2816</v>
      </c>
      <c r="B1059" s="367" t="s">
        <v>582</v>
      </c>
      <c r="C1059" s="367" t="s">
        <v>2455</v>
      </c>
      <c r="D1059" s="367" t="s">
        <v>2456</v>
      </c>
      <c r="E1059" s="367" t="s">
        <v>530</v>
      </c>
      <c r="F1059" s="367" t="s">
        <v>2821</v>
      </c>
      <c r="G1059" s="367" t="s">
        <v>530</v>
      </c>
      <c r="H1059" s="367" t="s">
        <v>530</v>
      </c>
      <c r="I1059" s="367" t="s">
        <v>530</v>
      </c>
      <c r="J1059" s="374"/>
      <c r="K1059" s="374">
        <v>1914.38</v>
      </c>
      <c r="L1059" s="374">
        <v>-6812646.4199999999</v>
      </c>
      <c r="M1059" s="374"/>
    </row>
    <row r="1060" spans="1:13" ht="12.2" hidden="1" customHeight="1" outlineLevel="2" x14ac:dyDescent="0.2">
      <c r="A1060" s="367" t="s">
        <v>2816</v>
      </c>
      <c r="B1060" s="367" t="s">
        <v>812</v>
      </c>
      <c r="C1060" s="367" t="s">
        <v>2222</v>
      </c>
      <c r="D1060" s="367" t="s">
        <v>2223</v>
      </c>
      <c r="E1060" s="367" t="s">
        <v>530</v>
      </c>
      <c r="F1060" s="367" t="s">
        <v>2822</v>
      </c>
      <c r="G1060" s="367" t="s">
        <v>530</v>
      </c>
      <c r="H1060" s="367" t="s">
        <v>530</v>
      </c>
      <c r="I1060" s="367" t="s">
        <v>530</v>
      </c>
      <c r="J1060" s="374"/>
      <c r="K1060" s="374">
        <v>776.42</v>
      </c>
      <c r="L1060" s="374">
        <v>-6813422.8399999999</v>
      </c>
      <c r="M1060" s="374"/>
    </row>
    <row r="1061" spans="1:13" ht="12.2" hidden="1" customHeight="1" outlineLevel="2" x14ac:dyDescent="0.2">
      <c r="A1061" s="367" t="s">
        <v>2816</v>
      </c>
      <c r="B1061" s="367" t="s">
        <v>830</v>
      </c>
      <c r="C1061" s="367" t="s">
        <v>2233</v>
      </c>
      <c r="D1061" s="367" t="s">
        <v>876</v>
      </c>
      <c r="E1061" s="367" t="s">
        <v>530</v>
      </c>
      <c r="F1061" s="367" t="s">
        <v>2823</v>
      </c>
      <c r="G1061" s="367" t="s">
        <v>530</v>
      </c>
      <c r="H1061" s="367" t="s">
        <v>530</v>
      </c>
      <c r="I1061" s="367" t="s">
        <v>530</v>
      </c>
      <c r="J1061" s="374"/>
      <c r="K1061" s="374">
        <v>171.09</v>
      </c>
      <c r="L1061" s="374">
        <v>-6813593.9299999997</v>
      </c>
      <c r="M1061" s="374"/>
    </row>
    <row r="1062" spans="1:13" ht="12.2" hidden="1" customHeight="1" outlineLevel="2" x14ac:dyDescent="0.2">
      <c r="A1062" s="367" t="s">
        <v>2816</v>
      </c>
      <c r="B1062" s="367" t="s">
        <v>604</v>
      </c>
      <c r="C1062" s="367" t="s">
        <v>2824</v>
      </c>
      <c r="D1062" s="367" t="s">
        <v>2825</v>
      </c>
      <c r="E1062" s="367" t="s">
        <v>530</v>
      </c>
      <c r="F1062" s="367" t="s">
        <v>2826</v>
      </c>
      <c r="G1062" s="367" t="s">
        <v>530</v>
      </c>
      <c r="H1062" s="367" t="s">
        <v>530</v>
      </c>
      <c r="I1062" s="367" t="s">
        <v>530</v>
      </c>
      <c r="J1062" s="374"/>
      <c r="K1062" s="374">
        <v>857.74</v>
      </c>
      <c r="L1062" s="374">
        <v>-6814451.6699999999</v>
      </c>
      <c r="M1062" s="374"/>
    </row>
    <row r="1063" spans="1:13" ht="12.2" hidden="1" customHeight="1" outlineLevel="2" x14ac:dyDescent="0.2">
      <c r="A1063" s="367" t="s">
        <v>2816</v>
      </c>
      <c r="B1063" s="367" t="s">
        <v>604</v>
      </c>
      <c r="C1063" s="367" t="s">
        <v>1463</v>
      </c>
      <c r="D1063" s="367" t="s">
        <v>1464</v>
      </c>
      <c r="E1063" s="367" t="s">
        <v>530</v>
      </c>
      <c r="F1063" s="367" t="s">
        <v>2827</v>
      </c>
      <c r="G1063" s="367" t="s">
        <v>530</v>
      </c>
      <c r="H1063" s="367" t="s">
        <v>530</v>
      </c>
      <c r="I1063" s="367" t="s">
        <v>530</v>
      </c>
      <c r="J1063" s="374"/>
      <c r="K1063" s="374">
        <v>32.61</v>
      </c>
      <c r="L1063" s="374">
        <v>-6814484.2800000003</v>
      </c>
      <c r="M1063" s="374"/>
    </row>
    <row r="1064" spans="1:13" ht="12.2" hidden="1" customHeight="1" outlineLevel="2" x14ac:dyDescent="0.2">
      <c r="A1064" s="367" t="s">
        <v>2816</v>
      </c>
      <c r="B1064" s="367" t="s">
        <v>1146</v>
      </c>
      <c r="C1064" s="367" t="s">
        <v>2828</v>
      </c>
      <c r="D1064" s="367" t="s">
        <v>2456</v>
      </c>
      <c r="E1064" s="367" t="s">
        <v>530</v>
      </c>
      <c r="F1064" s="367" t="s">
        <v>2829</v>
      </c>
      <c r="G1064" s="367" t="s">
        <v>530</v>
      </c>
      <c r="H1064" s="367" t="s">
        <v>530</v>
      </c>
      <c r="I1064" s="367" t="s">
        <v>530</v>
      </c>
      <c r="J1064" s="374"/>
      <c r="K1064" s="374">
        <v>77.430000000000007</v>
      </c>
      <c r="L1064" s="374">
        <v>-6814561.71</v>
      </c>
      <c r="M1064" s="374"/>
    </row>
    <row r="1065" spans="1:13" ht="12.2" hidden="1" customHeight="1" outlineLevel="2" x14ac:dyDescent="0.2">
      <c r="A1065" s="367" t="s">
        <v>2816</v>
      </c>
      <c r="B1065" s="367" t="s">
        <v>659</v>
      </c>
      <c r="C1065" s="367" t="s">
        <v>875</v>
      </c>
      <c r="D1065" s="367" t="s">
        <v>876</v>
      </c>
      <c r="E1065" s="367" t="s">
        <v>530</v>
      </c>
      <c r="F1065" s="367" t="s">
        <v>2830</v>
      </c>
      <c r="G1065" s="367" t="s">
        <v>530</v>
      </c>
      <c r="H1065" s="367" t="s">
        <v>530</v>
      </c>
      <c r="I1065" s="367" t="s">
        <v>530</v>
      </c>
      <c r="J1065" s="374"/>
      <c r="K1065" s="374">
        <v>35.74</v>
      </c>
      <c r="L1065" s="374">
        <v>-6814597.4500000002</v>
      </c>
      <c r="M1065" s="374"/>
    </row>
    <row r="1066" spans="1:13" ht="12.2" hidden="1" customHeight="1" outlineLevel="2" x14ac:dyDescent="0.2">
      <c r="A1066" s="367" t="s">
        <v>2816</v>
      </c>
      <c r="B1066" s="367" t="s">
        <v>888</v>
      </c>
      <c r="C1066" s="367" t="s">
        <v>2831</v>
      </c>
      <c r="D1066" s="367" t="s">
        <v>2456</v>
      </c>
      <c r="E1066" s="367" t="s">
        <v>530</v>
      </c>
      <c r="F1066" s="367" t="s">
        <v>2832</v>
      </c>
      <c r="G1066" s="367" t="s">
        <v>530</v>
      </c>
      <c r="H1066" s="367" t="s">
        <v>530</v>
      </c>
      <c r="I1066" s="367" t="s">
        <v>530</v>
      </c>
      <c r="J1066" s="374"/>
      <c r="K1066" s="374">
        <v>282.32</v>
      </c>
      <c r="L1066" s="374">
        <v>-6814879.7699999996</v>
      </c>
      <c r="M1066" s="374"/>
    </row>
    <row r="1067" spans="1:13" ht="12.2" hidden="1" customHeight="1" outlineLevel="2" x14ac:dyDescent="0.2">
      <c r="A1067" s="367" t="s">
        <v>2816</v>
      </c>
      <c r="B1067" s="367" t="s">
        <v>894</v>
      </c>
      <c r="C1067" s="367" t="s">
        <v>1077</v>
      </c>
      <c r="D1067" s="367" t="s">
        <v>1078</v>
      </c>
      <c r="E1067" s="367" t="s">
        <v>530</v>
      </c>
      <c r="F1067" s="367" t="s">
        <v>2833</v>
      </c>
      <c r="G1067" s="367" t="s">
        <v>530</v>
      </c>
      <c r="H1067" s="367" t="s">
        <v>530</v>
      </c>
      <c r="I1067" s="367" t="s">
        <v>530</v>
      </c>
      <c r="J1067" s="374"/>
      <c r="K1067" s="374">
        <v>354.52</v>
      </c>
      <c r="L1067" s="374">
        <v>-6815234.29</v>
      </c>
      <c r="M1067" s="374"/>
    </row>
    <row r="1068" spans="1:13" ht="12.2" hidden="1" customHeight="1" outlineLevel="2" x14ac:dyDescent="0.2">
      <c r="A1068" s="367" t="s">
        <v>2816</v>
      </c>
      <c r="B1068" s="367" t="s">
        <v>713</v>
      </c>
      <c r="C1068" s="367" t="s">
        <v>2834</v>
      </c>
      <c r="D1068" s="367" t="s">
        <v>2835</v>
      </c>
      <c r="E1068" s="367" t="s">
        <v>530</v>
      </c>
      <c r="F1068" s="367" t="s">
        <v>2836</v>
      </c>
      <c r="G1068" s="367" t="s">
        <v>530</v>
      </c>
      <c r="H1068" s="367" t="s">
        <v>530</v>
      </c>
      <c r="I1068" s="367" t="s">
        <v>530</v>
      </c>
      <c r="J1068" s="374"/>
      <c r="K1068" s="374">
        <v>185.65</v>
      </c>
      <c r="L1068" s="374">
        <v>-6815419.9400000004</v>
      </c>
      <c r="M1068" s="374"/>
    </row>
    <row r="1069" spans="1:13" ht="12.2" hidden="1" customHeight="1" outlineLevel="1" x14ac:dyDescent="0.2">
      <c r="A1069" s="375" t="s">
        <v>2837</v>
      </c>
      <c r="J1069" s="374">
        <f>SUBTOTAL(9,J1057:J1068)</f>
        <v>0</v>
      </c>
      <c r="K1069" s="374">
        <f>SUBTOTAL(9,K1057:K1068)</f>
        <v>0</v>
      </c>
      <c r="L1069" s="374">
        <f>SUBTOTAL(9,L1057:L1068)</f>
        <v>0</v>
      </c>
      <c r="M1069" s="374"/>
    </row>
    <row r="1070" spans="1:13" ht="12.2" hidden="1" customHeight="1" outlineLevel="2" x14ac:dyDescent="0.2">
      <c r="A1070" s="367" t="s">
        <v>2838</v>
      </c>
      <c r="B1070" s="367" t="s">
        <v>742</v>
      </c>
      <c r="C1070" s="367" t="s">
        <v>1255</v>
      </c>
      <c r="D1070" s="367" t="s">
        <v>1256</v>
      </c>
      <c r="E1070" s="367" t="s">
        <v>530</v>
      </c>
      <c r="F1070" s="367" t="s">
        <v>2839</v>
      </c>
      <c r="G1070" s="367" t="s">
        <v>530</v>
      </c>
      <c r="H1070" s="367" t="s">
        <v>530</v>
      </c>
      <c r="I1070" s="367" t="s">
        <v>530</v>
      </c>
      <c r="J1070" s="374"/>
      <c r="K1070" s="374">
        <v>56.43</v>
      </c>
      <c r="L1070" s="374">
        <v>-3078909.99</v>
      </c>
      <c r="M1070" s="374"/>
    </row>
    <row r="1071" spans="1:13" ht="12.2" hidden="1" customHeight="1" outlineLevel="2" x14ac:dyDescent="0.2">
      <c r="A1071" s="367" t="s">
        <v>2838</v>
      </c>
      <c r="B1071" s="367" t="s">
        <v>757</v>
      </c>
      <c r="C1071" s="367" t="s">
        <v>2340</v>
      </c>
      <c r="D1071" s="367" t="s">
        <v>2341</v>
      </c>
      <c r="E1071" s="367" t="s">
        <v>530</v>
      </c>
      <c r="F1071" s="367" t="s">
        <v>2840</v>
      </c>
      <c r="G1071" s="367" t="s">
        <v>530</v>
      </c>
      <c r="H1071" s="367" t="s">
        <v>530</v>
      </c>
      <c r="I1071" s="367" t="s">
        <v>530</v>
      </c>
      <c r="J1071" s="374"/>
      <c r="K1071" s="374">
        <v>33.86</v>
      </c>
      <c r="L1071" s="374">
        <v>-3078943.85</v>
      </c>
      <c r="M1071" s="374"/>
    </row>
    <row r="1072" spans="1:13" ht="12.2" hidden="1" customHeight="1" outlineLevel="2" x14ac:dyDescent="0.2">
      <c r="A1072" s="367" t="s">
        <v>2838</v>
      </c>
      <c r="B1072" s="367" t="s">
        <v>757</v>
      </c>
      <c r="C1072" s="367" t="s">
        <v>2841</v>
      </c>
      <c r="D1072" s="367" t="s">
        <v>2842</v>
      </c>
      <c r="E1072" s="367" t="s">
        <v>530</v>
      </c>
      <c r="F1072" s="367" t="s">
        <v>2843</v>
      </c>
      <c r="G1072" s="367" t="s">
        <v>530</v>
      </c>
      <c r="H1072" s="367" t="s">
        <v>530</v>
      </c>
      <c r="I1072" s="367" t="s">
        <v>530</v>
      </c>
      <c r="J1072" s="374"/>
      <c r="K1072" s="374">
        <v>246.15</v>
      </c>
      <c r="L1072" s="374">
        <v>-3079190</v>
      </c>
      <c r="M1072" s="374"/>
    </row>
    <row r="1073" spans="1:13" ht="12.2" hidden="1" customHeight="1" outlineLevel="2" x14ac:dyDescent="0.2">
      <c r="A1073" s="367" t="s">
        <v>2838</v>
      </c>
      <c r="B1073" s="367" t="s">
        <v>554</v>
      </c>
      <c r="C1073" s="367" t="s">
        <v>1326</v>
      </c>
      <c r="D1073" s="367" t="s">
        <v>1327</v>
      </c>
      <c r="E1073" s="367" t="s">
        <v>530</v>
      </c>
      <c r="F1073" s="367" t="s">
        <v>2844</v>
      </c>
      <c r="G1073" s="367" t="s">
        <v>530</v>
      </c>
      <c r="H1073" s="367" t="s">
        <v>530</v>
      </c>
      <c r="I1073" s="367" t="s">
        <v>530</v>
      </c>
      <c r="J1073" s="374"/>
      <c r="K1073" s="374">
        <v>23.6</v>
      </c>
      <c r="L1073" s="374">
        <v>-3079213.6</v>
      </c>
      <c r="M1073" s="374"/>
    </row>
    <row r="1074" spans="1:13" ht="12.2" hidden="1" customHeight="1" outlineLevel="2" x14ac:dyDescent="0.2">
      <c r="A1074" s="367" t="s">
        <v>2838</v>
      </c>
      <c r="B1074" s="367" t="s">
        <v>554</v>
      </c>
      <c r="C1074" s="367" t="s">
        <v>2845</v>
      </c>
      <c r="D1074" s="367" t="s">
        <v>2846</v>
      </c>
      <c r="E1074" s="367" t="s">
        <v>530</v>
      </c>
      <c r="F1074" s="367" t="s">
        <v>2847</v>
      </c>
      <c r="G1074" s="367" t="s">
        <v>530</v>
      </c>
      <c r="H1074" s="367" t="s">
        <v>530</v>
      </c>
      <c r="I1074" s="367" t="s">
        <v>530</v>
      </c>
      <c r="J1074" s="374"/>
      <c r="K1074" s="374">
        <v>1910.12</v>
      </c>
      <c r="L1074" s="374">
        <v>-3081123.72</v>
      </c>
      <c r="M1074" s="374"/>
    </row>
    <row r="1075" spans="1:13" ht="12.2" hidden="1" customHeight="1" outlineLevel="2" x14ac:dyDescent="0.2">
      <c r="A1075" s="367" t="s">
        <v>2838</v>
      </c>
      <c r="B1075" s="367" t="s">
        <v>779</v>
      </c>
      <c r="C1075" s="367" t="s">
        <v>2848</v>
      </c>
      <c r="D1075" s="367" t="s">
        <v>1256</v>
      </c>
      <c r="E1075" s="367" t="s">
        <v>530</v>
      </c>
      <c r="F1075" s="367" t="s">
        <v>2849</v>
      </c>
      <c r="G1075" s="367" t="s">
        <v>530</v>
      </c>
      <c r="H1075" s="367" t="s">
        <v>530</v>
      </c>
      <c r="I1075" s="367" t="s">
        <v>530</v>
      </c>
      <c r="J1075" s="374"/>
      <c r="K1075" s="374">
        <v>395.06</v>
      </c>
      <c r="L1075" s="374">
        <v>-3081518.78</v>
      </c>
      <c r="M1075" s="374"/>
    </row>
    <row r="1076" spans="1:13" ht="12.2" hidden="1" customHeight="1" outlineLevel="2" x14ac:dyDescent="0.2">
      <c r="A1076" s="367" t="s">
        <v>2838</v>
      </c>
      <c r="B1076" s="367" t="s">
        <v>571</v>
      </c>
      <c r="C1076" s="367" t="s">
        <v>2850</v>
      </c>
      <c r="D1076" s="367" t="s">
        <v>2851</v>
      </c>
      <c r="E1076" s="367" t="s">
        <v>530</v>
      </c>
      <c r="F1076" s="367" t="s">
        <v>2852</v>
      </c>
      <c r="G1076" s="367" t="s">
        <v>530</v>
      </c>
      <c r="H1076" s="367" t="s">
        <v>530</v>
      </c>
      <c r="I1076" s="367" t="s">
        <v>530</v>
      </c>
      <c r="J1076" s="374"/>
      <c r="K1076" s="374">
        <v>169.93</v>
      </c>
      <c r="L1076" s="374">
        <v>-3081688.71</v>
      </c>
      <c r="M1076" s="374"/>
    </row>
    <row r="1077" spans="1:13" ht="12.2" hidden="1" customHeight="1" outlineLevel="2" x14ac:dyDescent="0.2">
      <c r="A1077" s="367" t="s">
        <v>2838</v>
      </c>
      <c r="B1077" s="367" t="s">
        <v>582</v>
      </c>
      <c r="C1077" s="367" t="s">
        <v>2453</v>
      </c>
      <c r="D1077" s="367" t="s">
        <v>1256</v>
      </c>
      <c r="E1077" s="367" t="s">
        <v>530</v>
      </c>
      <c r="F1077" s="367" t="s">
        <v>2853</v>
      </c>
      <c r="G1077" s="367" t="s">
        <v>530</v>
      </c>
      <c r="H1077" s="367" t="s">
        <v>530</v>
      </c>
      <c r="I1077" s="367" t="s">
        <v>530</v>
      </c>
      <c r="J1077" s="374"/>
      <c r="K1077" s="374">
        <v>23.08</v>
      </c>
      <c r="L1077" s="374">
        <v>-3081711.79</v>
      </c>
      <c r="M1077" s="374"/>
    </row>
    <row r="1078" spans="1:13" ht="12.2" hidden="1" customHeight="1" outlineLevel="2" x14ac:dyDescent="0.2">
      <c r="A1078" s="367" t="s">
        <v>2838</v>
      </c>
      <c r="B1078" s="367" t="s">
        <v>812</v>
      </c>
      <c r="C1078" s="367" t="s">
        <v>2854</v>
      </c>
      <c r="D1078" s="367" t="s">
        <v>1256</v>
      </c>
      <c r="E1078" s="367" t="s">
        <v>530</v>
      </c>
      <c r="F1078" s="367" t="s">
        <v>2855</v>
      </c>
      <c r="G1078" s="367" t="s">
        <v>530</v>
      </c>
      <c r="H1078" s="367" t="s">
        <v>530</v>
      </c>
      <c r="I1078" s="367" t="s">
        <v>530</v>
      </c>
      <c r="J1078" s="374"/>
      <c r="K1078" s="374">
        <v>50.76</v>
      </c>
      <c r="L1078" s="374">
        <v>-3081762.55</v>
      </c>
      <c r="M1078" s="374"/>
    </row>
    <row r="1079" spans="1:13" ht="12.2" hidden="1" customHeight="1" outlineLevel="2" x14ac:dyDescent="0.2">
      <c r="A1079" s="367" t="s">
        <v>2838</v>
      </c>
      <c r="B1079" s="367" t="s">
        <v>821</v>
      </c>
      <c r="C1079" s="367" t="s">
        <v>2856</v>
      </c>
      <c r="D1079" s="367" t="s">
        <v>1256</v>
      </c>
      <c r="E1079" s="367" t="s">
        <v>530</v>
      </c>
      <c r="F1079" s="367" t="s">
        <v>2857</v>
      </c>
      <c r="G1079" s="367" t="s">
        <v>530</v>
      </c>
      <c r="H1079" s="367" t="s">
        <v>530</v>
      </c>
      <c r="I1079" s="367" t="s">
        <v>530</v>
      </c>
      <c r="J1079" s="374"/>
      <c r="K1079" s="374">
        <v>100.22</v>
      </c>
      <c r="L1079" s="374">
        <v>-3081862.77</v>
      </c>
      <c r="M1079" s="374"/>
    </row>
    <row r="1080" spans="1:13" ht="12.2" hidden="1" customHeight="1" outlineLevel="2" x14ac:dyDescent="0.2">
      <c r="A1080" s="367" t="s">
        <v>2838</v>
      </c>
      <c r="B1080" s="367" t="s">
        <v>604</v>
      </c>
      <c r="C1080" s="367" t="s">
        <v>2858</v>
      </c>
      <c r="D1080" s="367" t="s">
        <v>2859</v>
      </c>
      <c r="E1080" s="367" t="s">
        <v>530</v>
      </c>
      <c r="F1080" s="367" t="s">
        <v>2859</v>
      </c>
      <c r="G1080" s="367" t="s">
        <v>530</v>
      </c>
      <c r="H1080" s="367" t="s">
        <v>530</v>
      </c>
      <c r="I1080" s="367" t="s">
        <v>530</v>
      </c>
      <c r="J1080" s="374"/>
      <c r="K1080" s="374">
        <v>11.62</v>
      </c>
      <c r="L1080" s="374">
        <v>-3081874.39</v>
      </c>
      <c r="M1080" s="374"/>
    </row>
    <row r="1081" spans="1:13" ht="12.2" hidden="1" customHeight="1" outlineLevel="2" x14ac:dyDescent="0.2">
      <c r="A1081" s="367" t="s">
        <v>2838</v>
      </c>
      <c r="B1081" s="367" t="s">
        <v>604</v>
      </c>
      <c r="C1081" s="367" t="s">
        <v>2860</v>
      </c>
      <c r="D1081" s="367" t="s">
        <v>2861</v>
      </c>
      <c r="E1081" s="367" t="s">
        <v>530</v>
      </c>
      <c r="F1081" s="367" t="s">
        <v>2862</v>
      </c>
      <c r="G1081" s="367" t="s">
        <v>530</v>
      </c>
      <c r="H1081" s="367" t="s">
        <v>530</v>
      </c>
      <c r="I1081" s="367" t="s">
        <v>530</v>
      </c>
      <c r="J1081" s="374"/>
      <c r="K1081" s="374">
        <v>150.44</v>
      </c>
      <c r="L1081" s="374">
        <v>-3082024.83</v>
      </c>
      <c r="M1081" s="374"/>
    </row>
    <row r="1082" spans="1:13" ht="12.2" hidden="1" customHeight="1" outlineLevel="2" x14ac:dyDescent="0.2">
      <c r="A1082" s="367" t="s">
        <v>2838</v>
      </c>
      <c r="B1082" s="367" t="s">
        <v>859</v>
      </c>
      <c r="C1082" s="367" t="s">
        <v>1499</v>
      </c>
      <c r="D1082" s="367" t="s">
        <v>1500</v>
      </c>
      <c r="E1082" s="367" t="s">
        <v>530</v>
      </c>
      <c r="F1082" s="367" t="s">
        <v>2863</v>
      </c>
      <c r="G1082" s="367" t="s">
        <v>530</v>
      </c>
      <c r="H1082" s="367" t="s">
        <v>530</v>
      </c>
      <c r="I1082" s="367" t="s">
        <v>530</v>
      </c>
      <c r="J1082" s="374"/>
      <c r="K1082" s="374">
        <v>52.19</v>
      </c>
      <c r="L1082" s="374">
        <v>-3082077.02</v>
      </c>
      <c r="M1082" s="374"/>
    </row>
    <row r="1083" spans="1:13" ht="12.2" hidden="1" customHeight="1" outlineLevel="2" x14ac:dyDescent="0.2">
      <c r="A1083" s="367" t="s">
        <v>2838</v>
      </c>
      <c r="B1083" s="367" t="s">
        <v>713</v>
      </c>
      <c r="C1083" s="367" t="s">
        <v>2864</v>
      </c>
      <c r="D1083" s="367" t="s">
        <v>2865</v>
      </c>
      <c r="E1083" s="367" t="s">
        <v>530</v>
      </c>
      <c r="F1083" s="367" t="s">
        <v>2866</v>
      </c>
      <c r="G1083" s="367" t="s">
        <v>530</v>
      </c>
      <c r="H1083" s="367" t="s">
        <v>530</v>
      </c>
      <c r="I1083" s="367" t="s">
        <v>530</v>
      </c>
      <c r="J1083" s="374"/>
      <c r="K1083" s="374">
        <v>271.24</v>
      </c>
      <c r="L1083" s="374">
        <v>-3082348.26</v>
      </c>
      <c r="M1083" s="374"/>
    </row>
    <row r="1084" spans="1:13" ht="12.2" hidden="1" customHeight="1" outlineLevel="2" x14ac:dyDescent="0.2">
      <c r="A1084" s="367" t="s">
        <v>2838</v>
      </c>
      <c r="B1084" s="367" t="s">
        <v>713</v>
      </c>
      <c r="C1084" s="367" t="s">
        <v>2867</v>
      </c>
      <c r="D1084" s="367" t="s">
        <v>1256</v>
      </c>
      <c r="E1084" s="367" t="s">
        <v>530</v>
      </c>
      <c r="F1084" s="367" t="s">
        <v>2868</v>
      </c>
      <c r="G1084" s="367" t="s">
        <v>530</v>
      </c>
      <c r="H1084" s="367" t="s">
        <v>530</v>
      </c>
      <c r="I1084" s="367" t="s">
        <v>530</v>
      </c>
      <c r="J1084" s="374"/>
      <c r="K1084" s="374">
        <v>93.34</v>
      </c>
      <c r="L1084" s="374">
        <v>-3082441.6</v>
      </c>
      <c r="M1084" s="374"/>
    </row>
    <row r="1085" spans="1:13" ht="12.2" hidden="1" customHeight="1" outlineLevel="1" x14ac:dyDescent="0.2">
      <c r="A1085" s="375" t="s">
        <v>2869</v>
      </c>
      <c r="J1085" s="374">
        <f>SUBTOTAL(9,J1070:J1084)</f>
        <v>0</v>
      </c>
      <c r="K1085" s="374">
        <f>SUBTOTAL(9,K1070:K1084)</f>
        <v>0</v>
      </c>
      <c r="L1085" s="374">
        <f>SUBTOTAL(9,L1070:L1084)</f>
        <v>0</v>
      </c>
      <c r="M1085" s="374"/>
    </row>
    <row r="1086" spans="1:13" ht="12.2" hidden="1" customHeight="1" outlineLevel="2" x14ac:dyDescent="0.2">
      <c r="A1086" s="367" t="s">
        <v>2870</v>
      </c>
      <c r="B1086" s="367" t="s">
        <v>757</v>
      </c>
      <c r="C1086" s="367" t="s">
        <v>2871</v>
      </c>
      <c r="D1086" s="367" t="s">
        <v>2872</v>
      </c>
      <c r="E1086" s="367" t="s">
        <v>530</v>
      </c>
      <c r="F1086" s="367" t="s">
        <v>2873</v>
      </c>
      <c r="G1086" s="367" t="s">
        <v>530</v>
      </c>
      <c r="H1086" s="367" t="s">
        <v>530</v>
      </c>
      <c r="I1086" s="367" t="s">
        <v>530</v>
      </c>
      <c r="J1086" s="374"/>
      <c r="K1086" s="374">
        <v>248.3</v>
      </c>
      <c r="L1086" s="374">
        <v>-941823.06</v>
      </c>
      <c r="M1086" s="374"/>
    </row>
    <row r="1087" spans="1:13" ht="12.2" hidden="1" customHeight="1" outlineLevel="2" x14ac:dyDescent="0.2">
      <c r="A1087" s="367" t="s">
        <v>2870</v>
      </c>
      <c r="B1087" s="367" t="s">
        <v>774</v>
      </c>
      <c r="C1087" s="367" t="s">
        <v>2874</v>
      </c>
      <c r="D1087" s="367" t="s">
        <v>2875</v>
      </c>
      <c r="E1087" s="367" t="s">
        <v>530</v>
      </c>
      <c r="F1087" s="367" t="s">
        <v>2876</v>
      </c>
      <c r="G1087" s="367" t="s">
        <v>530</v>
      </c>
      <c r="H1087" s="367" t="s">
        <v>530</v>
      </c>
      <c r="I1087" s="367" t="s">
        <v>530</v>
      </c>
      <c r="J1087" s="374"/>
      <c r="K1087" s="374">
        <v>168.54</v>
      </c>
      <c r="L1087" s="374">
        <v>-941991.6</v>
      </c>
      <c r="M1087" s="374"/>
    </row>
    <row r="1088" spans="1:13" ht="12.2" hidden="1" customHeight="1" outlineLevel="2" x14ac:dyDescent="0.2">
      <c r="A1088" s="367" t="s">
        <v>2870</v>
      </c>
      <c r="B1088" s="367" t="s">
        <v>571</v>
      </c>
      <c r="C1088" s="367" t="s">
        <v>2877</v>
      </c>
      <c r="D1088" s="367" t="s">
        <v>2878</v>
      </c>
      <c r="E1088" s="367" t="s">
        <v>530</v>
      </c>
      <c r="F1088" s="367" t="s">
        <v>2879</v>
      </c>
      <c r="G1088" s="367" t="s">
        <v>530</v>
      </c>
      <c r="H1088" s="367" t="s">
        <v>530</v>
      </c>
      <c r="I1088" s="367" t="s">
        <v>530</v>
      </c>
      <c r="J1088" s="374"/>
      <c r="K1088" s="374">
        <v>43.56</v>
      </c>
      <c r="L1088" s="374">
        <v>-942035.16</v>
      </c>
      <c r="M1088" s="374"/>
    </row>
    <row r="1089" spans="1:13" ht="12.2" hidden="1" customHeight="1" outlineLevel="2" x14ac:dyDescent="0.2">
      <c r="A1089" s="367" t="s">
        <v>2870</v>
      </c>
      <c r="B1089" s="367" t="s">
        <v>812</v>
      </c>
      <c r="C1089" s="367" t="s">
        <v>2880</v>
      </c>
      <c r="D1089" s="367" t="s">
        <v>2881</v>
      </c>
      <c r="E1089" s="367" t="s">
        <v>530</v>
      </c>
      <c r="F1089" s="367" t="s">
        <v>2882</v>
      </c>
      <c r="G1089" s="367" t="s">
        <v>530</v>
      </c>
      <c r="H1089" s="367" t="s">
        <v>530</v>
      </c>
      <c r="I1089" s="367" t="s">
        <v>530</v>
      </c>
      <c r="J1089" s="374"/>
      <c r="K1089" s="374">
        <v>661.6</v>
      </c>
      <c r="L1089" s="374">
        <v>-942696.76</v>
      </c>
      <c r="M1089" s="374"/>
    </row>
    <row r="1090" spans="1:13" ht="12.2" hidden="1" customHeight="1" outlineLevel="2" x14ac:dyDescent="0.2">
      <c r="A1090" s="367" t="s">
        <v>2870</v>
      </c>
      <c r="B1090" s="367" t="s">
        <v>596</v>
      </c>
      <c r="C1090" s="367" t="s">
        <v>2883</v>
      </c>
      <c r="D1090" s="367" t="s">
        <v>2875</v>
      </c>
      <c r="E1090" s="367" t="s">
        <v>530</v>
      </c>
      <c r="F1090" s="367" t="s">
        <v>2884</v>
      </c>
      <c r="G1090" s="367" t="s">
        <v>530</v>
      </c>
      <c r="H1090" s="367" t="s">
        <v>530</v>
      </c>
      <c r="I1090" s="367" t="s">
        <v>530</v>
      </c>
      <c r="J1090" s="374"/>
      <c r="K1090" s="374">
        <v>133.16</v>
      </c>
      <c r="L1090" s="374">
        <v>-942829.92</v>
      </c>
      <c r="M1090" s="374"/>
    </row>
    <row r="1091" spans="1:13" ht="12.2" hidden="1" customHeight="1" outlineLevel="2" x14ac:dyDescent="0.2">
      <c r="A1091" s="367" t="s">
        <v>2870</v>
      </c>
      <c r="B1091" s="367" t="s">
        <v>604</v>
      </c>
      <c r="C1091" s="367" t="s">
        <v>2885</v>
      </c>
      <c r="D1091" s="367" t="s">
        <v>2886</v>
      </c>
      <c r="E1091" s="367" t="s">
        <v>530</v>
      </c>
      <c r="F1091" s="367" t="s">
        <v>2887</v>
      </c>
      <c r="G1091" s="367" t="s">
        <v>530</v>
      </c>
      <c r="H1091" s="367" t="s">
        <v>530</v>
      </c>
      <c r="I1091" s="367" t="s">
        <v>530</v>
      </c>
      <c r="J1091" s="374"/>
      <c r="K1091" s="374">
        <v>391.3</v>
      </c>
      <c r="L1091" s="374">
        <v>-943221.22</v>
      </c>
      <c r="M1091" s="374"/>
    </row>
    <row r="1092" spans="1:13" ht="12.2" hidden="1" customHeight="1" outlineLevel="2" x14ac:dyDescent="0.2">
      <c r="A1092" s="367" t="s">
        <v>2870</v>
      </c>
      <c r="B1092" s="367" t="s">
        <v>659</v>
      </c>
      <c r="C1092" s="367" t="s">
        <v>2888</v>
      </c>
      <c r="D1092" s="367" t="s">
        <v>2889</v>
      </c>
      <c r="E1092" s="367" t="s">
        <v>530</v>
      </c>
      <c r="F1092" s="367" t="s">
        <v>2890</v>
      </c>
      <c r="G1092" s="367" t="s">
        <v>530</v>
      </c>
      <c r="H1092" s="367" t="s">
        <v>530</v>
      </c>
      <c r="I1092" s="367" t="s">
        <v>530</v>
      </c>
      <c r="J1092" s="374"/>
      <c r="K1092" s="374">
        <v>281.60000000000002</v>
      </c>
      <c r="L1092" s="374">
        <v>-943502.82</v>
      </c>
      <c r="M1092" s="374"/>
    </row>
    <row r="1093" spans="1:13" ht="12.2" hidden="1" customHeight="1" outlineLevel="2" x14ac:dyDescent="0.2">
      <c r="A1093" s="367" t="s">
        <v>2870</v>
      </c>
      <c r="B1093" s="367" t="s">
        <v>888</v>
      </c>
      <c r="C1093" s="367" t="s">
        <v>2891</v>
      </c>
      <c r="D1093" s="367" t="s">
        <v>2872</v>
      </c>
      <c r="E1093" s="367" t="s">
        <v>530</v>
      </c>
      <c r="F1093" s="367" t="s">
        <v>2892</v>
      </c>
      <c r="G1093" s="367" t="s">
        <v>530</v>
      </c>
      <c r="H1093" s="367" t="s">
        <v>530</v>
      </c>
      <c r="I1093" s="367" t="s">
        <v>530</v>
      </c>
      <c r="J1093" s="374"/>
      <c r="K1093" s="374">
        <v>133.63</v>
      </c>
      <c r="L1093" s="374">
        <v>-943636.45</v>
      </c>
      <c r="M1093" s="374"/>
    </row>
    <row r="1094" spans="1:13" ht="12.2" hidden="1" customHeight="1" outlineLevel="2" x14ac:dyDescent="0.2">
      <c r="A1094" s="367" t="s">
        <v>2870</v>
      </c>
      <c r="B1094" s="367" t="s">
        <v>1063</v>
      </c>
      <c r="C1094" s="367" t="s">
        <v>2893</v>
      </c>
      <c r="D1094" s="367" t="s">
        <v>2872</v>
      </c>
      <c r="E1094" s="367" t="s">
        <v>530</v>
      </c>
      <c r="F1094" s="367" t="s">
        <v>2894</v>
      </c>
      <c r="G1094" s="367" t="s">
        <v>530</v>
      </c>
      <c r="H1094" s="367" t="s">
        <v>530</v>
      </c>
      <c r="I1094" s="367" t="s">
        <v>530</v>
      </c>
      <c r="J1094" s="374"/>
      <c r="K1094" s="374">
        <v>277</v>
      </c>
      <c r="L1094" s="374">
        <v>-943913.45</v>
      </c>
      <c r="M1094" s="374"/>
    </row>
    <row r="1095" spans="1:13" ht="12.2" hidden="1" customHeight="1" outlineLevel="2" x14ac:dyDescent="0.2">
      <c r="A1095" s="367" t="s">
        <v>2870</v>
      </c>
      <c r="B1095" s="367" t="s">
        <v>713</v>
      </c>
      <c r="C1095" s="367" t="s">
        <v>2895</v>
      </c>
      <c r="D1095" s="367" t="s">
        <v>2896</v>
      </c>
      <c r="E1095" s="367" t="s">
        <v>530</v>
      </c>
      <c r="F1095" s="367" t="s">
        <v>2897</v>
      </c>
      <c r="G1095" s="367" t="s">
        <v>530</v>
      </c>
      <c r="H1095" s="367" t="s">
        <v>530</v>
      </c>
      <c r="I1095" s="367" t="s">
        <v>530</v>
      </c>
      <c r="J1095" s="374"/>
      <c r="K1095" s="374">
        <v>173.05</v>
      </c>
      <c r="L1095" s="374">
        <v>-944086.5</v>
      </c>
      <c r="M1095" s="374"/>
    </row>
    <row r="1096" spans="1:13" ht="12.2" hidden="1" customHeight="1" outlineLevel="1" x14ac:dyDescent="0.2">
      <c r="A1096" s="375" t="s">
        <v>2898</v>
      </c>
      <c r="J1096" s="374">
        <f>SUBTOTAL(9,J1086:J1095)</f>
        <v>0</v>
      </c>
      <c r="K1096" s="374">
        <f>SUBTOTAL(9,K1086:K1095)</f>
        <v>0</v>
      </c>
      <c r="L1096" s="374">
        <f>SUBTOTAL(9,L1086:L1095)</f>
        <v>0</v>
      </c>
      <c r="M1096" s="374"/>
    </row>
    <row r="1097" spans="1:13" ht="12.2" hidden="1" customHeight="1" outlineLevel="2" x14ac:dyDescent="0.2">
      <c r="A1097" s="367" t="s">
        <v>2899</v>
      </c>
      <c r="B1097" s="367" t="s">
        <v>527</v>
      </c>
      <c r="C1097" s="367" t="s">
        <v>2900</v>
      </c>
      <c r="D1097" s="367" t="s">
        <v>950</v>
      </c>
      <c r="E1097" s="367" t="s">
        <v>530</v>
      </c>
      <c r="F1097" s="367" t="s">
        <v>2901</v>
      </c>
      <c r="G1097" s="367" t="s">
        <v>530</v>
      </c>
      <c r="H1097" s="367" t="s">
        <v>530</v>
      </c>
      <c r="I1097" s="367" t="s">
        <v>530</v>
      </c>
      <c r="J1097" s="374"/>
      <c r="K1097" s="374">
        <v>25.25</v>
      </c>
      <c r="L1097" s="374">
        <v>-1193374.3</v>
      </c>
      <c r="M1097" s="374"/>
    </row>
    <row r="1098" spans="1:13" ht="12.2" hidden="1" customHeight="1" outlineLevel="2" x14ac:dyDescent="0.2">
      <c r="A1098" s="367" t="s">
        <v>2899</v>
      </c>
      <c r="B1098" s="367" t="s">
        <v>539</v>
      </c>
      <c r="C1098" s="367" t="s">
        <v>2902</v>
      </c>
      <c r="D1098" s="367" t="s">
        <v>2903</v>
      </c>
      <c r="E1098" s="367" t="s">
        <v>530</v>
      </c>
      <c r="F1098" s="367" t="s">
        <v>2904</v>
      </c>
      <c r="G1098" s="367" t="s">
        <v>530</v>
      </c>
      <c r="H1098" s="367" t="s">
        <v>530</v>
      </c>
      <c r="I1098" s="367" t="s">
        <v>530</v>
      </c>
      <c r="J1098" s="374"/>
      <c r="K1098" s="374">
        <v>748.42</v>
      </c>
      <c r="L1098" s="374">
        <v>-1194122.72</v>
      </c>
      <c r="M1098" s="374"/>
    </row>
    <row r="1099" spans="1:13" ht="12.2" hidden="1" customHeight="1" outlineLevel="2" x14ac:dyDescent="0.2">
      <c r="A1099" s="367" t="s">
        <v>2899</v>
      </c>
      <c r="B1099" s="367" t="s">
        <v>779</v>
      </c>
      <c r="C1099" s="367" t="s">
        <v>1368</v>
      </c>
      <c r="D1099" s="367" t="s">
        <v>921</v>
      </c>
      <c r="E1099" s="367" t="s">
        <v>530</v>
      </c>
      <c r="F1099" s="367" t="s">
        <v>2905</v>
      </c>
      <c r="G1099" s="367" t="s">
        <v>530</v>
      </c>
      <c r="H1099" s="367" t="s">
        <v>530</v>
      </c>
      <c r="I1099" s="367" t="s">
        <v>530</v>
      </c>
      <c r="J1099" s="374"/>
      <c r="K1099" s="374">
        <v>77.290000000000006</v>
      </c>
      <c r="L1099" s="374">
        <v>-1194200.01</v>
      </c>
      <c r="M1099" s="374"/>
    </row>
    <row r="1100" spans="1:13" ht="12.2" hidden="1" customHeight="1" outlineLevel="2" x14ac:dyDescent="0.2">
      <c r="A1100" s="367" t="s">
        <v>2899</v>
      </c>
      <c r="B1100" s="367" t="s">
        <v>571</v>
      </c>
      <c r="C1100" s="367" t="s">
        <v>2906</v>
      </c>
      <c r="D1100" s="367" t="s">
        <v>2907</v>
      </c>
      <c r="E1100" s="367" t="s">
        <v>530</v>
      </c>
      <c r="F1100" s="367" t="s">
        <v>2908</v>
      </c>
      <c r="G1100" s="367" t="s">
        <v>530</v>
      </c>
      <c r="H1100" s="367" t="s">
        <v>530</v>
      </c>
      <c r="I1100" s="367" t="s">
        <v>530</v>
      </c>
      <c r="J1100" s="374"/>
      <c r="K1100" s="374">
        <v>51.7</v>
      </c>
      <c r="L1100" s="374">
        <v>-1194251.71</v>
      </c>
      <c r="M1100" s="374"/>
    </row>
    <row r="1101" spans="1:13" ht="12.2" hidden="1" customHeight="1" outlineLevel="2" x14ac:dyDescent="0.2">
      <c r="A1101" s="367" t="s">
        <v>2899</v>
      </c>
      <c r="B1101" s="367" t="s">
        <v>859</v>
      </c>
      <c r="C1101" s="367" t="s">
        <v>1021</v>
      </c>
      <c r="D1101" s="367" t="s">
        <v>921</v>
      </c>
      <c r="E1101" s="367" t="s">
        <v>530</v>
      </c>
      <c r="F1101" s="367" t="s">
        <v>2909</v>
      </c>
      <c r="G1101" s="367" t="s">
        <v>530</v>
      </c>
      <c r="H1101" s="367" t="s">
        <v>530</v>
      </c>
      <c r="I1101" s="367" t="s">
        <v>530</v>
      </c>
      <c r="J1101" s="374"/>
      <c r="K1101" s="374">
        <v>114.78</v>
      </c>
      <c r="L1101" s="374">
        <v>-1194366.49</v>
      </c>
      <c r="M1101" s="374"/>
    </row>
    <row r="1102" spans="1:13" ht="12.2" hidden="1" customHeight="1" outlineLevel="2" x14ac:dyDescent="0.2">
      <c r="A1102" s="367" t="s">
        <v>2899</v>
      </c>
      <c r="B1102" s="367" t="s">
        <v>659</v>
      </c>
      <c r="C1102" s="367" t="s">
        <v>1030</v>
      </c>
      <c r="D1102" s="367" t="s">
        <v>1031</v>
      </c>
      <c r="E1102" s="367" t="s">
        <v>530</v>
      </c>
      <c r="F1102" s="367" t="s">
        <v>2910</v>
      </c>
      <c r="G1102" s="367" t="s">
        <v>530</v>
      </c>
      <c r="H1102" s="367" t="s">
        <v>530</v>
      </c>
      <c r="I1102" s="367" t="s">
        <v>530</v>
      </c>
      <c r="J1102" s="374"/>
      <c r="K1102" s="374">
        <v>81.239999999999995</v>
      </c>
      <c r="L1102" s="374">
        <v>-1194447.73</v>
      </c>
      <c r="M1102" s="374"/>
    </row>
    <row r="1103" spans="1:13" ht="12.2" hidden="1" customHeight="1" outlineLevel="2" x14ac:dyDescent="0.2">
      <c r="A1103" s="367" t="s">
        <v>2899</v>
      </c>
      <c r="B1103" s="367" t="s">
        <v>1063</v>
      </c>
      <c r="C1103" s="367" t="s">
        <v>2911</v>
      </c>
      <c r="D1103" s="367" t="s">
        <v>2912</v>
      </c>
      <c r="E1103" s="367" t="s">
        <v>530</v>
      </c>
      <c r="F1103" s="367" t="s">
        <v>2913</v>
      </c>
      <c r="G1103" s="367" t="s">
        <v>530</v>
      </c>
      <c r="H1103" s="367" t="s">
        <v>530</v>
      </c>
      <c r="I1103" s="367" t="s">
        <v>530</v>
      </c>
      <c r="J1103" s="374"/>
      <c r="K1103" s="374">
        <v>600.67999999999995</v>
      </c>
      <c r="L1103" s="374">
        <v>-1195048.4099999999</v>
      </c>
      <c r="M1103" s="374"/>
    </row>
    <row r="1104" spans="1:13" ht="12.2" hidden="1" customHeight="1" outlineLevel="2" x14ac:dyDescent="0.2">
      <c r="A1104" s="367" t="s">
        <v>2899</v>
      </c>
      <c r="B1104" s="367" t="s">
        <v>1063</v>
      </c>
      <c r="C1104" s="367" t="s">
        <v>2914</v>
      </c>
      <c r="D1104" s="367" t="s">
        <v>947</v>
      </c>
      <c r="E1104" s="367" t="s">
        <v>530</v>
      </c>
      <c r="F1104" s="367" t="s">
        <v>2915</v>
      </c>
      <c r="G1104" s="367" t="s">
        <v>530</v>
      </c>
      <c r="H1104" s="367" t="s">
        <v>530</v>
      </c>
      <c r="I1104" s="367" t="s">
        <v>530</v>
      </c>
      <c r="J1104" s="374"/>
      <c r="K1104" s="374">
        <v>350.4</v>
      </c>
      <c r="L1104" s="374">
        <v>-1195398.81</v>
      </c>
      <c r="M1104" s="374"/>
    </row>
    <row r="1105" spans="1:13" ht="12.2" hidden="1" customHeight="1" outlineLevel="2" x14ac:dyDescent="0.2">
      <c r="A1105" s="367" t="s">
        <v>2899</v>
      </c>
      <c r="B1105" s="367" t="s">
        <v>713</v>
      </c>
      <c r="C1105" s="367" t="s">
        <v>2916</v>
      </c>
      <c r="D1105" s="367" t="s">
        <v>2917</v>
      </c>
      <c r="E1105" s="367" t="s">
        <v>530</v>
      </c>
      <c r="F1105" s="367" t="s">
        <v>2918</v>
      </c>
      <c r="G1105" s="367" t="s">
        <v>530</v>
      </c>
      <c r="H1105" s="367" t="s">
        <v>530</v>
      </c>
      <c r="I1105" s="367" t="s">
        <v>530</v>
      </c>
      <c r="J1105" s="374"/>
      <c r="K1105" s="374">
        <v>282.24</v>
      </c>
      <c r="L1105" s="374">
        <v>-1195681.05</v>
      </c>
      <c r="M1105" s="374"/>
    </row>
    <row r="1106" spans="1:13" ht="12.2" hidden="1" customHeight="1" outlineLevel="1" x14ac:dyDescent="0.2">
      <c r="A1106" s="375" t="s">
        <v>2919</v>
      </c>
      <c r="J1106" s="374">
        <f>SUBTOTAL(9,J1097:J1105)</f>
        <v>0</v>
      </c>
      <c r="K1106" s="374">
        <f>SUBTOTAL(9,K1097:K1105)</f>
        <v>0</v>
      </c>
      <c r="L1106" s="374">
        <f>SUBTOTAL(9,L1097:L1105)</f>
        <v>0</v>
      </c>
      <c r="M1106" s="374"/>
    </row>
    <row r="1107" spans="1:13" ht="12.2" hidden="1" customHeight="1" outlineLevel="2" x14ac:dyDescent="0.2">
      <c r="A1107" s="367" t="s">
        <v>2920</v>
      </c>
      <c r="B1107" s="367" t="s">
        <v>713</v>
      </c>
      <c r="C1107" s="367" t="s">
        <v>2921</v>
      </c>
      <c r="D1107" s="367" t="s">
        <v>2922</v>
      </c>
      <c r="E1107" s="367" t="s">
        <v>530</v>
      </c>
      <c r="F1107" s="367" t="s">
        <v>2923</v>
      </c>
      <c r="G1107" s="367" t="s">
        <v>530</v>
      </c>
      <c r="H1107" s="367" t="s">
        <v>530</v>
      </c>
      <c r="I1107" s="367" t="s">
        <v>530</v>
      </c>
      <c r="J1107" s="374"/>
      <c r="K1107" s="374">
        <v>8.4499999999999993</v>
      </c>
      <c r="L1107" s="374">
        <v>-15986831.91</v>
      </c>
      <c r="M1107" s="374"/>
    </row>
    <row r="1108" spans="1:13" ht="12.2" hidden="1" customHeight="1" outlineLevel="1" x14ac:dyDescent="0.2">
      <c r="A1108" s="375" t="s">
        <v>2924</v>
      </c>
      <c r="J1108" s="374">
        <f>SUBTOTAL(9,J1107:J1107)</f>
        <v>0</v>
      </c>
      <c r="K1108" s="374">
        <f>SUBTOTAL(9,K1107:K1107)</f>
        <v>0</v>
      </c>
      <c r="L1108" s="374">
        <f>SUBTOTAL(9,L1107:L1107)</f>
        <v>0</v>
      </c>
      <c r="M1108" s="374"/>
    </row>
    <row r="1109" spans="1:13" ht="12.2" hidden="1" customHeight="1" outlineLevel="2" x14ac:dyDescent="0.2">
      <c r="A1109" s="367" t="s">
        <v>2925</v>
      </c>
      <c r="B1109" s="367" t="s">
        <v>539</v>
      </c>
      <c r="C1109" s="367" t="s">
        <v>937</v>
      </c>
      <c r="D1109" s="367" t="s">
        <v>938</v>
      </c>
      <c r="E1109" s="367" t="s">
        <v>530</v>
      </c>
      <c r="F1109" s="367" t="s">
        <v>2926</v>
      </c>
      <c r="G1109" s="367" t="s">
        <v>530</v>
      </c>
      <c r="H1109" s="367" t="s">
        <v>530</v>
      </c>
      <c r="I1109" s="367" t="s">
        <v>530</v>
      </c>
      <c r="J1109" s="374"/>
      <c r="K1109" s="374">
        <v>240.45</v>
      </c>
      <c r="L1109" s="374">
        <v>-2032902.64</v>
      </c>
      <c r="M1109" s="374"/>
    </row>
    <row r="1110" spans="1:13" ht="12.2" hidden="1" customHeight="1" outlineLevel="2" x14ac:dyDescent="0.2">
      <c r="A1110" s="367" t="s">
        <v>2925</v>
      </c>
      <c r="B1110" s="367" t="s">
        <v>774</v>
      </c>
      <c r="C1110" s="367" t="s">
        <v>946</v>
      </c>
      <c r="D1110" s="367" t="s">
        <v>947</v>
      </c>
      <c r="E1110" s="367" t="s">
        <v>530</v>
      </c>
      <c r="F1110" s="367" t="s">
        <v>2927</v>
      </c>
      <c r="G1110" s="367" t="s">
        <v>530</v>
      </c>
      <c r="H1110" s="367" t="s">
        <v>530</v>
      </c>
      <c r="I1110" s="367" t="s">
        <v>530</v>
      </c>
      <c r="J1110" s="374"/>
      <c r="K1110" s="374">
        <v>44.94</v>
      </c>
      <c r="L1110" s="374">
        <v>-2032947.58</v>
      </c>
      <c r="M1110" s="374"/>
    </row>
    <row r="1111" spans="1:13" ht="12.2" hidden="1" customHeight="1" outlineLevel="2" x14ac:dyDescent="0.2">
      <c r="A1111" s="367" t="s">
        <v>2925</v>
      </c>
      <c r="B1111" s="367" t="s">
        <v>965</v>
      </c>
      <c r="C1111" s="367" t="s">
        <v>971</v>
      </c>
      <c r="D1111" s="367" t="s">
        <v>972</v>
      </c>
      <c r="E1111" s="367" t="s">
        <v>530</v>
      </c>
      <c r="F1111" s="367" t="s">
        <v>2928</v>
      </c>
      <c r="G1111" s="367" t="s">
        <v>530</v>
      </c>
      <c r="H1111" s="367" t="s">
        <v>530</v>
      </c>
      <c r="I1111" s="367" t="s">
        <v>530</v>
      </c>
      <c r="J1111" s="374"/>
      <c r="K1111" s="374">
        <v>38.200000000000003</v>
      </c>
      <c r="L1111" s="374">
        <v>-2032985.78</v>
      </c>
      <c r="M1111" s="374"/>
    </row>
    <row r="1112" spans="1:13" ht="12.2" hidden="1" customHeight="1" outlineLevel="2" x14ac:dyDescent="0.2">
      <c r="A1112" s="367" t="s">
        <v>2925</v>
      </c>
      <c r="B1112" s="367" t="s">
        <v>571</v>
      </c>
      <c r="C1112" s="367" t="s">
        <v>2929</v>
      </c>
      <c r="D1112" s="367" t="s">
        <v>2930</v>
      </c>
      <c r="E1112" s="367" t="s">
        <v>530</v>
      </c>
      <c r="F1112" s="367" t="s">
        <v>2931</v>
      </c>
      <c r="G1112" s="367" t="s">
        <v>530</v>
      </c>
      <c r="H1112" s="367" t="s">
        <v>530</v>
      </c>
      <c r="I1112" s="367" t="s">
        <v>530</v>
      </c>
      <c r="J1112" s="374"/>
      <c r="K1112" s="374">
        <v>5.32</v>
      </c>
      <c r="L1112" s="374">
        <v>-2032991.1</v>
      </c>
      <c r="M1112" s="374"/>
    </row>
    <row r="1113" spans="1:13" ht="12.2" hidden="1" customHeight="1" outlineLevel="2" x14ac:dyDescent="0.2">
      <c r="A1113" s="367" t="s">
        <v>2925</v>
      </c>
      <c r="B1113" s="367" t="s">
        <v>582</v>
      </c>
      <c r="C1113" s="367" t="s">
        <v>2932</v>
      </c>
      <c r="D1113" s="367" t="s">
        <v>988</v>
      </c>
      <c r="E1113" s="367" t="s">
        <v>530</v>
      </c>
      <c r="F1113" s="367" t="s">
        <v>2933</v>
      </c>
      <c r="G1113" s="367" t="s">
        <v>530</v>
      </c>
      <c r="H1113" s="367" t="s">
        <v>530</v>
      </c>
      <c r="I1113" s="367" t="s">
        <v>530</v>
      </c>
      <c r="J1113" s="374"/>
      <c r="K1113" s="374">
        <v>32.97</v>
      </c>
      <c r="L1113" s="374">
        <v>-2033024.07</v>
      </c>
      <c r="M1113" s="374"/>
    </row>
    <row r="1114" spans="1:13" ht="12.2" hidden="1" customHeight="1" outlineLevel="2" x14ac:dyDescent="0.2">
      <c r="A1114" s="367" t="s">
        <v>2925</v>
      </c>
      <c r="B1114" s="367" t="s">
        <v>812</v>
      </c>
      <c r="C1114" s="367" t="s">
        <v>2934</v>
      </c>
      <c r="D1114" s="367" t="s">
        <v>2351</v>
      </c>
      <c r="E1114" s="367" t="s">
        <v>530</v>
      </c>
      <c r="F1114" s="367" t="s">
        <v>2935</v>
      </c>
      <c r="G1114" s="367" t="s">
        <v>530</v>
      </c>
      <c r="H1114" s="367" t="s">
        <v>530</v>
      </c>
      <c r="I1114" s="367" t="s">
        <v>530</v>
      </c>
      <c r="J1114" s="374"/>
      <c r="K1114" s="374">
        <v>28.38</v>
      </c>
      <c r="L1114" s="374">
        <v>-2033052.45</v>
      </c>
      <c r="M1114" s="374"/>
    </row>
    <row r="1115" spans="1:13" ht="12.2" hidden="1" customHeight="1" outlineLevel="2" x14ac:dyDescent="0.2">
      <c r="A1115" s="367" t="s">
        <v>2925</v>
      </c>
      <c r="B1115" s="367" t="s">
        <v>596</v>
      </c>
      <c r="C1115" s="367" t="s">
        <v>987</v>
      </c>
      <c r="D1115" s="367" t="s">
        <v>988</v>
      </c>
      <c r="E1115" s="367" t="s">
        <v>530</v>
      </c>
      <c r="F1115" s="367" t="s">
        <v>2936</v>
      </c>
      <c r="G1115" s="367" t="s">
        <v>530</v>
      </c>
      <c r="H1115" s="367" t="s">
        <v>530</v>
      </c>
      <c r="I1115" s="367" t="s">
        <v>530</v>
      </c>
      <c r="J1115" s="374"/>
      <c r="K1115" s="374">
        <v>195.23</v>
      </c>
      <c r="L1115" s="374">
        <v>-2033247.68</v>
      </c>
      <c r="M1115" s="374"/>
    </row>
    <row r="1116" spans="1:13" ht="12.2" hidden="1" customHeight="1" outlineLevel="2" x14ac:dyDescent="0.2">
      <c r="A1116" s="367" t="s">
        <v>2925</v>
      </c>
      <c r="B1116" s="367" t="s">
        <v>604</v>
      </c>
      <c r="C1116" s="367" t="s">
        <v>2532</v>
      </c>
      <c r="D1116" s="367" t="s">
        <v>972</v>
      </c>
      <c r="E1116" s="367" t="s">
        <v>530</v>
      </c>
      <c r="F1116" s="367" t="s">
        <v>2937</v>
      </c>
      <c r="G1116" s="367" t="s">
        <v>530</v>
      </c>
      <c r="H1116" s="367" t="s">
        <v>530</v>
      </c>
      <c r="I1116" s="367" t="s">
        <v>530</v>
      </c>
      <c r="J1116" s="374"/>
      <c r="K1116" s="374">
        <v>158.69</v>
      </c>
      <c r="L1116" s="374">
        <v>-2033406.37</v>
      </c>
      <c r="M1116" s="374"/>
    </row>
    <row r="1117" spans="1:13" ht="12.2" hidden="1" customHeight="1" outlineLevel="2" x14ac:dyDescent="0.2">
      <c r="A1117" s="367" t="s">
        <v>2925</v>
      </c>
      <c r="B1117" s="367" t="s">
        <v>659</v>
      </c>
      <c r="C1117" s="367" t="s">
        <v>2938</v>
      </c>
      <c r="D1117" s="367" t="s">
        <v>972</v>
      </c>
      <c r="E1117" s="367" t="s">
        <v>530</v>
      </c>
      <c r="F1117" s="367" t="s">
        <v>2939</v>
      </c>
      <c r="G1117" s="367" t="s">
        <v>530</v>
      </c>
      <c r="H1117" s="367" t="s">
        <v>530</v>
      </c>
      <c r="I1117" s="367" t="s">
        <v>530</v>
      </c>
      <c r="J1117" s="374"/>
      <c r="K1117" s="374">
        <v>312.64</v>
      </c>
      <c r="L1117" s="374">
        <v>-2033719.01</v>
      </c>
      <c r="M1117" s="374"/>
    </row>
    <row r="1118" spans="1:13" ht="12.2" hidden="1" customHeight="1" outlineLevel="2" x14ac:dyDescent="0.2">
      <c r="A1118" s="367" t="s">
        <v>2925</v>
      </c>
      <c r="B1118" s="367" t="s">
        <v>1057</v>
      </c>
      <c r="C1118" s="367" t="s">
        <v>2940</v>
      </c>
      <c r="D1118" s="367" t="s">
        <v>972</v>
      </c>
      <c r="E1118" s="367" t="s">
        <v>530</v>
      </c>
      <c r="F1118" s="367" t="s">
        <v>2941</v>
      </c>
      <c r="G1118" s="367" t="s">
        <v>530</v>
      </c>
      <c r="H1118" s="367" t="s">
        <v>530</v>
      </c>
      <c r="I1118" s="367" t="s">
        <v>530</v>
      </c>
      <c r="J1118" s="374"/>
      <c r="K1118" s="374">
        <v>174.1</v>
      </c>
      <c r="L1118" s="374">
        <v>-2033893.11</v>
      </c>
      <c r="M1118" s="374"/>
    </row>
    <row r="1119" spans="1:13" ht="12.2" hidden="1" customHeight="1" outlineLevel="2" x14ac:dyDescent="0.2">
      <c r="A1119" s="367" t="s">
        <v>2925</v>
      </c>
      <c r="B1119" s="367" t="s">
        <v>713</v>
      </c>
      <c r="C1119" s="367" t="s">
        <v>2942</v>
      </c>
      <c r="D1119" s="367" t="s">
        <v>2943</v>
      </c>
      <c r="E1119" s="367" t="s">
        <v>530</v>
      </c>
      <c r="F1119" s="367" t="s">
        <v>2944</v>
      </c>
      <c r="G1119" s="367" t="s">
        <v>530</v>
      </c>
      <c r="H1119" s="367" t="s">
        <v>530</v>
      </c>
      <c r="I1119" s="367" t="s">
        <v>530</v>
      </c>
      <c r="J1119" s="374"/>
      <c r="K1119" s="374">
        <v>188.47</v>
      </c>
      <c r="L1119" s="374">
        <v>-2034081.58</v>
      </c>
      <c r="M1119" s="374"/>
    </row>
    <row r="1120" spans="1:13" ht="12.2" hidden="1" customHeight="1" outlineLevel="2" x14ac:dyDescent="0.2">
      <c r="A1120" s="367" t="s">
        <v>2925</v>
      </c>
      <c r="B1120" s="367" t="s">
        <v>713</v>
      </c>
      <c r="C1120" s="367" t="s">
        <v>2945</v>
      </c>
      <c r="D1120" s="367" t="s">
        <v>2946</v>
      </c>
      <c r="E1120" s="367" t="s">
        <v>530</v>
      </c>
      <c r="F1120" s="367" t="s">
        <v>2947</v>
      </c>
      <c r="G1120" s="367" t="s">
        <v>530</v>
      </c>
      <c r="H1120" s="367" t="s">
        <v>530</v>
      </c>
      <c r="I1120" s="367" t="s">
        <v>530</v>
      </c>
      <c r="J1120" s="374"/>
      <c r="K1120" s="374">
        <v>11.14</v>
      </c>
      <c r="L1120" s="374">
        <v>-2034092.72</v>
      </c>
      <c r="M1120" s="374"/>
    </row>
    <row r="1121" spans="1:13" ht="12.2" hidden="1" customHeight="1" outlineLevel="1" x14ac:dyDescent="0.2">
      <c r="A1121" s="375" t="s">
        <v>2948</v>
      </c>
      <c r="J1121" s="374">
        <f>SUBTOTAL(9,J1109:J1120)</f>
        <v>0</v>
      </c>
      <c r="K1121" s="374">
        <f>SUBTOTAL(9,K1109:K1120)</f>
        <v>0</v>
      </c>
      <c r="L1121" s="374">
        <f>SUBTOTAL(9,L1109:L1120)</f>
        <v>0</v>
      </c>
      <c r="M1121" s="374"/>
    </row>
    <row r="1122" spans="1:13" ht="12.2" hidden="1" customHeight="1" outlineLevel="2" x14ac:dyDescent="0.2">
      <c r="A1122" s="367" t="s">
        <v>2949</v>
      </c>
      <c r="B1122" s="367" t="s">
        <v>571</v>
      </c>
      <c r="C1122" s="367" t="s">
        <v>2950</v>
      </c>
      <c r="D1122" s="367" t="s">
        <v>2951</v>
      </c>
      <c r="E1122" s="367" t="s">
        <v>530</v>
      </c>
      <c r="F1122" s="367" t="s">
        <v>2952</v>
      </c>
      <c r="G1122" s="367" t="s">
        <v>530</v>
      </c>
      <c r="H1122" s="367" t="s">
        <v>530</v>
      </c>
      <c r="I1122" s="367" t="s">
        <v>530</v>
      </c>
      <c r="J1122" s="374"/>
      <c r="K1122" s="374">
        <v>87.98</v>
      </c>
      <c r="L1122" s="374">
        <v>-17030294.41</v>
      </c>
      <c r="M1122" s="374"/>
    </row>
    <row r="1123" spans="1:13" ht="12.2" hidden="1" customHeight="1" outlineLevel="2" x14ac:dyDescent="0.2">
      <c r="A1123" s="367" t="s">
        <v>2949</v>
      </c>
      <c r="B1123" s="367" t="s">
        <v>852</v>
      </c>
      <c r="C1123" s="367" t="s">
        <v>2953</v>
      </c>
      <c r="D1123" s="367" t="s">
        <v>2954</v>
      </c>
      <c r="E1123" s="367" t="s">
        <v>530</v>
      </c>
      <c r="F1123" s="367" t="s">
        <v>2955</v>
      </c>
      <c r="G1123" s="367" t="s">
        <v>530</v>
      </c>
      <c r="H1123" s="367" t="s">
        <v>530</v>
      </c>
      <c r="I1123" s="367" t="s">
        <v>530</v>
      </c>
      <c r="J1123" s="374"/>
      <c r="K1123" s="374">
        <v>758.24</v>
      </c>
      <c r="L1123" s="374">
        <v>-17031052.649999999</v>
      </c>
      <c r="M1123" s="374"/>
    </row>
    <row r="1124" spans="1:13" ht="12.2" hidden="1" customHeight="1" outlineLevel="2" x14ac:dyDescent="0.2">
      <c r="A1124" s="367" t="s">
        <v>2949</v>
      </c>
      <c r="B1124" s="367" t="s">
        <v>713</v>
      </c>
      <c r="C1124" s="367" t="s">
        <v>2956</v>
      </c>
      <c r="D1124" s="367" t="s">
        <v>2957</v>
      </c>
      <c r="E1124" s="367" t="s">
        <v>530</v>
      </c>
      <c r="F1124" s="367" t="s">
        <v>2958</v>
      </c>
      <c r="G1124" s="367" t="s">
        <v>530</v>
      </c>
      <c r="H1124" s="367" t="s">
        <v>530</v>
      </c>
      <c r="I1124" s="367" t="s">
        <v>530</v>
      </c>
      <c r="J1124" s="374"/>
      <c r="K1124" s="374">
        <v>9.1999999999999993</v>
      </c>
      <c r="L1124" s="374">
        <v>-17031061.850000001</v>
      </c>
      <c r="M1124" s="374"/>
    </row>
    <row r="1125" spans="1:13" ht="12.2" hidden="1" customHeight="1" outlineLevel="1" x14ac:dyDescent="0.2">
      <c r="A1125" s="375" t="s">
        <v>2959</v>
      </c>
      <c r="J1125" s="374">
        <f>SUBTOTAL(9,J1122:J1124)</f>
        <v>0</v>
      </c>
      <c r="K1125" s="374">
        <f>SUBTOTAL(9,K1122:K1124)</f>
        <v>0</v>
      </c>
      <c r="L1125" s="374">
        <f>SUBTOTAL(9,L1122:L1124)</f>
        <v>0</v>
      </c>
      <c r="M1125" s="374"/>
    </row>
    <row r="1126" spans="1:13" ht="12.2" hidden="1" customHeight="1" outlineLevel="2" x14ac:dyDescent="0.2">
      <c r="A1126" s="367" t="s">
        <v>2960</v>
      </c>
      <c r="B1126" s="367" t="s">
        <v>742</v>
      </c>
      <c r="C1126" s="367" t="s">
        <v>743</v>
      </c>
      <c r="D1126" s="367" t="s">
        <v>744</v>
      </c>
      <c r="E1126" s="367" t="s">
        <v>530</v>
      </c>
      <c r="F1126" s="367" t="s">
        <v>745</v>
      </c>
      <c r="G1126" s="367" t="s">
        <v>530</v>
      </c>
      <c r="H1126" s="367" t="s">
        <v>530</v>
      </c>
      <c r="I1126" s="367" t="s">
        <v>530</v>
      </c>
      <c r="J1126" s="374"/>
      <c r="K1126" s="374">
        <v>180.58</v>
      </c>
      <c r="L1126" s="374">
        <v>-338895.85</v>
      </c>
      <c r="M1126" s="374"/>
    </row>
    <row r="1127" spans="1:13" ht="12.2" hidden="1" customHeight="1" outlineLevel="2" x14ac:dyDescent="0.2">
      <c r="A1127" s="367" t="s">
        <v>2960</v>
      </c>
      <c r="B1127" s="367" t="s">
        <v>815</v>
      </c>
      <c r="C1127" s="367" t="s">
        <v>996</v>
      </c>
      <c r="D1127" s="367" t="s">
        <v>997</v>
      </c>
      <c r="E1127" s="367" t="s">
        <v>530</v>
      </c>
      <c r="F1127" s="367" t="s">
        <v>2961</v>
      </c>
      <c r="G1127" s="367" t="s">
        <v>530</v>
      </c>
      <c r="H1127" s="367" t="s">
        <v>530</v>
      </c>
      <c r="I1127" s="367" t="s">
        <v>530</v>
      </c>
      <c r="J1127" s="374"/>
      <c r="K1127" s="374">
        <v>39.130000000000003</v>
      </c>
      <c r="L1127" s="374">
        <v>-338934.98</v>
      </c>
      <c r="M1127" s="374"/>
    </row>
    <row r="1128" spans="1:13" ht="12.2" hidden="1" customHeight="1" outlineLevel="2" x14ac:dyDescent="0.2">
      <c r="A1128" s="367" t="s">
        <v>2960</v>
      </c>
      <c r="B1128" s="367" t="s">
        <v>631</v>
      </c>
      <c r="C1128" s="367" t="s">
        <v>871</v>
      </c>
      <c r="D1128" s="367" t="s">
        <v>744</v>
      </c>
      <c r="E1128" s="367" t="s">
        <v>530</v>
      </c>
      <c r="F1128" s="367" t="s">
        <v>872</v>
      </c>
      <c r="G1128" s="367" t="s">
        <v>530</v>
      </c>
      <c r="H1128" s="367" t="s">
        <v>530</v>
      </c>
      <c r="I1128" s="367" t="s">
        <v>530</v>
      </c>
      <c r="J1128" s="374"/>
      <c r="K1128" s="374">
        <v>22.22</v>
      </c>
      <c r="L1128" s="374">
        <v>-338957.2</v>
      </c>
      <c r="M1128" s="374"/>
    </row>
    <row r="1129" spans="1:13" ht="12.2" hidden="1" customHeight="1" outlineLevel="2" x14ac:dyDescent="0.2">
      <c r="A1129" s="367" t="s">
        <v>2960</v>
      </c>
      <c r="B1129" s="367" t="s">
        <v>713</v>
      </c>
      <c r="C1129" s="367" t="s">
        <v>2962</v>
      </c>
      <c r="D1129" s="367" t="s">
        <v>2963</v>
      </c>
      <c r="E1129" s="367" t="s">
        <v>530</v>
      </c>
      <c r="F1129" s="367" t="s">
        <v>2964</v>
      </c>
      <c r="G1129" s="367" t="s">
        <v>530</v>
      </c>
      <c r="H1129" s="367" t="s">
        <v>530</v>
      </c>
      <c r="I1129" s="367" t="s">
        <v>530</v>
      </c>
      <c r="J1129" s="374"/>
      <c r="K1129" s="374">
        <v>20.48</v>
      </c>
      <c r="L1129" s="374">
        <v>-338977.68</v>
      </c>
      <c r="M1129" s="374"/>
    </row>
    <row r="1130" spans="1:13" ht="12.2" hidden="1" customHeight="1" outlineLevel="1" x14ac:dyDescent="0.2">
      <c r="A1130" s="375" t="s">
        <v>2965</v>
      </c>
      <c r="J1130" s="374">
        <f>SUBTOTAL(9,J1126:J1129)</f>
        <v>0</v>
      </c>
      <c r="K1130" s="374">
        <f>SUBTOTAL(9,K1126:K1129)</f>
        <v>0</v>
      </c>
      <c r="L1130" s="374">
        <f>SUBTOTAL(9,L1126:L1129)</f>
        <v>0</v>
      </c>
      <c r="M1130" s="374"/>
    </row>
    <row r="1131" spans="1:13" ht="12.2" hidden="1" customHeight="1" outlineLevel="2" x14ac:dyDescent="0.2">
      <c r="A1131" s="367" t="s">
        <v>2966</v>
      </c>
      <c r="B1131" s="367" t="s">
        <v>532</v>
      </c>
      <c r="C1131" s="367" t="s">
        <v>917</v>
      </c>
      <c r="D1131" s="367" t="s">
        <v>918</v>
      </c>
      <c r="E1131" s="367" t="s">
        <v>530</v>
      </c>
      <c r="F1131" s="367" t="s">
        <v>2967</v>
      </c>
      <c r="G1131" s="367" t="s">
        <v>530</v>
      </c>
      <c r="H1131" s="367" t="s">
        <v>530</v>
      </c>
      <c r="I1131" s="367" t="s">
        <v>530</v>
      </c>
      <c r="J1131" s="374"/>
      <c r="K1131" s="374">
        <v>79.010000000000005</v>
      </c>
      <c r="L1131" s="374">
        <v>-40891392.409999996</v>
      </c>
      <c r="M1131" s="374"/>
    </row>
    <row r="1132" spans="1:13" ht="12.2" hidden="1" customHeight="1" outlineLevel="2" x14ac:dyDescent="0.2">
      <c r="A1132" s="367" t="s">
        <v>2966</v>
      </c>
      <c r="B1132" s="367" t="s">
        <v>757</v>
      </c>
      <c r="C1132" s="367" t="s">
        <v>2968</v>
      </c>
      <c r="D1132" s="367" t="s">
        <v>2969</v>
      </c>
      <c r="E1132" s="367" t="s">
        <v>530</v>
      </c>
      <c r="F1132" s="367" t="s">
        <v>2970</v>
      </c>
      <c r="G1132" s="367" t="s">
        <v>530</v>
      </c>
      <c r="H1132" s="367" t="s">
        <v>530</v>
      </c>
      <c r="I1132" s="367" t="s">
        <v>530</v>
      </c>
      <c r="J1132" s="374"/>
      <c r="K1132" s="374">
        <v>2298.83</v>
      </c>
      <c r="L1132" s="374">
        <v>-40893691.240000002</v>
      </c>
      <c r="M1132" s="374"/>
    </row>
    <row r="1133" spans="1:13" ht="12.2" hidden="1" customHeight="1" outlineLevel="2" x14ac:dyDescent="0.2">
      <c r="A1133" s="367" t="s">
        <v>2966</v>
      </c>
      <c r="B1133" s="367" t="s">
        <v>543</v>
      </c>
      <c r="C1133" s="367" t="s">
        <v>940</v>
      </c>
      <c r="D1133" s="367" t="s">
        <v>941</v>
      </c>
      <c r="E1133" s="367" t="s">
        <v>530</v>
      </c>
      <c r="F1133" s="367" t="s">
        <v>2971</v>
      </c>
      <c r="G1133" s="367" t="s">
        <v>530</v>
      </c>
      <c r="H1133" s="367" t="s">
        <v>530</v>
      </c>
      <c r="I1133" s="367" t="s">
        <v>530</v>
      </c>
      <c r="J1133" s="374"/>
      <c r="K1133" s="374">
        <v>1050.79</v>
      </c>
      <c r="L1133" s="374">
        <v>-40894742.030000001</v>
      </c>
      <c r="M1133" s="374"/>
    </row>
    <row r="1134" spans="1:13" ht="12.2" hidden="1" customHeight="1" outlineLevel="2" x14ac:dyDescent="0.2">
      <c r="A1134" s="367" t="s">
        <v>2966</v>
      </c>
      <c r="B1134" s="367" t="s">
        <v>665</v>
      </c>
      <c r="C1134" s="367" t="s">
        <v>2972</v>
      </c>
      <c r="D1134" s="367" t="s">
        <v>2973</v>
      </c>
      <c r="E1134" s="367" t="s">
        <v>530</v>
      </c>
      <c r="F1134" s="367" t="s">
        <v>2974</v>
      </c>
      <c r="G1134" s="367" t="s">
        <v>530</v>
      </c>
      <c r="H1134" s="367" t="s">
        <v>530</v>
      </c>
      <c r="I1134" s="367" t="s">
        <v>530</v>
      </c>
      <c r="J1134" s="374"/>
      <c r="K1134" s="374">
        <v>333.33</v>
      </c>
      <c r="L1134" s="374">
        <v>-40895075.359999999</v>
      </c>
      <c r="M1134" s="374"/>
    </row>
    <row r="1135" spans="1:13" ht="12.2" hidden="1" customHeight="1" outlineLevel="2" x14ac:dyDescent="0.2">
      <c r="A1135" s="367" t="s">
        <v>2966</v>
      </c>
      <c r="B1135" s="367" t="s">
        <v>888</v>
      </c>
      <c r="C1135" s="367" t="s">
        <v>2975</v>
      </c>
      <c r="D1135" s="367" t="s">
        <v>2266</v>
      </c>
      <c r="E1135" s="367" t="s">
        <v>530</v>
      </c>
      <c r="F1135" s="367" t="s">
        <v>2976</v>
      </c>
      <c r="G1135" s="367" t="s">
        <v>530</v>
      </c>
      <c r="H1135" s="367" t="s">
        <v>530</v>
      </c>
      <c r="I1135" s="367" t="s">
        <v>530</v>
      </c>
      <c r="J1135" s="374"/>
      <c r="K1135" s="374">
        <v>346.11</v>
      </c>
      <c r="L1135" s="374">
        <v>-40895421.469999999</v>
      </c>
      <c r="M1135" s="374"/>
    </row>
    <row r="1136" spans="1:13" ht="12.2" hidden="1" customHeight="1" outlineLevel="2" x14ac:dyDescent="0.2">
      <c r="A1136" s="367" t="s">
        <v>2966</v>
      </c>
      <c r="B1136" s="367" t="s">
        <v>891</v>
      </c>
      <c r="C1136" s="367" t="s">
        <v>2977</v>
      </c>
      <c r="D1136" s="367" t="s">
        <v>2978</v>
      </c>
      <c r="E1136" s="367" t="s">
        <v>530</v>
      </c>
      <c r="F1136" s="367" t="s">
        <v>2979</v>
      </c>
      <c r="G1136" s="367" t="s">
        <v>530</v>
      </c>
      <c r="H1136" s="367" t="s">
        <v>530</v>
      </c>
      <c r="I1136" s="367" t="s">
        <v>530</v>
      </c>
      <c r="J1136" s="374"/>
      <c r="K1136" s="374">
        <v>143.19</v>
      </c>
      <c r="L1136" s="374">
        <v>-40895564.659999996</v>
      </c>
      <c r="M1136" s="374"/>
    </row>
    <row r="1137" spans="1:13" ht="12.2" hidden="1" customHeight="1" outlineLevel="2" x14ac:dyDescent="0.2">
      <c r="A1137" s="367" t="s">
        <v>2966</v>
      </c>
      <c r="B1137" s="367" t="s">
        <v>891</v>
      </c>
      <c r="C1137" s="367" t="s">
        <v>2980</v>
      </c>
      <c r="D1137" s="367" t="s">
        <v>2981</v>
      </c>
      <c r="E1137" s="367" t="s">
        <v>530</v>
      </c>
      <c r="F1137" s="367" t="s">
        <v>2982</v>
      </c>
      <c r="G1137" s="367" t="s">
        <v>530</v>
      </c>
      <c r="H1137" s="367" t="s">
        <v>530</v>
      </c>
      <c r="I1137" s="367" t="s">
        <v>530</v>
      </c>
      <c r="J1137" s="374"/>
      <c r="K1137" s="374">
        <v>247.96</v>
      </c>
      <c r="L1137" s="374">
        <v>-40895812.619999997</v>
      </c>
      <c r="M1137" s="374"/>
    </row>
    <row r="1138" spans="1:13" ht="12.2" hidden="1" customHeight="1" outlineLevel="2" x14ac:dyDescent="0.2">
      <c r="A1138" s="367" t="s">
        <v>2966</v>
      </c>
      <c r="B1138" s="367" t="s">
        <v>694</v>
      </c>
      <c r="C1138" s="367" t="s">
        <v>2983</v>
      </c>
      <c r="D1138" s="367" t="s">
        <v>2973</v>
      </c>
      <c r="E1138" s="367" t="s">
        <v>530</v>
      </c>
      <c r="F1138" s="367" t="s">
        <v>2984</v>
      </c>
      <c r="G1138" s="367" t="s">
        <v>530</v>
      </c>
      <c r="H1138" s="367" t="s">
        <v>530</v>
      </c>
      <c r="I1138" s="367" t="s">
        <v>530</v>
      </c>
      <c r="J1138" s="374"/>
      <c r="K1138" s="374">
        <v>44.59</v>
      </c>
      <c r="L1138" s="374">
        <v>-40895857.210000001</v>
      </c>
      <c r="M1138" s="374"/>
    </row>
    <row r="1139" spans="1:13" ht="12.2" hidden="1" customHeight="1" outlineLevel="2" x14ac:dyDescent="0.2">
      <c r="A1139" s="367" t="s">
        <v>2966</v>
      </c>
      <c r="B1139" s="367" t="s">
        <v>713</v>
      </c>
      <c r="C1139" s="367" t="s">
        <v>2985</v>
      </c>
      <c r="D1139" s="367" t="s">
        <v>2986</v>
      </c>
      <c r="E1139" s="367" t="s">
        <v>530</v>
      </c>
      <c r="F1139" s="367" t="s">
        <v>2987</v>
      </c>
      <c r="G1139" s="367" t="s">
        <v>530</v>
      </c>
      <c r="H1139" s="367" t="s">
        <v>530</v>
      </c>
      <c r="I1139" s="367" t="s">
        <v>530</v>
      </c>
      <c r="J1139" s="374"/>
      <c r="K1139" s="374">
        <v>178.13</v>
      </c>
      <c r="L1139" s="374">
        <v>-40896035.340000004</v>
      </c>
      <c r="M1139" s="374"/>
    </row>
    <row r="1140" spans="1:13" ht="12.2" hidden="1" customHeight="1" outlineLevel="2" x14ac:dyDescent="0.2">
      <c r="A1140" s="367" t="s">
        <v>2966</v>
      </c>
      <c r="B1140" s="367" t="s">
        <v>713</v>
      </c>
      <c r="C1140" s="367" t="s">
        <v>1080</v>
      </c>
      <c r="D1140" s="367" t="s">
        <v>1081</v>
      </c>
      <c r="E1140" s="367" t="s">
        <v>530</v>
      </c>
      <c r="F1140" s="367" t="s">
        <v>2988</v>
      </c>
      <c r="G1140" s="367" t="s">
        <v>530</v>
      </c>
      <c r="H1140" s="367" t="s">
        <v>530</v>
      </c>
      <c r="I1140" s="367" t="s">
        <v>530</v>
      </c>
      <c r="J1140" s="374"/>
      <c r="K1140" s="374">
        <v>372.83</v>
      </c>
      <c r="L1140" s="374">
        <v>-40896408.170000002</v>
      </c>
      <c r="M1140" s="374"/>
    </row>
    <row r="1141" spans="1:13" ht="12.2" hidden="1" customHeight="1" outlineLevel="1" x14ac:dyDescent="0.2">
      <c r="A1141" s="375" t="s">
        <v>2989</v>
      </c>
      <c r="J1141" s="374">
        <f>SUBTOTAL(9,J1131:J1140)</f>
        <v>0</v>
      </c>
      <c r="K1141" s="374">
        <f>SUBTOTAL(9,K1131:K1140)</f>
        <v>0</v>
      </c>
      <c r="L1141" s="374">
        <f>SUBTOTAL(9,L1131:L1140)</f>
        <v>0</v>
      </c>
      <c r="M1141" s="374"/>
    </row>
    <row r="1142" spans="1:13" ht="12.2" hidden="1" customHeight="1" outlineLevel="2" x14ac:dyDescent="0.2">
      <c r="A1142" s="367" t="s">
        <v>2990</v>
      </c>
      <c r="B1142" s="367" t="s">
        <v>539</v>
      </c>
      <c r="C1142" s="367" t="s">
        <v>1942</v>
      </c>
      <c r="D1142" s="367" t="s">
        <v>1943</v>
      </c>
      <c r="E1142" s="367" t="s">
        <v>530</v>
      </c>
      <c r="F1142" s="367" t="s">
        <v>2991</v>
      </c>
      <c r="G1142" s="367" t="s">
        <v>530</v>
      </c>
      <c r="H1142" s="367" t="s">
        <v>530</v>
      </c>
      <c r="I1142" s="367" t="s">
        <v>530</v>
      </c>
      <c r="J1142" s="374"/>
      <c r="K1142" s="374">
        <v>71.91</v>
      </c>
      <c r="L1142" s="374">
        <v>-442725.26</v>
      </c>
      <c r="M1142" s="374"/>
    </row>
    <row r="1143" spans="1:13" ht="12.2" hidden="1" customHeight="1" outlineLevel="2" x14ac:dyDescent="0.2">
      <c r="A1143" s="367" t="s">
        <v>2990</v>
      </c>
      <c r="B1143" s="367" t="s">
        <v>571</v>
      </c>
      <c r="C1143" s="367" t="s">
        <v>2992</v>
      </c>
      <c r="D1143" s="367" t="s">
        <v>2993</v>
      </c>
      <c r="E1143" s="367" t="s">
        <v>530</v>
      </c>
      <c r="F1143" s="367" t="s">
        <v>2994</v>
      </c>
      <c r="G1143" s="367" t="s">
        <v>530</v>
      </c>
      <c r="H1143" s="367" t="s">
        <v>530</v>
      </c>
      <c r="I1143" s="367" t="s">
        <v>530</v>
      </c>
      <c r="J1143" s="374"/>
      <c r="K1143" s="374">
        <v>28.77</v>
      </c>
      <c r="L1143" s="374">
        <v>-442754.03</v>
      </c>
      <c r="M1143" s="374"/>
    </row>
    <row r="1144" spans="1:13" ht="12.2" hidden="1" customHeight="1" outlineLevel="2" x14ac:dyDescent="0.2">
      <c r="A1144" s="367" t="s">
        <v>2990</v>
      </c>
      <c r="B1144" s="367" t="s">
        <v>815</v>
      </c>
      <c r="C1144" s="367" t="s">
        <v>2995</v>
      </c>
      <c r="D1144" s="367" t="s">
        <v>2996</v>
      </c>
      <c r="E1144" s="367" t="s">
        <v>530</v>
      </c>
      <c r="F1144" s="367" t="s">
        <v>2997</v>
      </c>
      <c r="G1144" s="367" t="s">
        <v>530</v>
      </c>
      <c r="H1144" s="367" t="s">
        <v>530</v>
      </c>
      <c r="I1144" s="367" t="s">
        <v>530</v>
      </c>
      <c r="J1144" s="374"/>
      <c r="K1144" s="374">
        <v>163.04</v>
      </c>
      <c r="L1144" s="374">
        <v>-442917.07</v>
      </c>
      <c r="M1144" s="374"/>
    </row>
    <row r="1145" spans="1:13" ht="12.2" hidden="1" customHeight="1" outlineLevel="2" x14ac:dyDescent="0.2">
      <c r="A1145" s="367" t="s">
        <v>2990</v>
      </c>
      <c r="B1145" s="367" t="s">
        <v>859</v>
      </c>
      <c r="C1145" s="367" t="s">
        <v>1490</v>
      </c>
      <c r="D1145" s="367" t="s">
        <v>1491</v>
      </c>
      <c r="E1145" s="367" t="s">
        <v>530</v>
      </c>
      <c r="F1145" s="367" t="s">
        <v>2998</v>
      </c>
      <c r="G1145" s="367" t="s">
        <v>530</v>
      </c>
      <c r="H1145" s="367" t="s">
        <v>530</v>
      </c>
      <c r="I1145" s="367" t="s">
        <v>530</v>
      </c>
      <c r="J1145" s="374"/>
      <c r="K1145" s="374">
        <v>254.26</v>
      </c>
      <c r="L1145" s="374">
        <v>-443171.33</v>
      </c>
      <c r="M1145" s="374"/>
    </row>
    <row r="1146" spans="1:13" ht="12.2" hidden="1" customHeight="1" outlineLevel="2" x14ac:dyDescent="0.2">
      <c r="A1146" s="367" t="s">
        <v>2990</v>
      </c>
      <c r="B1146" s="367" t="s">
        <v>713</v>
      </c>
      <c r="C1146" s="367" t="s">
        <v>2999</v>
      </c>
      <c r="D1146" s="367" t="s">
        <v>3000</v>
      </c>
      <c r="E1146" s="367" t="s">
        <v>530</v>
      </c>
      <c r="F1146" s="367" t="s">
        <v>3001</v>
      </c>
      <c r="G1146" s="367" t="s">
        <v>530</v>
      </c>
      <c r="H1146" s="367" t="s">
        <v>530</v>
      </c>
      <c r="I1146" s="367" t="s">
        <v>530</v>
      </c>
      <c r="J1146" s="374"/>
      <c r="K1146" s="374">
        <v>39.03</v>
      </c>
      <c r="L1146" s="374">
        <v>-443210.36</v>
      </c>
      <c r="M1146" s="374"/>
    </row>
    <row r="1147" spans="1:13" ht="12.2" hidden="1" customHeight="1" outlineLevel="1" x14ac:dyDescent="0.2">
      <c r="A1147" s="375" t="s">
        <v>3002</v>
      </c>
      <c r="J1147" s="374">
        <f>SUBTOTAL(9,J1142:J1146)</f>
        <v>0</v>
      </c>
      <c r="K1147" s="374">
        <f>SUBTOTAL(9,K1142:K1146)</f>
        <v>0</v>
      </c>
      <c r="L1147" s="374">
        <f>SUBTOTAL(9,L1142:L1146)</f>
        <v>0</v>
      </c>
      <c r="M1147" s="374"/>
    </row>
    <row r="1148" spans="1:13" ht="12.2" hidden="1" customHeight="1" outlineLevel="2" x14ac:dyDescent="0.2">
      <c r="A1148" s="367" t="s">
        <v>3003</v>
      </c>
      <c r="B1148" s="367" t="s">
        <v>527</v>
      </c>
      <c r="C1148" s="367" t="s">
        <v>1232</v>
      </c>
      <c r="D1148" s="367" t="s">
        <v>1233</v>
      </c>
      <c r="E1148" s="367" t="s">
        <v>530</v>
      </c>
      <c r="F1148" s="367" t="s">
        <v>3004</v>
      </c>
      <c r="G1148" s="367" t="s">
        <v>530</v>
      </c>
      <c r="H1148" s="367" t="s">
        <v>530</v>
      </c>
      <c r="I1148" s="367" t="s">
        <v>530</v>
      </c>
      <c r="J1148" s="374"/>
      <c r="K1148" s="374">
        <v>51.92</v>
      </c>
      <c r="L1148" s="374">
        <v>-636192.43999999994</v>
      </c>
      <c r="M1148" s="374"/>
    </row>
    <row r="1149" spans="1:13" ht="12.2" hidden="1" customHeight="1" outlineLevel="2" x14ac:dyDescent="0.2">
      <c r="A1149" s="367" t="s">
        <v>3003</v>
      </c>
      <c r="B1149" s="367" t="s">
        <v>559</v>
      </c>
      <c r="C1149" s="367" t="s">
        <v>1971</v>
      </c>
      <c r="D1149" s="367" t="s">
        <v>1233</v>
      </c>
      <c r="E1149" s="367" t="s">
        <v>530</v>
      </c>
      <c r="F1149" s="367" t="s">
        <v>3005</v>
      </c>
      <c r="G1149" s="367" t="s">
        <v>530</v>
      </c>
      <c r="H1149" s="367" t="s">
        <v>530</v>
      </c>
      <c r="I1149" s="367" t="s">
        <v>530</v>
      </c>
      <c r="J1149" s="374"/>
      <c r="K1149" s="374">
        <v>185.39</v>
      </c>
      <c r="L1149" s="374">
        <v>-636377.82999999996</v>
      </c>
      <c r="M1149" s="374"/>
    </row>
    <row r="1150" spans="1:13" ht="12.2" hidden="1" customHeight="1" outlineLevel="2" x14ac:dyDescent="0.2">
      <c r="A1150" s="367" t="s">
        <v>3003</v>
      </c>
      <c r="B1150" s="367" t="s">
        <v>1014</v>
      </c>
      <c r="C1150" s="367" t="s">
        <v>2253</v>
      </c>
      <c r="D1150" s="367" t="s">
        <v>1233</v>
      </c>
      <c r="E1150" s="367" t="s">
        <v>530</v>
      </c>
      <c r="F1150" s="367" t="s">
        <v>3006</v>
      </c>
      <c r="G1150" s="367" t="s">
        <v>530</v>
      </c>
      <c r="H1150" s="367" t="s">
        <v>530</v>
      </c>
      <c r="I1150" s="367" t="s">
        <v>530</v>
      </c>
      <c r="J1150" s="374"/>
      <c r="K1150" s="374">
        <v>252.4</v>
      </c>
      <c r="L1150" s="374">
        <v>-636630.23</v>
      </c>
      <c r="M1150" s="374"/>
    </row>
    <row r="1151" spans="1:13" ht="12.2" hidden="1" customHeight="1" outlineLevel="2" x14ac:dyDescent="0.2">
      <c r="A1151" s="367" t="s">
        <v>3003</v>
      </c>
      <c r="B1151" s="367" t="s">
        <v>651</v>
      </c>
      <c r="C1151" s="367" t="s">
        <v>3007</v>
      </c>
      <c r="D1151" s="367" t="s">
        <v>1233</v>
      </c>
      <c r="E1151" s="367" t="s">
        <v>530</v>
      </c>
      <c r="F1151" s="367" t="s">
        <v>3008</v>
      </c>
      <c r="G1151" s="367" t="s">
        <v>530</v>
      </c>
      <c r="H1151" s="367" t="s">
        <v>530</v>
      </c>
      <c r="I1151" s="367" t="s">
        <v>530</v>
      </c>
      <c r="J1151" s="374"/>
      <c r="K1151" s="374">
        <v>48.78</v>
      </c>
      <c r="L1151" s="374">
        <v>-636679.01</v>
      </c>
      <c r="M1151" s="374"/>
    </row>
    <row r="1152" spans="1:13" ht="12.2" hidden="1" customHeight="1" outlineLevel="2" x14ac:dyDescent="0.2">
      <c r="A1152" s="367" t="s">
        <v>3003</v>
      </c>
      <c r="B1152" s="367" t="s">
        <v>665</v>
      </c>
      <c r="C1152" s="367" t="s">
        <v>3009</v>
      </c>
      <c r="D1152" s="367" t="s">
        <v>1233</v>
      </c>
      <c r="E1152" s="367" t="s">
        <v>530</v>
      </c>
      <c r="F1152" s="367" t="s">
        <v>3010</v>
      </c>
      <c r="G1152" s="367" t="s">
        <v>530</v>
      </c>
      <c r="H1152" s="367" t="s">
        <v>530</v>
      </c>
      <c r="I1152" s="367" t="s">
        <v>530</v>
      </c>
      <c r="J1152" s="374"/>
      <c r="K1152" s="374">
        <v>298.89</v>
      </c>
      <c r="L1152" s="374">
        <v>-636977.9</v>
      </c>
      <c r="M1152" s="374"/>
    </row>
    <row r="1153" spans="1:13" ht="12.2" hidden="1" customHeight="1" outlineLevel="2" x14ac:dyDescent="0.2">
      <c r="A1153" s="367" t="s">
        <v>3003</v>
      </c>
      <c r="B1153" s="367" t="s">
        <v>891</v>
      </c>
      <c r="C1153" s="367" t="s">
        <v>3011</v>
      </c>
      <c r="D1153" s="367" t="s">
        <v>1233</v>
      </c>
      <c r="E1153" s="367" t="s">
        <v>530</v>
      </c>
      <c r="F1153" s="367" t="s">
        <v>3012</v>
      </c>
      <c r="G1153" s="367" t="s">
        <v>530</v>
      </c>
      <c r="H1153" s="367" t="s">
        <v>530</v>
      </c>
      <c r="I1153" s="367" t="s">
        <v>530</v>
      </c>
      <c r="J1153" s="374"/>
      <c r="K1153" s="374">
        <v>104.91</v>
      </c>
      <c r="L1153" s="374">
        <v>-637082.81000000006</v>
      </c>
      <c r="M1153" s="374"/>
    </row>
    <row r="1154" spans="1:13" ht="12.2" hidden="1" customHeight="1" outlineLevel="2" x14ac:dyDescent="0.2">
      <c r="A1154" s="367" t="s">
        <v>3003</v>
      </c>
      <c r="B1154" s="367" t="s">
        <v>894</v>
      </c>
      <c r="C1154" s="367" t="s">
        <v>3013</v>
      </c>
      <c r="D1154" s="367" t="s">
        <v>1622</v>
      </c>
      <c r="E1154" s="367" t="s">
        <v>530</v>
      </c>
      <c r="F1154" s="367" t="s">
        <v>3014</v>
      </c>
      <c r="G1154" s="367" t="s">
        <v>530</v>
      </c>
      <c r="H1154" s="367" t="s">
        <v>530</v>
      </c>
      <c r="I1154" s="367" t="s">
        <v>530</v>
      </c>
      <c r="J1154" s="374"/>
      <c r="K1154" s="374">
        <v>211.58</v>
      </c>
      <c r="L1154" s="374">
        <v>-637294.39</v>
      </c>
      <c r="M1154" s="374"/>
    </row>
    <row r="1155" spans="1:13" ht="12.2" hidden="1" customHeight="1" outlineLevel="2" x14ac:dyDescent="0.2">
      <c r="A1155" s="367" t="s">
        <v>3003</v>
      </c>
      <c r="B1155" s="367" t="s">
        <v>713</v>
      </c>
      <c r="C1155" s="367" t="s">
        <v>3015</v>
      </c>
      <c r="D1155" s="367" t="s">
        <v>3016</v>
      </c>
      <c r="E1155" s="367" t="s">
        <v>530</v>
      </c>
      <c r="F1155" s="367" t="s">
        <v>3017</v>
      </c>
      <c r="G1155" s="367" t="s">
        <v>530</v>
      </c>
      <c r="H1155" s="367" t="s">
        <v>530</v>
      </c>
      <c r="I1155" s="367" t="s">
        <v>530</v>
      </c>
      <c r="J1155" s="374"/>
      <c r="K1155" s="374">
        <v>164.25</v>
      </c>
      <c r="L1155" s="374">
        <v>-637458.64</v>
      </c>
      <c r="M1155" s="374"/>
    </row>
    <row r="1156" spans="1:13" ht="12.2" hidden="1" customHeight="1" outlineLevel="1" x14ac:dyDescent="0.2">
      <c r="A1156" s="375" t="s">
        <v>3018</v>
      </c>
      <c r="J1156" s="374">
        <f>SUBTOTAL(9,J1148:J1155)</f>
        <v>0</v>
      </c>
      <c r="K1156" s="374">
        <f>SUBTOTAL(9,K1148:K1155)</f>
        <v>0</v>
      </c>
      <c r="L1156" s="374">
        <f>SUBTOTAL(9,L1148:L1155)</f>
        <v>0</v>
      </c>
      <c r="M1156" s="374"/>
    </row>
    <row r="1157" spans="1:13" ht="12.2" hidden="1" customHeight="1" outlineLevel="2" x14ac:dyDescent="0.2">
      <c r="A1157" s="367" t="s">
        <v>3019</v>
      </c>
      <c r="B1157" s="367" t="s">
        <v>539</v>
      </c>
      <c r="C1157" s="367" t="s">
        <v>2362</v>
      </c>
      <c r="D1157" s="367" t="s">
        <v>1342</v>
      </c>
      <c r="E1157" s="367" t="s">
        <v>530</v>
      </c>
      <c r="F1157" s="367" t="s">
        <v>3020</v>
      </c>
      <c r="G1157" s="367" t="s">
        <v>530</v>
      </c>
      <c r="H1157" s="367" t="s">
        <v>530</v>
      </c>
      <c r="I1157" s="367" t="s">
        <v>530</v>
      </c>
      <c r="J1157" s="374"/>
      <c r="K1157" s="374">
        <v>19.84</v>
      </c>
      <c r="L1157" s="374">
        <v>-2292359.88</v>
      </c>
      <c r="M1157" s="374"/>
    </row>
    <row r="1158" spans="1:13" ht="12.2" hidden="1" customHeight="1" outlineLevel="2" x14ac:dyDescent="0.2">
      <c r="A1158" s="367" t="s">
        <v>3019</v>
      </c>
      <c r="B1158" s="367" t="s">
        <v>543</v>
      </c>
      <c r="C1158" s="367" t="s">
        <v>3021</v>
      </c>
      <c r="D1158" s="367" t="s">
        <v>3022</v>
      </c>
      <c r="E1158" s="367" t="s">
        <v>530</v>
      </c>
      <c r="F1158" s="367" t="s">
        <v>3023</v>
      </c>
      <c r="G1158" s="367" t="s">
        <v>530</v>
      </c>
      <c r="H1158" s="367" t="s">
        <v>530</v>
      </c>
      <c r="I1158" s="367" t="s">
        <v>530</v>
      </c>
      <c r="J1158" s="374"/>
      <c r="K1158" s="374">
        <v>97.3</v>
      </c>
      <c r="L1158" s="374">
        <v>-2292457.1800000002</v>
      </c>
      <c r="M1158" s="374"/>
    </row>
    <row r="1159" spans="1:13" ht="12.2" hidden="1" customHeight="1" outlineLevel="2" x14ac:dyDescent="0.2">
      <c r="A1159" s="367" t="s">
        <v>3019</v>
      </c>
      <c r="B1159" s="367" t="s">
        <v>774</v>
      </c>
      <c r="C1159" s="367" t="s">
        <v>1341</v>
      </c>
      <c r="D1159" s="367" t="s">
        <v>1342</v>
      </c>
      <c r="E1159" s="367" t="s">
        <v>530</v>
      </c>
      <c r="F1159" s="367" t="s">
        <v>3024</v>
      </c>
      <c r="G1159" s="367" t="s">
        <v>530</v>
      </c>
      <c r="H1159" s="367" t="s">
        <v>530</v>
      </c>
      <c r="I1159" s="367" t="s">
        <v>530</v>
      </c>
      <c r="J1159" s="374"/>
      <c r="K1159" s="374">
        <v>107.85</v>
      </c>
      <c r="L1159" s="374">
        <v>-2292565.0299999998</v>
      </c>
      <c r="M1159" s="374"/>
    </row>
    <row r="1160" spans="1:13" ht="12.2" hidden="1" customHeight="1" outlineLevel="2" x14ac:dyDescent="0.2">
      <c r="A1160" s="367" t="s">
        <v>3019</v>
      </c>
      <c r="B1160" s="367" t="s">
        <v>571</v>
      </c>
      <c r="C1160" s="367" t="s">
        <v>3025</v>
      </c>
      <c r="D1160" s="367" t="s">
        <v>3026</v>
      </c>
      <c r="E1160" s="367" t="s">
        <v>530</v>
      </c>
      <c r="F1160" s="367" t="s">
        <v>3027</v>
      </c>
      <c r="G1160" s="367" t="s">
        <v>530</v>
      </c>
      <c r="H1160" s="367" t="s">
        <v>530</v>
      </c>
      <c r="I1160" s="367" t="s">
        <v>530</v>
      </c>
      <c r="J1160" s="374"/>
      <c r="K1160" s="374">
        <v>12.44</v>
      </c>
      <c r="L1160" s="374">
        <v>-2292577.4700000002</v>
      </c>
      <c r="M1160" s="374"/>
    </row>
    <row r="1161" spans="1:13" ht="12.2" hidden="1" customHeight="1" outlineLevel="2" x14ac:dyDescent="0.2">
      <c r="A1161" s="367" t="s">
        <v>3019</v>
      </c>
      <c r="B1161" s="367" t="s">
        <v>596</v>
      </c>
      <c r="C1161" s="367" t="s">
        <v>3028</v>
      </c>
      <c r="D1161" s="367" t="s">
        <v>1342</v>
      </c>
      <c r="E1161" s="367" t="s">
        <v>530</v>
      </c>
      <c r="F1161" s="367" t="s">
        <v>3029</v>
      </c>
      <c r="G1161" s="367" t="s">
        <v>530</v>
      </c>
      <c r="H1161" s="367" t="s">
        <v>530</v>
      </c>
      <c r="I1161" s="367" t="s">
        <v>530</v>
      </c>
      <c r="J1161" s="374"/>
      <c r="K1161" s="374">
        <v>843.93</v>
      </c>
      <c r="L1161" s="374">
        <v>-2293421.4</v>
      </c>
      <c r="M1161" s="374"/>
    </row>
    <row r="1162" spans="1:13" ht="12.2" hidden="1" customHeight="1" outlineLevel="2" x14ac:dyDescent="0.2">
      <c r="A1162" s="367" t="s">
        <v>3019</v>
      </c>
      <c r="B1162" s="367" t="s">
        <v>1146</v>
      </c>
      <c r="C1162" s="367" t="s">
        <v>2715</v>
      </c>
      <c r="D1162" s="367" t="s">
        <v>2716</v>
      </c>
      <c r="E1162" s="367" t="s">
        <v>530</v>
      </c>
      <c r="F1162" s="367" t="s">
        <v>3030</v>
      </c>
      <c r="G1162" s="367" t="s">
        <v>530</v>
      </c>
      <c r="H1162" s="367" t="s">
        <v>530</v>
      </c>
      <c r="I1162" s="367" t="s">
        <v>530</v>
      </c>
      <c r="J1162" s="374"/>
      <c r="K1162" s="374">
        <v>426.11</v>
      </c>
      <c r="L1162" s="374">
        <v>-2293847.5099999998</v>
      </c>
      <c r="M1162" s="374"/>
    </row>
    <row r="1163" spans="1:13" ht="12.2" hidden="1" customHeight="1" outlineLevel="2" x14ac:dyDescent="0.2">
      <c r="A1163" s="367" t="s">
        <v>3019</v>
      </c>
      <c r="B1163" s="367" t="s">
        <v>651</v>
      </c>
      <c r="C1163" s="367" t="s">
        <v>3031</v>
      </c>
      <c r="D1163" s="367" t="s">
        <v>1342</v>
      </c>
      <c r="E1163" s="367" t="s">
        <v>530</v>
      </c>
      <c r="F1163" s="367" t="s">
        <v>3032</v>
      </c>
      <c r="G1163" s="367" t="s">
        <v>530</v>
      </c>
      <c r="H1163" s="367" t="s">
        <v>530</v>
      </c>
      <c r="I1163" s="367" t="s">
        <v>530</v>
      </c>
      <c r="J1163" s="374"/>
      <c r="K1163" s="374">
        <v>1353.88</v>
      </c>
      <c r="L1163" s="374">
        <v>-2295201.39</v>
      </c>
      <c r="M1163" s="374"/>
    </row>
    <row r="1164" spans="1:13" ht="12.2" hidden="1" customHeight="1" outlineLevel="2" x14ac:dyDescent="0.2">
      <c r="A1164" s="367" t="s">
        <v>3019</v>
      </c>
      <c r="B1164" s="367" t="s">
        <v>894</v>
      </c>
      <c r="C1164" s="367" t="s">
        <v>3033</v>
      </c>
      <c r="D1164" s="367" t="s">
        <v>3034</v>
      </c>
      <c r="E1164" s="367" t="s">
        <v>530</v>
      </c>
      <c r="F1164" s="367" t="s">
        <v>3035</v>
      </c>
      <c r="G1164" s="367" t="s">
        <v>530</v>
      </c>
      <c r="H1164" s="367" t="s">
        <v>530</v>
      </c>
      <c r="I1164" s="367" t="s">
        <v>530</v>
      </c>
      <c r="J1164" s="374"/>
      <c r="K1164" s="374">
        <v>886.84</v>
      </c>
      <c r="L1164" s="374">
        <v>-2296088.23</v>
      </c>
      <c r="M1164" s="374"/>
    </row>
    <row r="1165" spans="1:13" ht="12.2" hidden="1" customHeight="1" outlineLevel="2" x14ac:dyDescent="0.2">
      <c r="A1165" s="367" t="s">
        <v>3019</v>
      </c>
      <c r="B1165" s="367" t="s">
        <v>713</v>
      </c>
      <c r="C1165" s="367" t="s">
        <v>3036</v>
      </c>
      <c r="D1165" s="367" t="s">
        <v>3037</v>
      </c>
      <c r="E1165" s="367" t="s">
        <v>530</v>
      </c>
      <c r="F1165" s="367" t="s">
        <v>3038</v>
      </c>
      <c r="G1165" s="367" t="s">
        <v>530</v>
      </c>
      <c r="H1165" s="367" t="s">
        <v>530</v>
      </c>
      <c r="I1165" s="367" t="s">
        <v>530</v>
      </c>
      <c r="J1165" s="374"/>
      <c r="K1165" s="374">
        <v>42.32</v>
      </c>
      <c r="L1165" s="374">
        <v>-2296130.5499999998</v>
      </c>
      <c r="M1165" s="374"/>
    </row>
    <row r="1166" spans="1:13" ht="12.2" hidden="1" customHeight="1" outlineLevel="1" x14ac:dyDescent="0.2">
      <c r="A1166" s="375" t="s">
        <v>3039</v>
      </c>
      <c r="J1166" s="374">
        <f>SUBTOTAL(9,J1157:J1165)</f>
        <v>0</v>
      </c>
      <c r="K1166" s="374">
        <f>SUBTOTAL(9,K1157:K1165)</f>
        <v>0</v>
      </c>
      <c r="L1166" s="374">
        <f>SUBTOTAL(9,L1157:L1165)</f>
        <v>0</v>
      </c>
      <c r="M1166" s="374"/>
    </row>
    <row r="1167" spans="1:13" ht="12.2" hidden="1" customHeight="1" outlineLevel="2" x14ac:dyDescent="0.2">
      <c r="A1167" s="367" t="s">
        <v>3040</v>
      </c>
      <c r="B1167" s="367" t="s">
        <v>774</v>
      </c>
      <c r="C1167" s="367" t="s">
        <v>1347</v>
      </c>
      <c r="D1167" s="367" t="s">
        <v>1348</v>
      </c>
      <c r="E1167" s="367" t="s">
        <v>530</v>
      </c>
      <c r="F1167" s="367" t="s">
        <v>3041</v>
      </c>
      <c r="G1167" s="367" t="s">
        <v>530</v>
      </c>
      <c r="H1167" s="367" t="s">
        <v>530</v>
      </c>
      <c r="I1167" s="367" t="s">
        <v>530</v>
      </c>
      <c r="J1167" s="374"/>
      <c r="K1167" s="374">
        <v>13.48</v>
      </c>
      <c r="L1167" s="374">
        <v>-271536.65000000002</v>
      </c>
      <c r="M1167" s="374"/>
    </row>
    <row r="1168" spans="1:13" ht="12.2" hidden="1" customHeight="1" outlineLevel="2" x14ac:dyDescent="0.2">
      <c r="A1168" s="367" t="s">
        <v>3040</v>
      </c>
      <c r="B1168" s="367" t="s">
        <v>559</v>
      </c>
      <c r="C1168" s="367" t="s">
        <v>2396</v>
      </c>
      <c r="D1168" s="367" t="s">
        <v>1348</v>
      </c>
      <c r="E1168" s="367" t="s">
        <v>530</v>
      </c>
      <c r="F1168" s="367" t="s">
        <v>3042</v>
      </c>
      <c r="G1168" s="367" t="s">
        <v>530</v>
      </c>
      <c r="H1168" s="367" t="s">
        <v>530</v>
      </c>
      <c r="I1168" s="367" t="s">
        <v>530</v>
      </c>
      <c r="J1168" s="374"/>
      <c r="K1168" s="374">
        <v>13.39</v>
      </c>
      <c r="L1168" s="374">
        <v>-271550.03999999998</v>
      </c>
      <c r="M1168" s="374"/>
    </row>
    <row r="1169" spans="1:13" ht="12.2" hidden="1" customHeight="1" outlineLevel="2" x14ac:dyDescent="0.2">
      <c r="A1169" s="367" t="s">
        <v>3040</v>
      </c>
      <c r="B1169" s="367" t="s">
        <v>965</v>
      </c>
      <c r="C1169" s="367" t="s">
        <v>2402</v>
      </c>
      <c r="D1169" s="367" t="s">
        <v>1348</v>
      </c>
      <c r="E1169" s="367" t="s">
        <v>530</v>
      </c>
      <c r="F1169" s="367" t="s">
        <v>3043</v>
      </c>
      <c r="G1169" s="367" t="s">
        <v>530</v>
      </c>
      <c r="H1169" s="367" t="s">
        <v>530</v>
      </c>
      <c r="I1169" s="367" t="s">
        <v>530</v>
      </c>
      <c r="J1169" s="374"/>
      <c r="K1169" s="374">
        <v>13.48</v>
      </c>
      <c r="L1169" s="374">
        <v>-271563.52000000002</v>
      </c>
      <c r="M1169" s="374"/>
    </row>
    <row r="1170" spans="1:13" ht="12.2" hidden="1" customHeight="1" outlineLevel="2" x14ac:dyDescent="0.2">
      <c r="A1170" s="367" t="s">
        <v>3040</v>
      </c>
      <c r="B1170" s="367" t="s">
        <v>571</v>
      </c>
      <c r="C1170" s="367" t="s">
        <v>3044</v>
      </c>
      <c r="D1170" s="367" t="s">
        <v>3045</v>
      </c>
      <c r="E1170" s="367" t="s">
        <v>530</v>
      </c>
      <c r="F1170" s="367" t="s">
        <v>3046</v>
      </c>
      <c r="G1170" s="367" t="s">
        <v>530</v>
      </c>
      <c r="H1170" s="367" t="s">
        <v>530</v>
      </c>
      <c r="I1170" s="367" t="s">
        <v>530</v>
      </c>
      <c r="J1170" s="374"/>
      <c r="K1170" s="374">
        <v>3.14</v>
      </c>
      <c r="L1170" s="374">
        <v>-271566.65999999997</v>
      </c>
      <c r="M1170" s="374"/>
    </row>
    <row r="1171" spans="1:13" ht="12.2" hidden="1" customHeight="1" outlineLevel="2" x14ac:dyDescent="0.2">
      <c r="A1171" s="367" t="s">
        <v>3040</v>
      </c>
      <c r="B1171" s="367" t="s">
        <v>604</v>
      </c>
      <c r="C1171" s="367" t="s">
        <v>1895</v>
      </c>
      <c r="D1171" s="367" t="s">
        <v>1348</v>
      </c>
      <c r="E1171" s="367" t="s">
        <v>530</v>
      </c>
      <c r="F1171" s="367" t="s">
        <v>3047</v>
      </c>
      <c r="G1171" s="367" t="s">
        <v>530</v>
      </c>
      <c r="H1171" s="367" t="s">
        <v>530</v>
      </c>
      <c r="I1171" s="367" t="s">
        <v>530</v>
      </c>
      <c r="J1171" s="374"/>
      <c r="K1171" s="374">
        <v>52.17</v>
      </c>
      <c r="L1171" s="374">
        <v>-271618.83</v>
      </c>
      <c r="M1171" s="374"/>
    </row>
    <row r="1172" spans="1:13" ht="12.2" hidden="1" customHeight="1" outlineLevel="2" x14ac:dyDescent="0.2">
      <c r="A1172" s="367" t="s">
        <v>3040</v>
      </c>
      <c r="B1172" s="367" t="s">
        <v>1146</v>
      </c>
      <c r="C1172" s="367" t="s">
        <v>1479</v>
      </c>
      <c r="D1172" s="367" t="s">
        <v>1417</v>
      </c>
      <c r="E1172" s="367" t="s">
        <v>530</v>
      </c>
      <c r="F1172" s="367" t="s">
        <v>3048</v>
      </c>
      <c r="G1172" s="367" t="s">
        <v>530</v>
      </c>
      <c r="H1172" s="367" t="s">
        <v>530</v>
      </c>
      <c r="I1172" s="367" t="s">
        <v>530</v>
      </c>
      <c r="J1172" s="374"/>
      <c r="K1172" s="374">
        <v>97.23</v>
      </c>
      <c r="L1172" s="374">
        <v>-271716.06</v>
      </c>
      <c r="M1172" s="374"/>
    </row>
    <row r="1173" spans="1:13" ht="12.2" hidden="1" customHeight="1" outlineLevel="2" x14ac:dyDescent="0.2">
      <c r="A1173" s="367" t="s">
        <v>3040</v>
      </c>
      <c r="B1173" s="367" t="s">
        <v>713</v>
      </c>
      <c r="C1173" s="367" t="s">
        <v>3049</v>
      </c>
      <c r="D1173" s="367" t="s">
        <v>3050</v>
      </c>
      <c r="E1173" s="367" t="s">
        <v>530</v>
      </c>
      <c r="F1173" s="367" t="s">
        <v>3051</v>
      </c>
      <c r="G1173" s="367" t="s">
        <v>530</v>
      </c>
      <c r="H1173" s="367" t="s">
        <v>530</v>
      </c>
      <c r="I1173" s="367" t="s">
        <v>530</v>
      </c>
      <c r="J1173" s="374"/>
      <c r="K1173" s="374">
        <v>64.209999999999994</v>
      </c>
      <c r="L1173" s="374">
        <v>-271780.27</v>
      </c>
      <c r="M1173" s="374"/>
    </row>
    <row r="1174" spans="1:13" ht="12.2" hidden="1" customHeight="1" outlineLevel="1" x14ac:dyDescent="0.2">
      <c r="A1174" s="375" t="s">
        <v>3052</v>
      </c>
      <c r="J1174" s="374">
        <f>SUBTOTAL(9,J1167:J1173)</f>
        <v>0</v>
      </c>
      <c r="K1174" s="374">
        <f>SUBTOTAL(9,K1167:K1173)</f>
        <v>0</v>
      </c>
      <c r="L1174" s="374">
        <f>SUBTOTAL(9,L1167:L1173)</f>
        <v>0</v>
      </c>
      <c r="M1174" s="374"/>
    </row>
    <row r="1175" spans="1:13" ht="12.2" hidden="1" customHeight="1" outlineLevel="2" x14ac:dyDescent="0.2">
      <c r="A1175" s="367" t="s">
        <v>3053</v>
      </c>
      <c r="B1175" s="367" t="s">
        <v>774</v>
      </c>
      <c r="C1175" s="367" t="s">
        <v>1339</v>
      </c>
      <c r="D1175" s="367" t="s">
        <v>1295</v>
      </c>
      <c r="E1175" s="367" t="s">
        <v>530</v>
      </c>
      <c r="F1175" s="367" t="s">
        <v>3054</v>
      </c>
      <c r="G1175" s="367" t="s">
        <v>530</v>
      </c>
      <c r="H1175" s="367" t="s">
        <v>530</v>
      </c>
      <c r="I1175" s="367" t="s">
        <v>530</v>
      </c>
      <c r="J1175" s="374"/>
      <c r="K1175" s="374">
        <v>125.84</v>
      </c>
      <c r="L1175" s="374">
        <v>-8031649.0499999998</v>
      </c>
      <c r="M1175" s="374"/>
    </row>
    <row r="1176" spans="1:13" ht="12.2" hidden="1" customHeight="1" outlineLevel="2" x14ac:dyDescent="0.2">
      <c r="A1176" s="367" t="s">
        <v>3053</v>
      </c>
      <c r="B1176" s="367" t="s">
        <v>965</v>
      </c>
      <c r="C1176" s="367" t="s">
        <v>1362</v>
      </c>
      <c r="D1176" s="367" t="s">
        <v>1016</v>
      </c>
      <c r="E1176" s="367" t="s">
        <v>530</v>
      </c>
      <c r="F1176" s="367" t="s">
        <v>3055</v>
      </c>
      <c r="G1176" s="367" t="s">
        <v>530</v>
      </c>
      <c r="H1176" s="367" t="s">
        <v>530</v>
      </c>
      <c r="I1176" s="367" t="s">
        <v>530</v>
      </c>
      <c r="J1176" s="374"/>
      <c r="K1176" s="374">
        <v>69.66</v>
      </c>
      <c r="L1176" s="374">
        <v>-8031718.71</v>
      </c>
      <c r="M1176" s="374"/>
    </row>
    <row r="1177" spans="1:13" ht="12.2" hidden="1" customHeight="1" outlineLevel="2" x14ac:dyDescent="0.2">
      <c r="A1177" s="367" t="s">
        <v>3053</v>
      </c>
      <c r="B1177" s="367" t="s">
        <v>571</v>
      </c>
      <c r="C1177" s="367" t="s">
        <v>3056</v>
      </c>
      <c r="D1177" s="367" t="s">
        <v>3057</v>
      </c>
      <c r="E1177" s="367" t="s">
        <v>530</v>
      </c>
      <c r="F1177" s="367" t="s">
        <v>3058</v>
      </c>
      <c r="G1177" s="367" t="s">
        <v>530</v>
      </c>
      <c r="H1177" s="367" t="s">
        <v>530</v>
      </c>
      <c r="I1177" s="367" t="s">
        <v>530</v>
      </c>
      <c r="J1177" s="374"/>
      <c r="K1177" s="374">
        <v>191.23</v>
      </c>
      <c r="L1177" s="374">
        <v>-8031909.9400000004</v>
      </c>
      <c r="M1177" s="374"/>
    </row>
    <row r="1178" spans="1:13" ht="12.2" hidden="1" customHeight="1" outlineLevel="2" x14ac:dyDescent="0.2">
      <c r="A1178" s="367" t="s">
        <v>3053</v>
      </c>
      <c r="B1178" s="367" t="s">
        <v>812</v>
      </c>
      <c r="C1178" s="367" t="s">
        <v>1421</v>
      </c>
      <c r="D1178" s="367" t="s">
        <v>1016</v>
      </c>
      <c r="E1178" s="367" t="s">
        <v>530</v>
      </c>
      <c r="F1178" s="367" t="s">
        <v>3059</v>
      </c>
      <c r="G1178" s="367" t="s">
        <v>530</v>
      </c>
      <c r="H1178" s="367" t="s">
        <v>530</v>
      </c>
      <c r="I1178" s="367" t="s">
        <v>530</v>
      </c>
      <c r="J1178" s="374"/>
      <c r="K1178" s="374">
        <v>139.74</v>
      </c>
      <c r="L1178" s="374">
        <v>-8032049.6799999997</v>
      </c>
      <c r="M1178" s="374"/>
    </row>
    <row r="1179" spans="1:13" ht="12.2" hidden="1" customHeight="1" outlineLevel="2" x14ac:dyDescent="0.2">
      <c r="A1179" s="367" t="s">
        <v>3053</v>
      </c>
      <c r="B1179" s="367" t="s">
        <v>821</v>
      </c>
      <c r="C1179" s="367" t="s">
        <v>1439</v>
      </c>
      <c r="D1179" s="367" t="s">
        <v>1008</v>
      </c>
      <c r="E1179" s="367" t="s">
        <v>530</v>
      </c>
      <c r="F1179" s="367" t="s">
        <v>3060</v>
      </c>
      <c r="G1179" s="367" t="s">
        <v>530</v>
      </c>
      <c r="H1179" s="367" t="s">
        <v>530</v>
      </c>
      <c r="I1179" s="367" t="s">
        <v>530</v>
      </c>
      <c r="J1179" s="374"/>
      <c r="K1179" s="374">
        <v>652.16999999999996</v>
      </c>
      <c r="L1179" s="374">
        <v>-8032701.8499999996</v>
      </c>
      <c r="M1179" s="374"/>
    </row>
    <row r="1180" spans="1:13" ht="12.2" hidden="1" customHeight="1" outlineLevel="2" x14ac:dyDescent="0.2">
      <c r="A1180" s="367" t="s">
        <v>3053</v>
      </c>
      <c r="B1180" s="367" t="s">
        <v>604</v>
      </c>
      <c r="C1180" s="367" t="s">
        <v>3061</v>
      </c>
      <c r="D1180" s="367" t="s">
        <v>3062</v>
      </c>
      <c r="E1180" s="367" t="s">
        <v>530</v>
      </c>
      <c r="F1180" s="367" t="s">
        <v>3063</v>
      </c>
      <c r="G1180" s="367" t="s">
        <v>530</v>
      </c>
      <c r="H1180" s="367" t="s">
        <v>530</v>
      </c>
      <c r="I1180" s="367" t="s">
        <v>530</v>
      </c>
      <c r="J1180" s="374"/>
      <c r="K1180" s="374">
        <v>500.31</v>
      </c>
      <c r="L1180" s="374">
        <v>-8033202.1600000001</v>
      </c>
      <c r="M1180" s="374"/>
    </row>
    <row r="1181" spans="1:13" ht="12.2" hidden="1" customHeight="1" outlineLevel="2" x14ac:dyDescent="0.2">
      <c r="A1181" s="367" t="s">
        <v>3053</v>
      </c>
      <c r="B1181" s="367" t="s">
        <v>604</v>
      </c>
      <c r="C1181" s="367" t="s">
        <v>3064</v>
      </c>
      <c r="D1181" s="367" t="s">
        <v>530</v>
      </c>
      <c r="E1181" s="367" t="s">
        <v>530</v>
      </c>
      <c r="F1181" s="367" t="s">
        <v>3065</v>
      </c>
      <c r="G1181" s="367" t="s">
        <v>530</v>
      </c>
      <c r="H1181" s="367" t="s">
        <v>530</v>
      </c>
      <c r="I1181" s="367" t="s">
        <v>530</v>
      </c>
      <c r="J1181" s="374"/>
      <c r="K1181" s="374">
        <v>602.62</v>
      </c>
      <c r="L1181" s="374">
        <v>-8033804.7800000003</v>
      </c>
      <c r="M1181" s="374"/>
    </row>
    <row r="1182" spans="1:13" ht="12.2" hidden="1" customHeight="1" outlineLevel="2" x14ac:dyDescent="0.2">
      <c r="A1182" s="367" t="s">
        <v>3053</v>
      </c>
      <c r="B1182" s="367" t="s">
        <v>604</v>
      </c>
      <c r="C1182" s="367" t="s">
        <v>1191</v>
      </c>
      <c r="D1182" s="367" t="s">
        <v>1016</v>
      </c>
      <c r="E1182" s="367" t="s">
        <v>530</v>
      </c>
      <c r="F1182" s="367" t="s">
        <v>3066</v>
      </c>
      <c r="G1182" s="367" t="s">
        <v>530</v>
      </c>
      <c r="H1182" s="367" t="s">
        <v>530</v>
      </c>
      <c r="I1182" s="367" t="s">
        <v>530</v>
      </c>
      <c r="J1182" s="374"/>
      <c r="K1182" s="374">
        <v>130.43</v>
      </c>
      <c r="L1182" s="374">
        <v>-8033935.21</v>
      </c>
      <c r="M1182" s="374"/>
    </row>
    <row r="1183" spans="1:13" ht="12.2" hidden="1" customHeight="1" outlineLevel="2" x14ac:dyDescent="0.2">
      <c r="A1183" s="367" t="s">
        <v>3053</v>
      </c>
      <c r="B1183" s="367" t="s">
        <v>604</v>
      </c>
      <c r="C1183" s="367" t="s">
        <v>1007</v>
      </c>
      <c r="D1183" s="367" t="s">
        <v>1008</v>
      </c>
      <c r="E1183" s="367" t="s">
        <v>530</v>
      </c>
      <c r="F1183" s="367" t="s">
        <v>3067</v>
      </c>
      <c r="G1183" s="367" t="s">
        <v>530</v>
      </c>
      <c r="H1183" s="367" t="s">
        <v>530</v>
      </c>
      <c r="I1183" s="367" t="s">
        <v>530</v>
      </c>
      <c r="J1183" s="374"/>
      <c r="K1183" s="374">
        <v>17.39</v>
      </c>
      <c r="L1183" s="374">
        <v>-8033952.5999999996</v>
      </c>
      <c r="M1183" s="374"/>
    </row>
    <row r="1184" spans="1:13" ht="12.2" hidden="1" customHeight="1" outlineLevel="2" x14ac:dyDescent="0.2">
      <c r="A1184" s="367" t="s">
        <v>3053</v>
      </c>
      <c r="B1184" s="367" t="s">
        <v>888</v>
      </c>
      <c r="C1184" s="367" t="s">
        <v>1573</v>
      </c>
      <c r="D1184" s="367" t="s">
        <v>1295</v>
      </c>
      <c r="E1184" s="367" t="s">
        <v>530</v>
      </c>
      <c r="F1184" s="367" t="s">
        <v>3068</v>
      </c>
      <c r="G1184" s="367" t="s">
        <v>530</v>
      </c>
      <c r="H1184" s="367" t="s">
        <v>530</v>
      </c>
      <c r="I1184" s="367" t="s">
        <v>530</v>
      </c>
      <c r="J1184" s="374"/>
      <c r="K1184" s="374">
        <v>140.62</v>
      </c>
      <c r="L1184" s="374">
        <v>-8034093.2199999997</v>
      </c>
      <c r="M1184" s="374"/>
    </row>
    <row r="1185" spans="1:13" ht="12.2" hidden="1" customHeight="1" outlineLevel="2" x14ac:dyDescent="0.2">
      <c r="A1185" s="367" t="s">
        <v>3053</v>
      </c>
      <c r="B1185" s="367" t="s">
        <v>1057</v>
      </c>
      <c r="C1185" s="367" t="s">
        <v>1060</v>
      </c>
      <c r="D1185" s="367" t="s">
        <v>1061</v>
      </c>
      <c r="E1185" s="367" t="s">
        <v>530</v>
      </c>
      <c r="F1185" s="367" t="s">
        <v>1062</v>
      </c>
      <c r="G1185" s="367" t="s">
        <v>530</v>
      </c>
      <c r="H1185" s="367" t="s">
        <v>530</v>
      </c>
      <c r="I1185" s="367" t="s">
        <v>530</v>
      </c>
      <c r="J1185" s="374"/>
      <c r="K1185" s="374">
        <v>111.49</v>
      </c>
      <c r="L1185" s="374">
        <v>-8034204.71</v>
      </c>
      <c r="M1185" s="374"/>
    </row>
    <row r="1186" spans="1:13" ht="12.2" hidden="1" customHeight="1" outlineLevel="2" x14ac:dyDescent="0.2">
      <c r="A1186" s="367" t="s">
        <v>3053</v>
      </c>
      <c r="B1186" s="367" t="s">
        <v>1063</v>
      </c>
      <c r="C1186" s="367" t="s">
        <v>3069</v>
      </c>
      <c r="D1186" s="367" t="s">
        <v>3070</v>
      </c>
      <c r="E1186" s="367" t="s">
        <v>530</v>
      </c>
      <c r="F1186" s="367" t="s">
        <v>3071</v>
      </c>
      <c r="G1186" s="367" t="s">
        <v>530</v>
      </c>
      <c r="H1186" s="367" t="s">
        <v>530</v>
      </c>
      <c r="I1186" s="367" t="s">
        <v>530</v>
      </c>
      <c r="J1186" s="374"/>
      <c r="K1186" s="374">
        <v>4.3499999999999996</v>
      </c>
      <c r="L1186" s="374">
        <v>-8034209.0599999996</v>
      </c>
      <c r="M1186" s="374"/>
    </row>
    <row r="1187" spans="1:13" ht="12.2" hidden="1" customHeight="1" outlineLevel="2" x14ac:dyDescent="0.2">
      <c r="A1187" s="367" t="s">
        <v>3053</v>
      </c>
      <c r="B1187" s="367" t="s">
        <v>713</v>
      </c>
      <c r="C1187" s="367" t="s">
        <v>3072</v>
      </c>
      <c r="D1187" s="367" t="s">
        <v>3073</v>
      </c>
      <c r="E1187" s="367" t="s">
        <v>530</v>
      </c>
      <c r="F1187" s="367" t="s">
        <v>3074</v>
      </c>
      <c r="G1187" s="367" t="s">
        <v>530</v>
      </c>
      <c r="H1187" s="367" t="s">
        <v>530</v>
      </c>
      <c r="I1187" s="367" t="s">
        <v>530</v>
      </c>
      <c r="J1187" s="374"/>
      <c r="K1187" s="374">
        <v>175.76</v>
      </c>
      <c r="L1187" s="374">
        <v>-8034384.8200000003</v>
      </c>
      <c r="M1187" s="374"/>
    </row>
    <row r="1188" spans="1:13" ht="12.2" hidden="1" customHeight="1" outlineLevel="1" x14ac:dyDescent="0.2">
      <c r="A1188" s="375" t="s">
        <v>3075</v>
      </c>
      <c r="J1188" s="374">
        <f>SUBTOTAL(9,J1175:J1187)</f>
        <v>0</v>
      </c>
      <c r="K1188" s="374">
        <f>SUBTOTAL(9,K1175:K1187)</f>
        <v>0</v>
      </c>
      <c r="L1188" s="374">
        <f>SUBTOTAL(9,L1175:L1187)</f>
        <v>0</v>
      </c>
      <c r="M1188" s="374"/>
    </row>
    <row r="1189" spans="1:13" ht="12.2" hidden="1" customHeight="1" outlineLevel="2" x14ac:dyDescent="0.2">
      <c r="A1189" s="367" t="s">
        <v>3076</v>
      </c>
      <c r="B1189" s="367" t="s">
        <v>539</v>
      </c>
      <c r="C1189" s="367" t="s">
        <v>929</v>
      </c>
      <c r="D1189" s="367" t="s">
        <v>930</v>
      </c>
      <c r="E1189" s="367" t="s">
        <v>530</v>
      </c>
      <c r="F1189" s="367" t="s">
        <v>3077</v>
      </c>
      <c r="G1189" s="367" t="s">
        <v>530</v>
      </c>
      <c r="H1189" s="367" t="s">
        <v>530</v>
      </c>
      <c r="I1189" s="367" t="s">
        <v>530</v>
      </c>
      <c r="J1189" s="374"/>
      <c r="K1189" s="374">
        <v>71.91</v>
      </c>
      <c r="L1189" s="374">
        <v>-8751928.7899999991</v>
      </c>
      <c r="M1189" s="374"/>
    </row>
    <row r="1190" spans="1:13" ht="12.2" hidden="1" customHeight="1" outlineLevel="2" x14ac:dyDescent="0.2">
      <c r="A1190" s="367" t="s">
        <v>3076</v>
      </c>
      <c r="B1190" s="367" t="s">
        <v>571</v>
      </c>
      <c r="C1190" s="367" t="s">
        <v>3078</v>
      </c>
      <c r="D1190" s="367" t="s">
        <v>3079</v>
      </c>
      <c r="E1190" s="367" t="s">
        <v>530</v>
      </c>
      <c r="F1190" s="367" t="s">
        <v>3080</v>
      </c>
      <c r="G1190" s="367" t="s">
        <v>530</v>
      </c>
      <c r="H1190" s="367" t="s">
        <v>530</v>
      </c>
      <c r="I1190" s="367" t="s">
        <v>530</v>
      </c>
      <c r="J1190" s="374"/>
      <c r="K1190" s="374">
        <v>135.38</v>
      </c>
      <c r="L1190" s="374">
        <v>-8752064.1699999999</v>
      </c>
      <c r="M1190" s="374"/>
    </row>
    <row r="1191" spans="1:13" ht="12.2" hidden="1" customHeight="1" outlineLevel="2" x14ac:dyDescent="0.2">
      <c r="A1191" s="367" t="s">
        <v>3076</v>
      </c>
      <c r="B1191" s="367" t="s">
        <v>582</v>
      </c>
      <c r="C1191" s="367" t="s">
        <v>982</v>
      </c>
      <c r="D1191" s="367" t="s">
        <v>983</v>
      </c>
      <c r="E1191" s="367" t="s">
        <v>530</v>
      </c>
      <c r="F1191" s="367" t="s">
        <v>3081</v>
      </c>
      <c r="G1191" s="367" t="s">
        <v>530</v>
      </c>
      <c r="H1191" s="367" t="s">
        <v>530</v>
      </c>
      <c r="I1191" s="367" t="s">
        <v>530</v>
      </c>
      <c r="J1191" s="374"/>
      <c r="K1191" s="374">
        <v>114.29</v>
      </c>
      <c r="L1191" s="374">
        <v>-8752178.4600000009</v>
      </c>
      <c r="M1191" s="374"/>
    </row>
    <row r="1192" spans="1:13" ht="12.2" hidden="1" customHeight="1" outlineLevel="2" x14ac:dyDescent="0.2">
      <c r="A1192" s="367" t="s">
        <v>3076</v>
      </c>
      <c r="B1192" s="367" t="s">
        <v>821</v>
      </c>
      <c r="C1192" s="367" t="s">
        <v>1002</v>
      </c>
      <c r="D1192" s="367" t="s">
        <v>994</v>
      </c>
      <c r="E1192" s="367" t="s">
        <v>530</v>
      </c>
      <c r="F1192" s="367" t="s">
        <v>3082</v>
      </c>
      <c r="G1192" s="367" t="s">
        <v>530</v>
      </c>
      <c r="H1192" s="367" t="s">
        <v>530</v>
      </c>
      <c r="I1192" s="367" t="s">
        <v>530</v>
      </c>
      <c r="J1192" s="374"/>
      <c r="K1192" s="374">
        <v>32.61</v>
      </c>
      <c r="L1192" s="374">
        <v>-8752211.0700000003</v>
      </c>
      <c r="M1192" s="374"/>
    </row>
    <row r="1193" spans="1:13" ht="12.2" hidden="1" customHeight="1" outlineLevel="2" x14ac:dyDescent="0.2">
      <c r="A1193" s="367" t="s">
        <v>3076</v>
      </c>
      <c r="B1193" s="367" t="s">
        <v>830</v>
      </c>
      <c r="C1193" s="367" t="s">
        <v>2511</v>
      </c>
      <c r="D1193" s="367" t="s">
        <v>2512</v>
      </c>
      <c r="E1193" s="367" t="s">
        <v>530</v>
      </c>
      <c r="F1193" s="367" t="s">
        <v>2513</v>
      </c>
      <c r="G1193" s="367" t="s">
        <v>530</v>
      </c>
      <c r="H1193" s="367" t="s">
        <v>530</v>
      </c>
      <c r="I1193" s="367" t="s">
        <v>530</v>
      </c>
      <c r="J1193" s="374"/>
      <c r="K1193" s="374">
        <v>54.35</v>
      </c>
      <c r="L1193" s="374">
        <v>-8752265.4199999999</v>
      </c>
      <c r="M1193" s="374"/>
    </row>
    <row r="1194" spans="1:13" ht="12.2" hidden="1" customHeight="1" outlineLevel="2" x14ac:dyDescent="0.2">
      <c r="A1194" s="367" t="s">
        <v>3076</v>
      </c>
      <c r="B1194" s="367" t="s">
        <v>604</v>
      </c>
      <c r="C1194" s="367" t="s">
        <v>835</v>
      </c>
      <c r="D1194" s="367" t="s">
        <v>836</v>
      </c>
      <c r="E1194" s="367" t="s">
        <v>530</v>
      </c>
      <c r="F1194" s="367" t="s">
        <v>3083</v>
      </c>
      <c r="G1194" s="367" t="s">
        <v>530</v>
      </c>
      <c r="H1194" s="367" t="s">
        <v>530</v>
      </c>
      <c r="I1194" s="367" t="s">
        <v>530</v>
      </c>
      <c r="J1194" s="374"/>
      <c r="K1194" s="374">
        <v>16.55</v>
      </c>
      <c r="L1194" s="374">
        <v>-8752281.9700000007</v>
      </c>
      <c r="M1194" s="374"/>
    </row>
    <row r="1195" spans="1:13" ht="12.2" hidden="1" customHeight="1" outlineLevel="2" x14ac:dyDescent="0.2">
      <c r="A1195" s="367" t="s">
        <v>3076</v>
      </c>
      <c r="B1195" s="367" t="s">
        <v>604</v>
      </c>
      <c r="C1195" s="367" t="s">
        <v>838</v>
      </c>
      <c r="D1195" s="367" t="s">
        <v>839</v>
      </c>
      <c r="E1195" s="367" t="s">
        <v>530</v>
      </c>
      <c r="F1195" s="367" t="s">
        <v>3084</v>
      </c>
      <c r="G1195" s="367" t="s">
        <v>530</v>
      </c>
      <c r="H1195" s="367" t="s">
        <v>530</v>
      </c>
      <c r="I1195" s="367" t="s">
        <v>530</v>
      </c>
      <c r="J1195" s="374"/>
      <c r="K1195" s="374">
        <v>4.6399999999999997</v>
      </c>
      <c r="L1195" s="374">
        <v>-8752286.6099999994</v>
      </c>
      <c r="M1195" s="374"/>
    </row>
    <row r="1196" spans="1:13" ht="12.2" hidden="1" customHeight="1" outlineLevel="2" x14ac:dyDescent="0.2">
      <c r="A1196" s="367" t="s">
        <v>3076</v>
      </c>
      <c r="B1196" s="367" t="s">
        <v>604</v>
      </c>
      <c r="C1196" s="367" t="s">
        <v>838</v>
      </c>
      <c r="D1196" s="367" t="s">
        <v>839</v>
      </c>
      <c r="E1196" s="367" t="s">
        <v>530</v>
      </c>
      <c r="F1196" s="367" t="s">
        <v>3085</v>
      </c>
      <c r="G1196" s="367" t="s">
        <v>530</v>
      </c>
      <c r="H1196" s="367" t="s">
        <v>530</v>
      </c>
      <c r="I1196" s="367" t="s">
        <v>530</v>
      </c>
      <c r="J1196" s="374"/>
      <c r="K1196" s="374">
        <v>11.77</v>
      </c>
      <c r="L1196" s="374">
        <v>-8752298.3800000008</v>
      </c>
      <c r="M1196" s="374"/>
    </row>
    <row r="1197" spans="1:13" ht="12.2" hidden="1" customHeight="1" outlineLevel="2" x14ac:dyDescent="0.2">
      <c r="A1197" s="367" t="s">
        <v>3076</v>
      </c>
      <c r="B1197" s="367" t="s">
        <v>1014</v>
      </c>
      <c r="C1197" s="367" t="s">
        <v>2250</v>
      </c>
      <c r="D1197" s="367" t="s">
        <v>2251</v>
      </c>
      <c r="E1197" s="367" t="s">
        <v>530</v>
      </c>
      <c r="F1197" s="367" t="s">
        <v>3086</v>
      </c>
      <c r="G1197" s="367" t="s">
        <v>530</v>
      </c>
      <c r="H1197" s="367" t="s">
        <v>530</v>
      </c>
      <c r="I1197" s="367" t="s">
        <v>530</v>
      </c>
      <c r="J1197" s="374"/>
      <c r="K1197" s="374">
        <v>500</v>
      </c>
      <c r="L1197" s="374">
        <v>-8752798.3800000008</v>
      </c>
      <c r="M1197" s="374"/>
    </row>
    <row r="1198" spans="1:13" ht="12.2" hidden="1" customHeight="1" outlineLevel="2" x14ac:dyDescent="0.2">
      <c r="A1198" s="367" t="s">
        <v>3076</v>
      </c>
      <c r="B1198" s="367" t="s">
        <v>659</v>
      </c>
      <c r="C1198" s="367" t="s">
        <v>1038</v>
      </c>
      <c r="D1198" s="367" t="s">
        <v>1039</v>
      </c>
      <c r="E1198" s="367" t="s">
        <v>530</v>
      </c>
      <c r="F1198" s="367" t="s">
        <v>3087</v>
      </c>
      <c r="G1198" s="367" t="s">
        <v>530</v>
      </c>
      <c r="H1198" s="367" t="s">
        <v>530</v>
      </c>
      <c r="I1198" s="367" t="s">
        <v>530</v>
      </c>
      <c r="J1198" s="374"/>
      <c r="K1198" s="374">
        <v>126.67</v>
      </c>
      <c r="L1198" s="374">
        <v>-8752925.0500000007</v>
      </c>
      <c r="M1198" s="374"/>
    </row>
    <row r="1199" spans="1:13" ht="12.2" hidden="1" customHeight="1" outlineLevel="2" x14ac:dyDescent="0.2">
      <c r="A1199" s="367" t="s">
        <v>3076</v>
      </c>
      <c r="B1199" s="367" t="s">
        <v>713</v>
      </c>
      <c r="C1199" s="367" t="s">
        <v>3088</v>
      </c>
      <c r="D1199" s="367" t="s">
        <v>3089</v>
      </c>
      <c r="E1199" s="367" t="s">
        <v>530</v>
      </c>
      <c r="F1199" s="367" t="s">
        <v>3090</v>
      </c>
      <c r="G1199" s="367" t="s">
        <v>530</v>
      </c>
      <c r="H1199" s="367" t="s">
        <v>530</v>
      </c>
      <c r="I1199" s="367" t="s">
        <v>530</v>
      </c>
      <c r="J1199" s="374"/>
      <c r="K1199" s="374">
        <v>560.62</v>
      </c>
      <c r="L1199" s="374">
        <v>-8753485.6699999999</v>
      </c>
      <c r="M1199" s="374"/>
    </row>
    <row r="1200" spans="1:13" ht="12.2" hidden="1" customHeight="1" outlineLevel="1" x14ac:dyDescent="0.2">
      <c r="A1200" s="375" t="s">
        <v>3091</v>
      </c>
      <c r="J1200" s="374">
        <f>SUBTOTAL(9,J1189:J1199)</f>
        <v>0</v>
      </c>
      <c r="K1200" s="374">
        <f>SUBTOTAL(9,K1189:K1199)</f>
        <v>0</v>
      </c>
      <c r="L1200" s="374">
        <f>SUBTOTAL(9,L1189:L1199)</f>
        <v>0</v>
      </c>
      <c r="M1200" s="374"/>
    </row>
    <row r="1201" spans="1:13" ht="12.2" hidden="1" customHeight="1" outlineLevel="2" x14ac:dyDescent="0.2">
      <c r="A1201" s="367" t="s">
        <v>3092</v>
      </c>
      <c r="B1201" s="367" t="s">
        <v>604</v>
      </c>
      <c r="C1201" s="367" t="s">
        <v>835</v>
      </c>
      <c r="D1201" s="367" t="s">
        <v>836</v>
      </c>
      <c r="E1201" s="367" t="s">
        <v>530</v>
      </c>
      <c r="F1201" s="367" t="s">
        <v>3093</v>
      </c>
      <c r="G1201" s="367" t="s">
        <v>530</v>
      </c>
      <c r="H1201" s="367" t="s">
        <v>530</v>
      </c>
      <c r="I1201" s="367" t="s">
        <v>530</v>
      </c>
      <c r="J1201" s="374"/>
      <c r="K1201" s="374">
        <v>24.3</v>
      </c>
      <c r="L1201" s="374">
        <v>-2010488.2</v>
      </c>
      <c r="M1201" s="374"/>
    </row>
    <row r="1202" spans="1:13" ht="12.2" hidden="1" customHeight="1" outlineLevel="2" x14ac:dyDescent="0.2">
      <c r="A1202" s="367" t="s">
        <v>3092</v>
      </c>
      <c r="B1202" s="367" t="s">
        <v>604</v>
      </c>
      <c r="C1202" s="367" t="s">
        <v>624</v>
      </c>
      <c r="D1202" s="367" t="s">
        <v>625</v>
      </c>
      <c r="E1202" s="367" t="s">
        <v>530</v>
      </c>
      <c r="F1202" s="367" t="s">
        <v>3094</v>
      </c>
      <c r="G1202" s="367" t="s">
        <v>530</v>
      </c>
      <c r="H1202" s="367" t="s">
        <v>530</v>
      </c>
      <c r="I1202" s="367" t="s">
        <v>530</v>
      </c>
      <c r="J1202" s="374"/>
      <c r="K1202" s="374">
        <v>15.8</v>
      </c>
      <c r="L1202" s="374">
        <v>-2010504</v>
      </c>
      <c r="M1202" s="374"/>
    </row>
    <row r="1203" spans="1:13" ht="12.2" hidden="1" customHeight="1" outlineLevel="1" x14ac:dyDescent="0.2">
      <c r="A1203" s="375" t="s">
        <v>3095</v>
      </c>
      <c r="J1203" s="374">
        <f>SUBTOTAL(9,J1201:J1202)</f>
        <v>0</v>
      </c>
      <c r="K1203" s="374">
        <f>SUBTOTAL(9,K1201:K1202)</f>
        <v>0</v>
      </c>
      <c r="L1203" s="374">
        <f>SUBTOTAL(9,L1201:L1202)</f>
        <v>0</v>
      </c>
      <c r="M1203" s="374"/>
    </row>
    <row r="1204" spans="1:13" ht="12.2" hidden="1" customHeight="1" outlineLevel="2" x14ac:dyDescent="0.2">
      <c r="A1204" s="367" t="s">
        <v>3096</v>
      </c>
      <c r="B1204" s="367" t="s">
        <v>532</v>
      </c>
      <c r="C1204" s="367" t="s">
        <v>1283</v>
      </c>
      <c r="D1204" s="367" t="s">
        <v>1284</v>
      </c>
      <c r="E1204" s="367" t="s">
        <v>530</v>
      </c>
      <c r="F1204" s="367" t="s">
        <v>3097</v>
      </c>
      <c r="G1204" s="367" t="s">
        <v>530</v>
      </c>
      <c r="H1204" s="367" t="s">
        <v>530</v>
      </c>
      <c r="I1204" s="367" t="s">
        <v>530</v>
      </c>
      <c r="J1204" s="374"/>
      <c r="K1204" s="374">
        <v>832.94</v>
      </c>
      <c r="L1204" s="374">
        <v>-705288.47</v>
      </c>
      <c r="M1204" s="374"/>
    </row>
    <row r="1205" spans="1:13" ht="12.2" hidden="1" customHeight="1" outlineLevel="2" x14ac:dyDescent="0.2">
      <c r="A1205" s="367" t="s">
        <v>3096</v>
      </c>
      <c r="B1205" s="367" t="s">
        <v>757</v>
      </c>
      <c r="C1205" s="367" t="s">
        <v>2347</v>
      </c>
      <c r="D1205" s="367" t="s">
        <v>2348</v>
      </c>
      <c r="E1205" s="367" t="s">
        <v>530</v>
      </c>
      <c r="F1205" s="367" t="s">
        <v>2349</v>
      </c>
      <c r="G1205" s="367" t="s">
        <v>530</v>
      </c>
      <c r="H1205" s="367" t="s">
        <v>530</v>
      </c>
      <c r="I1205" s="367" t="s">
        <v>530</v>
      </c>
      <c r="J1205" s="374"/>
      <c r="K1205" s="374">
        <v>22.57</v>
      </c>
      <c r="L1205" s="374">
        <v>-705311.04</v>
      </c>
      <c r="M1205" s="374"/>
    </row>
    <row r="1206" spans="1:13" ht="12.2" hidden="1" customHeight="1" outlineLevel="2" x14ac:dyDescent="0.2">
      <c r="A1206" s="367" t="s">
        <v>3096</v>
      </c>
      <c r="B1206" s="367" t="s">
        <v>539</v>
      </c>
      <c r="C1206" s="367" t="s">
        <v>2360</v>
      </c>
      <c r="D1206" s="367" t="s">
        <v>1537</v>
      </c>
      <c r="E1206" s="367" t="s">
        <v>530</v>
      </c>
      <c r="F1206" s="367" t="s">
        <v>3098</v>
      </c>
      <c r="G1206" s="367" t="s">
        <v>530</v>
      </c>
      <c r="H1206" s="367" t="s">
        <v>530</v>
      </c>
      <c r="I1206" s="367" t="s">
        <v>530</v>
      </c>
      <c r="J1206" s="374"/>
      <c r="K1206" s="374">
        <v>143.34</v>
      </c>
      <c r="L1206" s="374">
        <v>-705454.38</v>
      </c>
      <c r="M1206" s="374"/>
    </row>
    <row r="1207" spans="1:13" ht="12.2" hidden="1" customHeight="1" outlineLevel="2" x14ac:dyDescent="0.2">
      <c r="A1207" s="367" t="s">
        <v>3096</v>
      </c>
      <c r="B1207" s="367" t="s">
        <v>543</v>
      </c>
      <c r="C1207" s="367" t="s">
        <v>3099</v>
      </c>
      <c r="D1207" s="367" t="s">
        <v>3100</v>
      </c>
      <c r="E1207" s="367" t="s">
        <v>530</v>
      </c>
      <c r="F1207" s="367" t="s">
        <v>3101</v>
      </c>
      <c r="G1207" s="367" t="s">
        <v>530</v>
      </c>
      <c r="H1207" s="367" t="s">
        <v>530</v>
      </c>
      <c r="I1207" s="367" t="s">
        <v>530</v>
      </c>
      <c r="J1207" s="374"/>
      <c r="K1207" s="374">
        <v>89.89</v>
      </c>
      <c r="L1207" s="374">
        <v>-705544.27</v>
      </c>
      <c r="M1207" s="374"/>
    </row>
    <row r="1208" spans="1:13" ht="12.2" hidden="1" customHeight="1" outlineLevel="2" x14ac:dyDescent="0.2">
      <c r="A1208" s="367" t="s">
        <v>3096</v>
      </c>
      <c r="B1208" s="367" t="s">
        <v>554</v>
      </c>
      <c r="C1208" s="367" t="s">
        <v>2384</v>
      </c>
      <c r="D1208" s="367" t="s">
        <v>2385</v>
      </c>
      <c r="E1208" s="367" t="s">
        <v>530</v>
      </c>
      <c r="F1208" s="367" t="s">
        <v>3102</v>
      </c>
      <c r="G1208" s="367" t="s">
        <v>530</v>
      </c>
      <c r="H1208" s="367" t="s">
        <v>530</v>
      </c>
      <c r="I1208" s="367" t="s">
        <v>530</v>
      </c>
      <c r="J1208" s="374"/>
      <c r="K1208" s="374">
        <v>62.92</v>
      </c>
      <c r="L1208" s="374">
        <v>-705607.19</v>
      </c>
      <c r="M1208" s="374"/>
    </row>
    <row r="1209" spans="1:13" ht="12.2" hidden="1" customHeight="1" outlineLevel="2" x14ac:dyDescent="0.2">
      <c r="A1209" s="367" t="s">
        <v>3096</v>
      </c>
      <c r="B1209" s="367" t="s">
        <v>958</v>
      </c>
      <c r="C1209" s="367" t="s">
        <v>3103</v>
      </c>
      <c r="D1209" s="367" t="s">
        <v>2385</v>
      </c>
      <c r="E1209" s="367" t="s">
        <v>530</v>
      </c>
      <c r="F1209" s="367" t="s">
        <v>3104</v>
      </c>
      <c r="G1209" s="367" t="s">
        <v>530</v>
      </c>
      <c r="H1209" s="367" t="s">
        <v>530</v>
      </c>
      <c r="I1209" s="367" t="s">
        <v>530</v>
      </c>
      <c r="J1209" s="374"/>
      <c r="K1209" s="374">
        <v>33.71</v>
      </c>
      <c r="L1209" s="374">
        <v>-705640.9</v>
      </c>
      <c r="M1209" s="374"/>
    </row>
    <row r="1210" spans="1:13" ht="12.2" hidden="1" customHeight="1" outlineLevel="2" x14ac:dyDescent="0.2">
      <c r="A1210" s="367" t="s">
        <v>3096</v>
      </c>
      <c r="B1210" s="367" t="s">
        <v>571</v>
      </c>
      <c r="C1210" s="367" t="s">
        <v>3105</v>
      </c>
      <c r="D1210" s="367" t="s">
        <v>3106</v>
      </c>
      <c r="E1210" s="367" t="s">
        <v>530</v>
      </c>
      <c r="F1210" s="367" t="s">
        <v>3107</v>
      </c>
      <c r="G1210" s="367" t="s">
        <v>530</v>
      </c>
      <c r="H1210" s="367" t="s">
        <v>530</v>
      </c>
      <c r="I1210" s="367" t="s">
        <v>530</v>
      </c>
      <c r="J1210" s="374"/>
      <c r="K1210" s="374">
        <v>255.02</v>
      </c>
      <c r="L1210" s="374">
        <v>-705895.92</v>
      </c>
      <c r="M1210" s="374"/>
    </row>
    <row r="1211" spans="1:13" ht="12.2" hidden="1" customHeight="1" outlineLevel="2" x14ac:dyDescent="0.2">
      <c r="A1211" s="367" t="s">
        <v>3096</v>
      </c>
      <c r="B1211" s="367" t="s">
        <v>579</v>
      </c>
      <c r="C1211" s="367" t="s">
        <v>1409</v>
      </c>
      <c r="D1211" s="367" t="s">
        <v>1410</v>
      </c>
      <c r="E1211" s="367" t="s">
        <v>530</v>
      </c>
      <c r="F1211" s="367" t="s">
        <v>3108</v>
      </c>
      <c r="G1211" s="367" t="s">
        <v>530</v>
      </c>
      <c r="H1211" s="367" t="s">
        <v>530</v>
      </c>
      <c r="I1211" s="367" t="s">
        <v>530</v>
      </c>
      <c r="J1211" s="374"/>
      <c r="K1211" s="374">
        <v>384.62</v>
      </c>
      <c r="L1211" s="374">
        <v>-706280.54</v>
      </c>
      <c r="M1211" s="374"/>
    </row>
    <row r="1212" spans="1:13" ht="12.2" hidden="1" customHeight="1" outlineLevel="2" x14ac:dyDescent="0.2">
      <c r="A1212" s="367" t="s">
        <v>3096</v>
      </c>
      <c r="B1212" s="367" t="s">
        <v>579</v>
      </c>
      <c r="C1212" s="367" t="s">
        <v>3109</v>
      </c>
      <c r="D1212" s="367" t="s">
        <v>3110</v>
      </c>
      <c r="E1212" s="367" t="s">
        <v>530</v>
      </c>
      <c r="F1212" s="367" t="s">
        <v>3111</v>
      </c>
      <c r="G1212" s="367" t="s">
        <v>530</v>
      </c>
      <c r="H1212" s="367" t="s">
        <v>530</v>
      </c>
      <c r="I1212" s="367" t="s">
        <v>530</v>
      </c>
      <c r="J1212" s="374"/>
      <c r="K1212" s="374">
        <v>43.96</v>
      </c>
      <c r="L1212" s="374">
        <v>-706324.5</v>
      </c>
      <c r="M1212" s="374"/>
    </row>
    <row r="1213" spans="1:13" ht="12.2" hidden="1" customHeight="1" outlineLevel="2" x14ac:dyDescent="0.2">
      <c r="A1213" s="367" t="s">
        <v>3096</v>
      </c>
      <c r="B1213" s="367" t="s">
        <v>815</v>
      </c>
      <c r="C1213" s="367" t="s">
        <v>3112</v>
      </c>
      <c r="D1213" s="367" t="s">
        <v>1537</v>
      </c>
      <c r="E1213" s="367" t="s">
        <v>530</v>
      </c>
      <c r="F1213" s="367" t="s">
        <v>3113</v>
      </c>
      <c r="G1213" s="367" t="s">
        <v>530</v>
      </c>
      <c r="H1213" s="367" t="s">
        <v>530</v>
      </c>
      <c r="I1213" s="367" t="s">
        <v>530</v>
      </c>
      <c r="J1213" s="374"/>
      <c r="K1213" s="374">
        <v>32.61</v>
      </c>
      <c r="L1213" s="374">
        <v>-706357.11</v>
      </c>
      <c r="M1213" s="374"/>
    </row>
    <row r="1214" spans="1:13" ht="12.2" hidden="1" customHeight="1" outlineLevel="2" x14ac:dyDescent="0.2">
      <c r="A1214" s="367" t="s">
        <v>3096</v>
      </c>
      <c r="B1214" s="367" t="s">
        <v>815</v>
      </c>
      <c r="C1214" s="367" t="s">
        <v>1429</v>
      </c>
      <c r="D1214" s="367" t="s">
        <v>1410</v>
      </c>
      <c r="E1214" s="367" t="s">
        <v>530</v>
      </c>
      <c r="F1214" s="367" t="s">
        <v>3114</v>
      </c>
      <c r="G1214" s="367" t="s">
        <v>530</v>
      </c>
      <c r="H1214" s="367" t="s">
        <v>530</v>
      </c>
      <c r="I1214" s="367" t="s">
        <v>530</v>
      </c>
      <c r="J1214" s="374"/>
      <c r="K1214" s="374">
        <v>375</v>
      </c>
      <c r="L1214" s="374">
        <v>-706732.11</v>
      </c>
      <c r="M1214" s="374"/>
    </row>
    <row r="1215" spans="1:13" ht="12.2" hidden="1" customHeight="1" outlineLevel="2" x14ac:dyDescent="0.2">
      <c r="A1215" s="367" t="s">
        <v>3096</v>
      </c>
      <c r="B1215" s="367" t="s">
        <v>830</v>
      </c>
      <c r="C1215" s="367" t="s">
        <v>3115</v>
      </c>
      <c r="D1215" s="367" t="s">
        <v>1410</v>
      </c>
      <c r="E1215" s="367" t="s">
        <v>530</v>
      </c>
      <c r="F1215" s="367" t="s">
        <v>3116</v>
      </c>
      <c r="G1215" s="367" t="s">
        <v>530</v>
      </c>
      <c r="H1215" s="367" t="s">
        <v>530</v>
      </c>
      <c r="I1215" s="367" t="s">
        <v>530</v>
      </c>
      <c r="J1215" s="374"/>
      <c r="K1215" s="374">
        <v>428.26</v>
      </c>
      <c r="L1215" s="374">
        <v>-707160.37</v>
      </c>
      <c r="M1215" s="374"/>
    </row>
    <row r="1216" spans="1:13" ht="12.2" hidden="1" customHeight="1" outlineLevel="2" x14ac:dyDescent="0.2">
      <c r="A1216" s="367" t="s">
        <v>3096</v>
      </c>
      <c r="B1216" s="367" t="s">
        <v>1014</v>
      </c>
      <c r="C1216" s="367" t="s">
        <v>3117</v>
      </c>
      <c r="D1216" s="367" t="s">
        <v>3118</v>
      </c>
      <c r="E1216" s="367" t="s">
        <v>530</v>
      </c>
      <c r="F1216" s="367" t="s">
        <v>3119</v>
      </c>
      <c r="G1216" s="367" t="s">
        <v>530</v>
      </c>
      <c r="H1216" s="367" t="s">
        <v>530</v>
      </c>
      <c r="I1216" s="367" t="s">
        <v>530</v>
      </c>
      <c r="J1216" s="374"/>
      <c r="K1216" s="374">
        <v>32.75</v>
      </c>
      <c r="L1216" s="374">
        <v>-707193.12</v>
      </c>
      <c r="M1216" s="374"/>
    </row>
    <row r="1217" spans="1:13" ht="12.2" hidden="1" customHeight="1" outlineLevel="2" x14ac:dyDescent="0.2">
      <c r="A1217" s="367" t="s">
        <v>3096</v>
      </c>
      <c r="B1217" s="367" t="s">
        <v>859</v>
      </c>
      <c r="C1217" s="367" t="s">
        <v>2557</v>
      </c>
      <c r="D1217" s="367" t="s">
        <v>1410</v>
      </c>
      <c r="E1217" s="367" t="s">
        <v>530</v>
      </c>
      <c r="F1217" s="367" t="s">
        <v>3120</v>
      </c>
      <c r="G1217" s="367" t="s">
        <v>530</v>
      </c>
      <c r="H1217" s="367" t="s">
        <v>530</v>
      </c>
      <c r="I1217" s="367" t="s">
        <v>530</v>
      </c>
      <c r="J1217" s="374"/>
      <c r="K1217" s="374">
        <v>99.56</v>
      </c>
      <c r="L1217" s="374">
        <v>-707292.68</v>
      </c>
      <c r="M1217" s="374"/>
    </row>
    <row r="1218" spans="1:13" ht="12.2" hidden="1" customHeight="1" outlineLevel="2" x14ac:dyDescent="0.2">
      <c r="A1218" s="367" t="s">
        <v>3096</v>
      </c>
      <c r="B1218" s="367" t="s">
        <v>651</v>
      </c>
      <c r="C1218" s="367" t="s">
        <v>1515</v>
      </c>
      <c r="D1218" s="367" t="s">
        <v>1410</v>
      </c>
      <c r="E1218" s="367" t="s">
        <v>530</v>
      </c>
      <c r="F1218" s="367" t="s">
        <v>3121</v>
      </c>
      <c r="G1218" s="367" t="s">
        <v>530</v>
      </c>
      <c r="H1218" s="367" t="s">
        <v>530</v>
      </c>
      <c r="I1218" s="367" t="s">
        <v>530</v>
      </c>
      <c r="J1218" s="374"/>
      <c r="K1218" s="374">
        <v>66.52</v>
      </c>
      <c r="L1218" s="374">
        <v>-707359.2</v>
      </c>
      <c r="M1218" s="374"/>
    </row>
    <row r="1219" spans="1:13" ht="12.2" hidden="1" customHeight="1" outlineLevel="2" x14ac:dyDescent="0.2">
      <c r="A1219" s="367" t="s">
        <v>3096</v>
      </c>
      <c r="B1219" s="367" t="s">
        <v>681</v>
      </c>
      <c r="C1219" s="367" t="s">
        <v>1536</v>
      </c>
      <c r="D1219" s="367" t="s">
        <v>1537</v>
      </c>
      <c r="E1219" s="367" t="s">
        <v>530</v>
      </c>
      <c r="F1219" s="367" t="s">
        <v>3122</v>
      </c>
      <c r="G1219" s="367" t="s">
        <v>530</v>
      </c>
      <c r="H1219" s="367" t="s">
        <v>530</v>
      </c>
      <c r="I1219" s="367" t="s">
        <v>530</v>
      </c>
      <c r="J1219" s="374"/>
      <c r="K1219" s="374">
        <v>186.66</v>
      </c>
      <c r="L1219" s="374">
        <v>-707545.86</v>
      </c>
      <c r="M1219" s="374"/>
    </row>
    <row r="1220" spans="1:13" ht="12.2" hidden="1" customHeight="1" outlineLevel="2" x14ac:dyDescent="0.2">
      <c r="A1220" s="367" t="s">
        <v>3096</v>
      </c>
      <c r="B1220" s="367" t="s">
        <v>888</v>
      </c>
      <c r="C1220" s="367" t="s">
        <v>3123</v>
      </c>
      <c r="D1220" s="367" t="s">
        <v>3124</v>
      </c>
      <c r="E1220" s="367" t="s">
        <v>530</v>
      </c>
      <c r="F1220" s="367" t="s">
        <v>3125</v>
      </c>
      <c r="G1220" s="367" t="s">
        <v>530</v>
      </c>
      <c r="H1220" s="367" t="s">
        <v>530</v>
      </c>
      <c r="I1220" s="367" t="s">
        <v>530</v>
      </c>
      <c r="J1220" s="374"/>
      <c r="K1220" s="374">
        <v>52.12</v>
      </c>
      <c r="L1220" s="374">
        <v>-707597.98</v>
      </c>
      <c r="M1220" s="374"/>
    </row>
    <row r="1221" spans="1:13" ht="12.2" hidden="1" customHeight="1" outlineLevel="2" x14ac:dyDescent="0.2">
      <c r="A1221" s="367" t="s">
        <v>3096</v>
      </c>
      <c r="B1221" s="367" t="s">
        <v>888</v>
      </c>
      <c r="C1221" s="367" t="s">
        <v>2598</v>
      </c>
      <c r="D1221" s="367" t="s">
        <v>2599</v>
      </c>
      <c r="E1221" s="367" t="s">
        <v>530</v>
      </c>
      <c r="F1221" s="367" t="s">
        <v>3126</v>
      </c>
      <c r="G1221" s="367" t="s">
        <v>530</v>
      </c>
      <c r="H1221" s="367" t="s">
        <v>530</v>
      </c>
      <c r="I1221" s="367" t="s">
        <v>530</v>
      </c>
      <c r="J1221" s="374"/>
      <c r="K1221" s="374">
        <v>231.63</v>
      </c>
      <c r="L1221" s="374">
        <v>-707829.61</v>
      </c>
      <c r="M1221" s="374"/>
    </row>
    <row r="1222" spans="1:13" ht="12.2" hidden="1" customHeight="1" outlineLevel="2" x14ac:dyDescent="0.2">
      <c r="A1222" s="367" t="s">
        <v>3096</v>
      </c>
      <c r="B1222" s="367" t="s">
        <v>1054</v>
      </c>
      <c r="C1222" s="367" t="s">
        <v>2625</v>
      </c>
      <c r="D1222" s="367" t="s">
        <v>1410</v>
      </c>
      <c r="E1222" s="367" t="s">
        <v>530</v>
      </c>
      <c r="F1222" s="367" t="s">
        <v>3127</v>
      </c>
      <c r="G1222" s="367" t="s">
        <v>530</v>
      </c>
      <c r="H1222" s="367" t="s">
        <v>530</v>
      </c>
      <c r="I1222" s="367" t="s">
        <v>530</v>
      </c>
      <c r="J1222" s="374"/>
      <c r="K1222" s="374">
        <v>162.94</v>
      </c>
      <c r="L1222" s="374">
        <v>-707992.55</v>
      </c>
      <c r="M1222" s="374"/>
    </row>
    <row r="1223" spans="1:13" ht="12.2" hidden="1" customHeight="1" outlineLevel="2" x14ac:dyDescent="0.2">
      <c r="A1223" s="367" t="s">
        <v>3096</v>
      </c>
      <c r="B1223" s="367" t="s">
        <v>713</v>
      </c>
      <c r="C1223" s="367" t="s">
        <v>3128</v>
      </c>
      <c r="D1223" s="367" t="s">
        <v>3129</v>
      </c>
      <c r="E1223" s="367" t="s">
        <v>530</v>
      </c>
      <c r="F1223" s="367" t="s">
        <v>3130</v>
      </c>
      <c r="G1223" s="367" t="s">
        <v>530</v>
      </c>
      <c r="H1223" s="367" t="s">
        <v>530</v>
      </c>
      <c r="I1223" s="367" t="s">
        <v>530</v>
      </c>
      <c r="J1223" s="374"/>
      <c r="K1223" s="374">
        <v>165.21</v>
      </c>
      <c r="L1223" s="374">
        <v>-708157.76</v>
      </c>
      <c r="M1223" s="374"/>
    </row>
    <row r="1224" spans="1:13" ht="12.2" hidden="1" customHeight="1" outlineLevel="1" x14ac:dyDescent="0.2">
      <c r="A1224" s="375" t="s">
        <v>3131</v>
      </c>
      <c r="J1224" s="374">
        <f>SUBTOTAL(9,J1204:J1223)</f>
        <v>0</v>
      </c>
      <c r="K1224" s="374">
        <f>SUBTOTAL(9,K1204:K1223)</f>
        <v>0</v>
      </c>
      <c r="L1224" s="374">
        <f>SUBTOTAL(9,L1204:L1223)</f>
        <v>0</v>
      </c>
      <c r="M1224" s="374"/>
    </row>
    <row r="1225" spans="1:13" ht="12.2" hidden="1" customHeight="1" outlineLevel="2" x14ac:dyDescent="0.2">
      <c r="A1225" s="367" t="s">
        <v>3132</v>
      </c>
      <c r="B1225" s="367" t="s">
        <v>532</v>
      </c>
      <c r="C1225" s="367" t="s">
        <v>1270</v>
      </c>
      <c r="D1225" s="367" t="s">
        <v>863</v>
      </c>
      <c r="E1225" s="367" t="s">
        <v>530</v>
      </c>
      <c r="F1225" s="367" t="s">
        <v>3133</v>
      </c>
      <c r="G1225" s="367" t="s">
        <v>530</v>
      </c>
      <c r="H1225" s="367" t="s">
        <v>530</v>
      </c>
      <c r="I1225" s="367" t="s">
        <v>530</v>
      </c>
      <c r="J1225" s="374"/>
      <c r="K1225" s="374">
        <v>30.47</v>
      </c>
      <c r="L1225" s="374">
        <v>-621311</v>
      </c>
      <c r="M1225" s="374"/>
    </row>
    <row r="1226" spans="1:13" ht="12.2" hidden="1" customHeight="1" outlineLevel="2" x14ac:dyDescent="0.2">
      <c r="A1226" s="367" t="s">
        <v>3132</v>
      </c>
      <c r="B1226" s="367" t="s">
        <v>559</v>
      </c>
      <c r="C1226" s="367" t="s">
        <v>2398</v>
      </c>
      <c r="D1226" s="367" t="s">
        <v>863</v>
      </c>
      <c r="E1226" s="367" t="s">
        <v>530</v>
      </c>
      <c r="F1226" s="367" t="s">
        <v>3134</v>
      </c>
      <c r="G1226" s="367" t="s">
        <v>530</v>
      </c>
      <c r="H1226" s="367" t="s">
        <v>530</v>
      </c>
      <c r="I1226" s="367" t="s">
        <v>530</v>
      </c>
      <c r="J1226" s="374"/>
      <c r="K1226" s="374">
        <v>138.38999999999999</v>
      </c>
      <c r="L1226" s="374">
        <v>-621449.39</v>
      </c>
      <c r="M1226" s="374"/>
    </row>
    <row r="1227" spans="1:13" ht="12.2" hidden="1" customHeight="1" outlineLevel="2" x14ac:dyDescent="0.2">
      <c r="A1227" s="367" t="s">
        <v>3132</v>
      </c>
      <c r="B1227" s="367" t="s">
        <v>571</v>
      </c>
      <c r="C1227" s="367" t="s">
        <v>3135</v>
      </c>
      <c r="D1227" s="367" t="s">
        <v>3136</v>
      </c>
      <c r="E1227" s="367" t="s">
        <v>530</v>
      </c>
      <c r="F1227" s="367" t="s">
        <v>3137</v>
      </c>
      <c r="G1227" s="367" t="s">
        <v>530</v>
      </c>
      <c r="H1227" s="367" t="s">
        <v>530</v>
      </c>
      <c r="I1227" s="367" t="s">
        <v>530</v>
      </c>
      <c r="J1227" s="374"/>
      <c r="K1227" s="374">
        <v>123.17</v>
      </c>
      <c r="L1227" s="374">
        <v>-621572.56000000006</v>
      </c>
      <c r="M1227" s="374"/>
    </row>
    <row r="1228" spans="1:13" ht="12.2" hidden="1" customHeight="1" outlineLevel="2" x14ac:dyDescent="0.2">
      <c r="A1228" s="367" t="s">
        <v>3132</v>
      </c>
      <c r="B1228" s="367" t="s">
        <v>571</v>
      </c>
      <c r="C1228" s="367" t="s">
        <v>2432</v>
      </c>
      <c r="D1228" s="367" t="s">
        <v>2433</v>
      </c>
      <c r="E1228" s="367" t="s">
        <v>530</v>
      </c>
      <c r="F1228" s="367" t="s">
        <v>3138</v>
      </c>
      <c r="G1228" s="367" t="s">
        <v>530</v>
      </c>
      <c r="H1228" s="367" t="s">
        <v>530</v>
      </c>
      <c r="I1228" s="367" t="s">
        <v>530</v>
      </c>
      <c r="J1228" s="374"/>
      <c r="K1228" s="374">
        <v>110.38</v>
      </c>
      <c r="L1228" s="374">
        <v>-621682.93999999994</v>
      </c>
      <c r="M1228" s="374"/>
    </row>
    <row r="1229" spans="1:13" ht="12.2" hidden="1" customHeight="1" outlineLevel="2" x14ac:dyDescent="0.2">
      <c r="A1229" s="367" t="s">
        <v>3132</v>
      </c>
      <c r="B1229" s="367" t="s">
        <v>582</v>
      </c>
      <c r="C1229" s="367" t="s">
        <v>3139</v>
      </c>
      <c r="D1229" s="367" t="s">
        <v>3140</v>
      </c>
      <c r="E1229" s="367" t="s">
        <v>530</v>
      </c>
      <c r="F1229" s="367" t="s">
        <v>3141</v>
      </c>
      <c r="G1229" s="367" t="s">
        <v>530</v>
      </c>
      <c r="H1229" s="367" t="s">
        <v>530</v>
      </c>
      <c r="I1229" s="367" t="s">
        <v>530</v>
      </c>
      <c r="J1229" s="374"/>
      <c r="K1229" s="374">
        <v>61.14</v>
      </c>
      <c r="L1229" s="374">
        <v>-621744.07999999996</v>
      </c>
      <c r="M1229" s="374"/>
    </row>
    <row r="1230" spans="1:13" ht="12.2" hidden="1" customHeight="1" outlineLevel="2" x14ac:dyDescent="0.2">
      <c r="A1230" s="367" t="s">
        <v>3132</v>
      </c>
      <c r="B1230" s="367" t="s">
        <v>604</v>
      </c>
      <c r="C1230" s="367" t="s">
        <v>3142</v>
      </c>
      <c r="D1230" s="367" t="s">
        <v>3143</v>
      </c>
      <c r="E1230" s="367" t="s">
        <v>530</v>
      </c>
      <c r="F1230" s="367" t="s">
        <v>3144</v>
      </c>
      <c r="G1230" s="367" t="s">
        <v>530</v>
      </c>
      <c r="H1230" s="367" t="s">
        <v>530</v>
      </c>
      <c r="I1230" s="367" t="s">
        <v>530</v>
      </c>
      <c r="J1230" s="374"/>
      <c r="K1230" s="374">
        <v>350</v>
      </c>
      <c r="L1230" s="374">
        <v>-622094.07999999996</v>
      </c>
      <c r="M1230" s="374"/>
    </row>
    <row r="1231" spans="1:13" ht="12.2" hidden="1" customHeight="1" outlineLevel="2" x14ac:dyDescent="0.2">
      <c r="A1231" s="367" t="s">
        <v>3132</v>
      </c>
      <c r="B1231" s="367" t="s">
        <v>604</v>
      </c>
      <c r="C1231" s="367" t="s">
        <v>3145</v>
      </c>
      <c r="D1231" s="367" t="s">
        <v>3146</v>
      </c>
      <c r="E1231" s="367" t="s">
        <v>530</v>
      </c>
      <c r="F1231" s="367" t="s">
        <v>3147</v>
      </c>
      <c r="G1231" s="367" t="s">
        <v>530</v>
      </c>
      <c r="H1231" s="367" t="s">
        <v>530</v>
      </c>
      <c r="I1231" s="367" t="s">
        <v>530</v>
      </c>
      <c r="J1231" s="374"/>
      <c r="K1231" s="374">
        <v>13.1</v>
      </c>
      <c r="L1231" s="374">
        <v>-622107.18000000005</v>
      </c>
      <c r="M1231" s="374"/>
    </row>
    <row r="1232" spans="1:13" ht="12.2" hidden="1" customHeight="1" outlineLevel="2" x14ac:dyDescent="0.2">
      <c r="A1232" s="367" t="s">
        <v>3132</v>
      </c>
      <c r="B1232" s="367" t="s">
        <v>859</v>
      </c>
      <c r="C1232" s="367" t="s">
        <v>862</v>
      </c>
      <c r="D1232" s="367" t="s">
        <v>863</v>
      </c>
      <c r="E1232" s="367" t="s">
        <v>530</v>
      </c>
      <c r="F1232" s="367" t="s">
        <v>3148</v>
      </c>
      <c r="G1232" s="367" t="s">
        <v>530</v>
      </c>
      <c r="H1232" s="367" t="s">
        <v>530</v>
      </c>
      <c r="I1232" s="367" t="s">
        <v>530</v>
      </c>
      <c r="J1232" s="374"/>
      <c r="K1232" s="374">
        <v>95.13</v>
      </c>
      <c r="L1232" s="374">
        <v>-622202.31000000006</v>
      </c>
      <c r="M1232" s="374"/>
    </row>
    <row r="1233" spans="1:13" ht="12.2" hidden="1" customHeight="1" outlineLevel="2" x14ac:dyDescent="0.2">
      <c r="A1233" s="367" t="s">
        <v>3132</v>
      </c>
      <c r="B1233" s="367" t="s">
        <v>665</v>
      </c>
      <c r="C1233" s="367" t="s">
        <v>3149</v>
      </c>
      <c r="D1233" s="367" t="s">
        <v>3140</v>
      </c>
      <c r="E1233" s="367" t="s">
        <v>530</v>
      </c>
      <c r="F1233" s="367" t="s">
        <v>3150</v>
      </c>
      <c r="G1233" s="367" t="s">
        <v>530</v>
      </c>
      <c r="H1233" s="367" t="s">
        <v>530</v>
      </c>
      <c r="I1233" s="367" t="s">
        <v>530</v>
      </c>
      <c r="J1233" s="374"/>
      <c r="K1233" s="374">
        <v>41.11</v>
      </c>
      <c r="L1233" s="374">
        <v>-622243.42000000004</v>
      </c>
      <c r="M1233" s="374"/>
    </row>
    <row r="1234" spans="1:13" ht="12.2" hidden="1" customHeight="1" outlineLevel="2" x14ac:dyDescent="0.2">
      <c r="A1234" s="367" t="s">
        <v>3132</v>
      </c>
      <c r="B1234" s="367" t="s">
        <v>691</v>
      </c>
      <c r="C1234" s="367" t="s">
        <v>3151</v>
      </c>
      <c r="D1234" s="367" t="s">
        <v>3140</v>
      </c>
      <c r="E1234" s="367" t="s">
        <v>530</v>
      </c>
      <c r="F1234" s="367" t="s">
        <v>3152</v>
      </c>
      <c r="G1234" s="367" t="s">
        <v>530</v>
      </c>
      <c r="H1234" s="367" t="s">
        <v>530</v>
      </c>
      <c r="I1234" s="367" t="s">
        <v>530</v>
      </c>
      <c r="J1234" s="374"/>
      <c r="K1234" s="374">
        <v>200.45</v>
      </c>
      <c r="L1234" s="374">
        <v>-622443.87</v>
      </c>
      <c r="M1234" s="374"/>
    </row>
    <row r="1235" spans="1:13" ht="12.2" hidden="1" customHeight="1" outlineLevel="2" x14ac:dyDescent="0.2">
      <c r="A1235" s="367" t="s">
        <v>3132</v>
      </c>
      <c r="B1235" s="367" t="s">
        <v>713</v>
      </c>
      <c r="C1235" s="367" t="s">
        <v>3153</v>
      </c>
      <c r="D1235" s="367" t="s">
        <v>3154</v>
      </c>
      <c r="E1235" s="367" t="s">
        <v>530</v>
      </c>
      <c r="F1235" s="367" t="s">
        <v>3155</v>
      </c>
      <c r="G1235" s="367" t="s">
        <v>530</v>
      </c>
      <c r="H1235" s="367" t="s">
        <v>530</v>
      </c>
      <c r="I1235" s="367" t="s">
        <v>530</v>
      </c>
      <c r="J1235" s="374"/>
      <c r="K1235" s="374">
        <v>89.96</v>
      </c>
      <c r="L1235" s="374">
        <v>-622533.82999999996</v>
      </c>
      <c r="M1235" s="374"/>
    </row>
    <row r="1236" spans="1:13" ht="12.2" hidden="1" customHeight="1" outlineLevel="1" x14ac:dyDescent="0.2">
      <c r="A1236" s="375" t="s">
        <v>3156</v>
      </c>
      <c r="J1236" s="374">
        <f>SUBTOTAL(9,J1225:J1235)</f>
        <v>0</v>
      </c>
      <c r="K1236" s="374">
        <f>SUBTOTAL(9,K1225:K1235)</f>
        <v>0</v>
      </c>
      <c r="L1236" s="374">
        <f>SUBTOTAL(9,L1225:L1235)</f>
        <v>0</v>
      </c>
      <c r="M1236" s="374"/>
    </row>
    <row r="1237" spans="1:13" ht="12.2" hidden="1" customHeight="1" outlineLevel="2" x14ac:dyDescent="0.2">
      <c r="A1237" s="367" t="s">
        <v>3157</v>
      </c>
      <c r="B1237" s="367" t="s">
        <v>742</v>
      </c>
      <c r="C1237" s="367" t="s">
        <v>3158</v>
      </c>
      <c r="D1237" s="367" t="s">
        <v>1247</v>
      </c>
      <c r="E1237" s="367" t="s">
        <v>530</v>
      </c>
      <c r="F1237" s="367" t="s">
        <v>3159</v>
      </c>
      <c r="G1237" s="367" t="s">
        <v>530</v>
      </c>
      <c r="H1237" s="367" t="s">
        <v>530</v>
      </c>
      <c r="I1237" s="367" t="s">
        <v>530</v>
      </c>
      <c r="J1237" s="374"/>
      <c r="K1237" s="374">
        <v>20.32</v>
      </c>
      <c r="L1237" s="374">
        <v>-946125.01</v>
      </c>
      <c r="M1237" s="374"/>
    </row>
    <row r="1238" spans="1:13" ht="12.2" hidden="1" customHeight="1" outlineLevel="2" x14ac:dyDescent="0.2">
      <c r="A1238" s="367" t="s">
        <v>3157</v>
      </c>
      <c r="B1238" s="367" t="s">
        <v>742</v>
      </c>
      <c r="C1238" s="367" t="s">
        <v>3160</v>
      </c>
      <c r="D1238" s="367" t="s">
        <v>1247</v>
      </c>
      <c r="E1238" s="367" t="s">
        <v>530</v>
      </c>
      <c r="F1238" s="367" t="s">
        <v>3161</v>
      </c>
      <c r="G1238" s="367" t="s">
        <v>530</v>
      </c>
      <c r="H1238" s="367" t="s">
        <v>530</v>
      </c>
      <c r="I1238" s="367" t="s">
        <v>530</v>
      </c>
      <c r="J1238" s="374"/>
      <c r="K1238" s="374">
        <v>36.119999999999997</v>
      </c>
      <c r="L1238" s="374">
        <v>-946161.13</v>
      </c>
      <c r="M1238" s="374"/>
    </row>
    <row r="1239" spans="1:13" ht="12.2" hidden="1" customHeight="1" outlineLevel="2" x14ac:dyDescent="0.2">
      <c r="A1239" s="367" t="s">
        <v>3157</v>
      </c>
      <c r="B1239" s="367" t="s">
        <v>742</v>
      </c>
      <c r="C1239" s="367" t="s">
        <v>2316</v>
      </c>
      <c r="D1239" s="367" t="s">
        <v>1247</v>
      </c>
      <c r="E1239" s="367" t="s">
        <v>530</v>
      </c>
      <c r="F1239" s="367" t="s">
        <v>3162</v>
      </c>
      <c r="G1239" s="367" t="s">
        <v>530</v>
      </c>
      <c r="H1239" s="367" t="s">
        <v>530</v>
      </c>
      <c r="I1239" s="367" t="s">
        <v>530</v>
      </c>
      <c r="J1239" s="374"/>
      <c r="K1239" s="374">
        <v>16.93</v>
      </c>
      <c r="L1239" s="374">
        <v>-946178.06</v>
      </c>
      <c r="M1239" s="374"/>
    </row>
    <row r="1240" spans="1:13" ht="12.2" hidden="1" customHeight="1" outlineLevel="2" x14ac:dyDescent="0.2">
      <c r="A1240" s="367" t="s">
        <v>3157</v>
      </c>
      <c r="B1240" s="367" t="s">
        <v>543</v>
      </c>
      <c r="C1240" s="367" t="s">
        <v>3163</v>
      </c>
      <c r="D1240" s="367" t="s">
        <v>3164</v>
      </c>
      <c r="E1240" s="367" t="s">
        <v>530</v>
      </c>
      <c r="F1240" s="367" t="s">
        <v>3165</v>
      </c>
      <c r="G1240" s="367" t="s">
        <v>530</v>
      </c>
      <c r="H1240" s="367" t="s">
        <v>530</v>
      </c>
      <c r="I1240" s="367" t="s">
        <v>530</v>
      </c>
      <c r="J1240" s="374"/>
      <c r="K1240" s="374">
        <v>73.39</v>
      </c>
      <c r="L1240" s="374">
        <v>-946251.45</v>
      </c>
      <c r="M1240" s="374"/>
    </row>
    <row r="1241" spans="1:13" ht="12.2" hidden="1" customHeight="1" outlineLevel="2" x14ac:dyDescent="0.2">
      <c r="A1241" s="367" t="s">
        <v>3157</v>
      </c>
      <c r="B1241" s="367" t="s">
        <v>554</v>
      </c>
      <c r="C1241" s="367" t="s">
        <v>1323</v>
      </c>
      <c r="D1241" s="367" t="s">
        <v>1324</v>
      </c>
      <c r="E1241" s="367" t="s">
        <v>530</v>
      </c>
      <c r="F1241" s="367" t="s">
        <v>3166</v>
      </c>
      <c r="G1241" s="367" t="s">
        <v>530</v>
      </c>
      <c r="H1241" s="367" t="s">
        <v>530</v>
      </c>
      <c r="I1241" s="367" t="s">
        <v>530</v>
      </c>
      <c r="J1241" s="374"/>
      <c r="K1241" s="374">
        <v>162.91999999999999</v>
      </c>
      <c r="L1241" s="374">
        <v>-946414.37</v>
      </c>
      <c r="M1241" s="374"/>
    </row>
    <row r="1242" spans="1:13" ht="12.2" hidden="1" customHeight="1" outlineLevel="2" x14ac:dyDescent="0.2">
      <c r="A1242" s="367" t="s">
        <v>3157</v>
      </c>
      <c r="B1242" s="367" t="s">
        <v>554</v>
      </c>
      <c r="C1242" s="367" t="s">
        <v>2381</v>
      </c>
      <c r="D1242" s="367" t="s">
        <v>2382</v>
      </c>
      <c r="E1242" s="367" t="s">
        <v>530</v>
      </c>
      <c r="F1242" s="367" t="s">
        <v>3167</v>
      </c>
      <c r="G1242" s="367" t="s">
        <v>530</v>
      </c>
      <c r="H1242" s="367" t="s">
        <v>530</v>
      </c>
      <c r="I1242" s="367" t="s">
        <v>530</v>
      </c>
      <c r="J1242" s="374"/>
      <c r="K1242" s="374">
        <v>56.18</v>
      </c>
      <c r="L1242" s="374">
        <v>-946470.55</v>
      </c>
      <c r="M1242" s="374"/>
    </row>
    <row r="1243" spans="1:13" ht="12.2" hidden="1" customHeight="1" outlineLevel="2" x14ac:dyDescent="0.2">
      <c r="A1243" s="367" t="s">
        <v>3157</v>
      </c>
      <c r="B1243" s="367" t="s">
        <v>774</v>
      </c>
      <c r="C1243" s="367" t="s">
        <v>1350</v>
      </c>
      <c r="D1243" s="367" t="s">
        <v>1351</v>
      </c>
      <c r="E1243" s="367" t="s">
        <v>530</v>
      </c>
      <c r="F1243" s="367" t="s">
        <v>1352</v>
      </c>
      <c r="G1243" s="367" t="s">
        <v>530</v>
      </c>
      <c r="H1243" s="367" t="s">
        <v>530</v>
      </c>
      <c r="I1243" s="367" t="s">
        <v>530</v>
      </c>
      <c r="J1243" s="374"/>
      <c r="K1243" s="374">
        <v>257.31</v>
      </c>
      <c r="L1243" s="374">
        <v>-946727.86</v>
      </c>
      <c r="M1243" s="374"/>
    </row>
    <row r="1244" spans="1:13" ht="12.2" hidden="1" customHeight="1" outlineLevel="2" x14ac:dyDescent="0.2">
      <c r="A1244" s="367" t="s">
        <v>3157</v>
      </c>
      <c r="B1244" s="367" t="s">
        <v>965</v>
      </c>
      <c r="C1244" s="367" t="s">
        <v>3168</v>
      </c>
      <c r="D1244" s="367" t="s">
        <v>3169</v>
      </c>
      <c r="E1244" s="367" t="s">
        <v>530</v>
      </c>
      <c r="F1244" s="367" t="s">
        <v>3170</v>
      </c>
      <c r="G1244" s="367" t="s">
        <v>530</v>
      </c>
      <c r="H1244" s="367" t="s">
        <v>530</v>
      </c>
      <c r="I1244" s="367" t="s">
        <v>530</v>
      </c>
      <c r="J1244" s="374"/>
      <c r="K1244" s="374">
        <v>33.71</v>
      </c>
      <c r="L1244" s="374">
        <v>-946761.57</v>
      </c>
      <c r="M1244" s="374"/>
    </row>
    <row r="1245" spans="1:13" ht="12.2" hidden="1" customHeight="1" outlineLevel="2" x14ac:dyDescent="0.2">
      <c r="A1245" s="367" t="s">
        <v>3157</v>
      </c>
      <c r="B1245" s="367" t="s">
        <v>779</v>
      </c>
      <c r="C1245" s="367" t="s">
        <v>3171</v>
      </c>
      <c r="D1245" s="367" t="s">
        <v>1324</v>
      </c>
      <c r="E1245" s="367" t="s">
        <v>530</v>
      </c>
      <c r="F1245" s="367" t="s">
        <v>3172</v>
      </c>
      <c r="G1245" s="367" t="s">
        <v>530</v>
      </c>
      <c r="H1245" s="367" t="s">
        <v>530</v>
      </c>
      <c r="I1245" s="367" t="s">
        <v>530</v>
      </c>
      <c r="J1245" s="374"/>
      <c r="K1245" s="374">
        <v>150.33000000000001</v>
      </c>
      <c r="L1245" s="374">
        <v>-946911.9</v>
      </c>
      <c r="M1245" s="374"/>
    </row>
    <row r="1246" spans="1:13" ht="12.2" hidden="1" customHeight="1" outlineLevel="2" x14ac:dyDescent="0.2">
      <c r="A1246" s="367" t="s">
        <v>3157</v>
      </c>
      <c r="B1246" s="367" t="s">
        <v>779</v>
      </c>
      <c r="C1246" s="367" t="s">
        <v>1375</v>
      </c>
      <c r="D1246" s="367" t="s">
        <v>1351</v>
      </c>
      <c r="E1246" s="367" t="s">
        <v>530</v>
      </c>
      <c r="F1246" s="367" t="s">
        <v>1376</v>
      </c>
      <c r="G1246" s="367" t="s">
        <v>530</v>
      </c>
      <c r="H1246" s="367" t="s">
        <v>530</v>
      </c>
      <c r="I1246" s="367" t="s">
        <v>530</v>
      </c>
      <c r="J1246" s="374"/>
      <c r="K1246" s="374">
        <v>155.38</v>
      </c>
      <c r="L1246" s="374">
        <v>-947067.28</v>
      </c>
      <c r="M1246" s="374"/>
    </row>
    <row r="1247" spans="1:13" ht="12.2" hidden="1" customHeight="1" outlineLevel="2" x14ac:dyDescent="0.2">
      <c r="A1247" s="367" t="s">
        <v>3157</v>
      </c>
      <c r="B1247" s="367" t="s">
        <v>571</v>
      </c>
      <c r="C1247" s="367" t="s">
        <v>3173</v>
      </c>
      <c r="D1247" s="367" t="s">
        <v>3174</v>
      </c>
      <c r="E1247" s="367" t="s">
        <v>530</v>
      </c>
      <c r="F1247" s="367" t="s">
        <v>3175</v>
      </c>
      <c r="G1247" s="367" t="s">
        <v>530</v>
      </c>
      <c r="H1247" s="367" t="s">
        <v>530</v>
      </c>
      <c r="I1247" s="367" t="s">
        <v>530</v>
      </c>
      <c r="J1247" s="374"/>
      <c r="K1247" s="374">
        <v>112.02</v>
      </c>
      <c r="L1247" s="374">
        <v>-947179.3</v>
      </c>
      <c r="M1247" s="374"/>
    </row>
    <row r="1248" spans="1:13" ht="12.2" hidden="1" customHeight="1" outlineLevel="2" x14ac:dyDescent="0.2">
      <c r="A1248" s="367" t="s">
        <v>3157</v>
      </c>
      <c r="B1248" s="367" t="s">
        <v>579</v>
      </c>
      <c r="C1248" s="367" t="s">
        <v>1406</v>
      </c>
      <c r="D1248" s="367" t="s">
        <v>1407</v>
      </c>
      <c r="E1248" s="367" t="s">
        <v>530</v>
      </c>
      <c r="F1248" s="367" t="s">
        <v>3176</v>
      </c>
      <c r="G1248" s="367" t="s">
        <v>530</v>
      </c>
      <c r="H1248" s="367" t="s">
        <v>530</v>
      </c>
      <c r="I1248" s="367" t="s">
        <v>530</v>
      </c>
      <c r="J1248" s="374"/>
      <c r="K1248" s="374">
        <v>194.51</v>
      </c>
      <c r="L1248" s="374">
        <v>-947373.81</v>
      </c>
      <c r="M1248" s="374"/>
    </row>
    <row r="1249" spans="1:13" ht="12.2" hidden="1" customHeight="1" outlineLevel="2" x14ac:dyDescent="0.2">
      <c r="A1249" s="367" t="s">
        <v>3157</v>
      </c>
      <c r="B1249" s="367" t="s">
        <v>821</v>
      </c>
      <c r="C1249" s="367" t="s">
        <v>3177</v>
      </c>
      <c r="D1249" s="367" t="s">
        <v>1247</v>
      </c>
      <c r="E1249" s="367" t="s">
        <v>530</v>
      </c>
      <c r="F1249" s="367" t="s">
        <v>3178</v>
      </c>
      <c r="G1249" s="367" t="s">
        <v>530</v>
      </c>
      <c r="H1249" s="367" t="s">
        <v>530</v>
      </c>
      <c r="I1249" s="367" t="s">
        <v>530</v>
      </c>
      <c r="J1249" s="374"/>
      <c r="K1249" s="374">
        <v>30.43</v>
      </c>
      <c r="L1249" s="374">
        <v>-947404.24</v>
      </c>
      <c r="M1249" s="374"/>
    </row>
    <row r="1250" spans="1:13" ht="12.2" hidden="1" customHeight="1" outlineLevel="2" x14ac:dyDescent="0.2">
      <c r="A1250" s="367" t="s">
        <v>3157</v>
      </c>
      <c r="B1250" s="367" t="s">
        <v>821</v>
      </c>
      <c r="C1250" s="367" t="s">
        <v>3179</v>
      </c>
      <c r="D1250" s="367" t="s">
        <v>2382</v>
      </c>
      <c r="E1250" s="367" t="s">
        <v>530</v>
      </c>
      <c r="F1250" s="367" t="s">
        <v>3180</v>
      </c>
      <c r="G1250" s="367" t="s">
        <v>530</v>
      </c>
      <c r="H1250" s="367" t="s">
        <v>530</v>
      </c>
      <c r="I1250" s="367" t="s">
        <v>530</v>
      </c>
      <c r="J1250" s="374"/>
      <c r="K1250" s="374">
        <v>32.61</v>
      </c>
      <c r="L1250" s="374">
        <v>-947436.85</v>
      </c>
      <c r="M1250" s="374"/>
    </row>
    <row r="1251" spans="1:13" ht="12.2" hidden="1" customHeight="1" outlineLevel="2" x14ac:dyDescent="0.2">
      <c r="A1251" s="367" t="s">
        <v>3157</v>
      </c>
      <c r="B1251" s="367" t="s">
        <v>604</v>
      </c>
      <c r="C1251" s="367" t="s">
        <v>2523</v>
      </c>
      <c r="D1251" s="367" t="s">
        <v>2524</v>
      </c>
      <c r="E1251" s="367" t="s">
        <v>530</v>
      </c>
      <c r="F1251" s="367" t="s">
        <v>3181</v>
      </c>
      <c r="G1251" s="367" t="s">
        <v>530</v>
      </c>
      <c r="H1251" s="367" t="s">
        <v>530</v>
      </c>
      <c r="I1251" s="367" t="s">
        <v>530</v>
      </c>
      <c r="J1251" s="374"/>
      <c r="K1251" s="374">
        <v>18.48</v>
      </c>
      <c r="L1251" s="374">
        <v>-947455.33</v>
      </c>
      <c r="M1251" s="374"/>
    </row>
    <row r="1252" spans="1:13" ht="12.2" hidden="1" customHeight="1" outlineLevel="2" x14ac:dyDescent="0.2">
      <c r="A1252" s="367" t="s">
        <v>3157</v>
      </c>
      <c r="B1252" s="367" t="s">
        <v>604</v>
      </c>
      <c r="C1252" s="367" t="s">
        <v>1453</v>
      </c>
      <c r="D1252" s="367" t="s">
        <v>1454</v>
      </c>
      <c r="E1252" s="367" t="s">
        <v>530</v>
      </c>
      <c r="F1252" s="367" t="s">
        <v>3182</v>
      </c>
      <c r="G1252" s="367" t="s">
        <v>530</v>
      </c>
      <c r="H1252" s="367" t="s">
        <v>530</v>
      </c>
      <c r="I1252" s="367" t="s">
        <v>530</v>
      </c>
      <c r="J1252" s="374"/>
      <c r="K1252" s="374">
        <v>313.04000000000002</v>
      </c>
      <c r="L1252" s="374">
        <v>-947768.37</v>
      </c>
      <c r="M1252" s="374"/>
    </row>
    <row r="1253" spans="1:13" ht="12.2" hidden="1" customHeight="1" outlineLevel="2" x14ac:dyDescent="0.2">
      <c r="A1253" s="367" t="s">
        <v>3157</v>
      </c>
      <c r="B1253" s="367" t="s">
        <v>852</v>
      </c>
      <c r="C1253" s="367" t="s">
        <v>2542</v>
      </c>
      <c r="D1253" s="367" t="s">
        <v>1247</v>
      </c>
      <c r="E1253" s="367" t="s">
        <v>530</v>
      </c>
      <c r="F1253" s="367" t="s">
        <v>3183</v>
      </c>
      <c r="G1253" s="367" t="s">
        <v>530</v>
      </c>
      <c r="H1253" s="367" t="s">
        <v>530</v>
      </c>
      <c r="I1253" s="367" t="s">
        <v>530</v>
      </c>
      <c r="J1253" s="374"/>
      <c r="K1253" s="374">
        <v>16.38</v>
      </c>
      <c r="L1253" s="374">
        <v>-947784.75</v>
      </c>
      <c r="M1253" s="374"/>
    </row>
    <row r="1254" spans="1:13" ht="12.2" hidden="1" customHeight="1" outlineLevel="2" x14ac:dyDescent="0.2">
      <c r="A1254" s="367" t="s">
        <v>3157</v>
      </c>
      <c r="B1254" s="367" t="s">
        <v>852</v>
      </c>
      <c r="C1254" s="367" t="s">
        <v>1475</v>
      </c>
      <c r="D1254" s="367" t="s">
        <v>1247</v>
      </c>
      <c r="E1254" s="367" t="s">
        <v>530</v>
      </c>
      <c r="F1254" s="367" t="s">
        <v>3184</v>
      </c>
      <c r="G1254" s="367" t="s">
        <v>530</v>
      </c>
      <c r="H1254" s="367" t="s">
        <v>530</v>
      </c>
      <c r="I1254" s="367" t="s">
        <v>530</v>
      </c>
      <c r="J1254" s="374"/>
      <c r="K1254" s="374">
        <v>21.98</v>
      </c>
      <c r="L1254" s="374">
        <v>-947806.73</v>
      </c>
      <c r="M1254" s="374"/>
    </row>
    <row r="1255" spans="1:13" ht="12.2" hidden="1" customHeight="1" outlineLevel="2" x14ac:dyDescent="0.2">
      <c r="A1255" s="367" t="s">
        <v>3157</v>
      </c>
      <c r="B1255" s="367" t="s">
        <v>1146</v>
      </c>
      <c r="C1255" s="367" t="s">
        <v>3185</v>
      </c>
      <c r="D1255" s="367" t="s">
        <v>3186</v>
      </c>
      <c r="E1255" s="367" t="s">
        <v>530</v>
      </c>
      <c r="F1255" s="367" t="s">
        <v>3187</v>
      </c>
      <c r="G1255" s="367" t="s">
        <v>530</v>
      </c>
      <c r="H1255" s="367" t="s">
        <v>530</v>
      </c>
      <c r="I1255" s="367" t="s">
        <v>530</v>
      </c>
      <c r="J1255" s="374"/>
      <c r="K1255" s="374">
        <v>26.61</v>
      </c>
      <c r="L1255" s="374">
        <v>-947833.34</v>
      </c>
      <c r="M1255" s="374"/>
    </row>
    <row r="1256" spans="1:13" ht="12.2" hidden="1" customHeight="1" outlineLevel="2" x14ac:dyDescent="0.2">
      <c r="A1256" s="367" t="s">
        <v>3157</v>
      </c>
      <c r="B1256" s="367" t="s">
        <v>631</v>
      </c>
      <c r="C1256" s="367" t="s">
        <v>2560</v>
      </c>
      <c r="D1256" s="367" t="s">
        <v>1324</v>
      </c>
      <c r="E1256" s="367" t="s">
        <v>530</v>
      </c>
      <c r="F1256" s="367" t="s">
        <v>3188</v>
      </c>
      <c r="G1256" s="367" t="s">
        <v>530</v>
      </c>
      <c r="H1256" s="367" t="s">
        <v>530</v>
      </c>
      <c r="I1256" s="367" t="s">
        <v>530</v>
      </c>
      <c r="J1256" s="374"/>
      <c r="K1256" s="374">
        <v>117.76</v>
      </c>
      <c r="L1256" s="374">
        <v>-947951.1</v>
      </c>
      <c r="M1256" s="374"/>
    </row>
    <row r="1257" spans="1:13" ht="12.2" hidden="1" customHeight="1" outlineLevel="2" x14ac:dyDescent="0.2">
      <c r="A1257" s="367" t="s">
        <v>3157</v>
      </c>
      <c r="B1257" s="367" t="s">
        <v>659</v>
      </c>
      <c r="C1257" s="367" t="s">
        <v>3189</v>
      </c>
      <c r="D1257" s="367" t="s">
        <v>1247</v>
      </c>
      <c r="E1257" s="367" t="s">
        <v>530</v>
      </c>
      <c r="F1257" s="367" t="s">
        <v>3190</v>
      </c>
      <c r="G1257" s="367" t="s">
        <v>530</v>
      </c>
      <c r="H1257" s="367" t="s">
        <v>530</v>
      </c>
      <c r="I1257" s="367" t="s">
        <v>530</v>
      </c>
      <c r="J1257" s="374"/>
      <c r="K1257" s="374">
        <v>66.52</v>
      </c>
      <c r="L1257" s="374">
        <v>-948017.62</v>
      </c>
      <c r="M1257" s="374"/>
    </row>
    <row r="1258" spans="1:13" ht="12.2" hidden="1" customHeight="1" outlineLevel="2" x14ac:dyDescent="0.2">
      <c r="A1258" s="367" t="s">
        <v>3157</v>
      </c>
      <c r="B1258" s="367" t="s">
        <v>659</v>
      </c>
      <c r="C1258" s="367" t="s">
        <v>3191</v>
      </c>
      <c r="D1258" s="367" t="s">
        <v>1247</v>
      </c>
      <c r="E1258" s="367" t="s">
        <v>530</v>
      </c>
      <c r="F1258" s="367" t="s">
        <v>3192</v>
      </c>
      <c r="G1258" s="367" t="s">
        <v>530</v>
      </c>
      <c r="H1258" s="367" t="s">
        <v>530</v>
      </c>
      <c r="I1258" s="367" t="s">
        <v>530</v>
      </c>
      <c r="J1258" s="374"/>
      <c r="K1258" s="374">
        <v>19.96</v>
      </c>
      <c r="L1258" s="374">
        <v>-948037.58</v>
      </c>
      <c r="M1258" s="374"/>
    </row>
    <row r="1259" spans="1:13" ht="12.2" hidden="1" customHeight="1" outlineLevel="2" x14ac:dyDescent="0.2">
      <c r="A1259" s="367" t="s">
        <v>3157</v>
      </c>
      <c r="B1259" s="367" t="s">
        <v>659</v>
      </c>
      <c r="C1259" s="367" t="s">
        <v>3193</v>
      </c>
      <c r="D1259" s="367" t="s">
        <v>1247</v>
      </c>
      <c r="E1259" s="367" t="s">
        <v>530</v>
      </c>
      <c r="F1259" s="367" t="s">
        <v>3194</v>
      </c>
      <c r="G1259" s="367" t="s">
        <v>530</v>
      </c>
      <c r="H1259" s="367" t="s">
        <v>530</v>
      </c>
      <c r="I1259" s="367" t="s">
        <v>530</v>
      </c>
      <c r="J1259" s="374"/>
      <c r="K1259" s="374">
        <v>22.17</v>
      </c>
      <c r="L1259" s="374">
        <v>-948059.75</v>
      </c>
      <c r="M1259" s="374"/>
    </row>
    <row r="1260" spans="1:13" ht="12.2" hidden="1" customHeight="1" outlineLevel="2" x14ac:dyDescent="0.2">
      <c r="A1260" s="367" t="s">
        <v>3157</v>
      </c>
      <c r="B1260" s="367" t="s">
        <v>659</v>
      </c>
      <c r="C1260" s="367" t="s">
        <v>1530</v>
      </c>
      <c r="D1260" s="367" t="s">
        <v>1351</v>
      </c>
      <c r="E1260" s="367" t="s">
        <v>530</v>
      </c>
      <c r="F1260" s="367" t="s">
        <v>1531</v>
      </c>
      <c r="G1260" s="367" t="s">
        <v>530</v>
      </c>
      <c r="H1260" s="367" t="s">
        <v>530</v>
      </c>
      <c r="I1260" s="367" t="s">
        <v>530</v>
      </c>
      <c r="J1260" s="374"/>
      <c r="K1260" s="374">
        <v>383.53</v>
      </c>
      <c r="L1260" s="374">
        <v>-948443.28</v>
      </c>
      <c r="M1260" s="374"/>
    </row>
    <row r="1261" spans="1:13" ht="12.2" hidden="1" customHeight="1" outlineLevel="2" x14ac:dyDescent="0.2">
      <c r="A1261" s="367" t="s">
        <v>3157</v>
      </c>
      <c r="B1261" s="367" t="s">
        <v>888</v>
      </c>
      <c r="C1261" s="367" t="s">
        <v>1565</v>
      </c>
      <c r="D1261" s="367" t="s">
        <v>1454</v>
      </c>
      <c r="E1261" s="367" t="s">
        <v>530</v>
      </c>
      <c r="F1261" s="367" t="s">
        <v>3195</v>
      </c>
      <c r="G1261" s="367" t="s">
        <v>530</v>
      </c>
      <c r="H1261" s="367" t="s">
        <v>530</v>
      </c>
      <c r="I1261" s="367" t="s">
        <v>530</v>
      </c>
      <c r="J1261" s="374"/>
      <c r="K1261" s="374">
        <v>66.959999999999994</v>
      </c>
      <c r="L1261" s="374">
        <v>-948510.24</v>
      </c>
      <c r="M1261" s="374"/>
    </row>
    <row r="1262" spans="1:13" ht="12.2" hidden="1" customHeight="1" outlineLevel="2" x14ac:dyDescent="0.2">
      <c r="A1262" s="367" t="s">
        <v>3157</v>
      </c>
      <c r="B1262" s="367" t="s">
        <v>1051</v>
      </c>
      <c r="C1262" s="367" t="s">
        <v>1588</v>
      </c>
      <c r="D1262" s="367" t="s">
        <v>1454</v>
      </c>
      <c r="E1262" s="367" t="s">
        <v>530</v>
      </c>
      <c r="F1262" s="367" t="s">
        <v>3196</v>
      </c>
      <c r="G1262" s="367" t="s">
        <v>530</v>
      </c>
      <c r="H1262" s="367" t="s">
        <v>530</v>
      </c>
      <c r="I1262" s="367" t="s">
        <v>530</v>
      </c>
      <c r="J1262" s="374"/>
      <c r="K1262" s="374">
        <v>257.05</v>
      </c>
      <c r="L1262" s="374">
        <v>-948767.29</v>
      </c>
      <c r="M1262" s="374"/>
    </row>
    <row r="1263" spans="1:13" ht="12.2" hidden="1" customHeight="1" outlineLevel="2" x14ac:dyDescent="0.2">
      <c r="A1263" s="367" t="s">
        <v>3157</v>
      </c>
      <c r="B1263" s="367" t="s">
        <v>1057</v>
      </c>
      <c r="C1263" s="367" t="s">
        <v>2636</v>
      </c>
      <c r="D1263" s="367" t="s">
        <v>2637</v>
      </c>
      <c r="E1263" s="367" t="s">
        <v>530</v>
      </c>
      <c r="F1263" s="367" t="s">
        <v>3197</v>
      </c>
      <c r="G1263" s="367" t="s">
        <v>530</v>
      </c>
      <c r="H1263" s="367" t="s">
        <v>530</v>
      </c>
      <c r="I1263" s="367" t="s">
        <v>530</v>
      </c>
      <c r="J1263" s="374"/>
      <c r="K1263" s="374">
        <v>162.59</v>
      </c>
      <c r="L1263" s="374">
        <v>-948929.88</v>
      </c>
      <c r="M1263" s="374"/>
    </row>
    <row r="1264" spans="1:13" ht="12.2" hidden="1" customHeight="1" outlineLevel="2" x14ac:dyDescent="0.2">
      <c r="A1264" s="367" t="s">
        <v>3157</v>
      </c>
      <c r="B1264" s="367" t="s">
        <v>1063</v>
      </c>
      <c r="C1264" s="367" t="s">
        <v>2643</v>
      </c>
      <c r="D1264" s="367" t="s">
        <v>1247</v>
      </c>
      <c r="E1264" s="367" t="s">
        <v>530</v>
      </c>
      <c r="F1264" s="367" t="s">
        <v>3198</v>
      </c>
      <c r="G1264" s="367" t="s">
        <v>530</v>
      </c>
      <c r="H1264" s="367" t="s">
        <v>530</v>
      </c>
      <c r="I1264" s="367" t="s">
        <v>530</v>
      </c>
      <c r="J1264" s="374"/>
      <c r="K1264" s="374">
        <v>55.74</v>
      </c>
      <c r="L1264" s="374">
        <v>-948985.62</v>
      </c>
      <c r="M1264" s="374"/>
    </row>
    <row r="1265" spans="1:13" ht="12.2" hidden="1" customHeight="1" outlineLevel="2" x14ac:dyDescent="0.2">
      <c r="A1265" s="367" t="s">
        <v>3157</v>
      </c>
      <c r="B1265" s="367" t="s">
        <v>713</v>
      </c>
      <c r="C1265" s="367" t="s">
        <v>3199</v>
      </c>
      <c r="D1265" s="367" t="s">
        <v>3200</v>
      </c>
      <c r="E1265" s="367" t="s">
        <v>530</v>
      </c>
      <c r="F1265" s="367" t="s">
        <v>3201</v>
      </c>
      <c r="G1265" s="367" t="s">
        <v>530</v>
      </c>
      <c r="H1265" s="367" t="s">
        <v>530</v>
      </c>
      <c r="I1265" s="367" t="s">
        <v>530</v>
      </c>
      <c r="J1265" s="374"/>
      <c r="K1265" s="374">
        <v>267.38</v>
      </c>
      <c r="L1265" s="374">
        <v>-949253</v>
      </c>
      <c r="M1265" s="374"/>
    </row>
    <row r="1266" spans="1:13" ht="12.2" hidden="1" customHeight="1" outlineLevel="2" x14ac:dyDescent="0.2">
      <c r="A1266" s="367" t="s">
        <v>3157</v>
      </c>
      <c r="B1266" s="367" t="s">
        <v>713</v>
      </c>
      <c r="C1266" s="367" t="s">
        <v>3202</v>
      </c>
      <c r="D1266" s="367" t="s">
        <v>1247</v>
      </c>
      <c r="E1266" s="367" t="s">
        <v>530</v>
      </c>
      <c r="F1266" s="367" t="s">
        <v>3203</v>
      </c>
      <c r="G1266" s="367" t="s">
        <v>530</v>
      </c>
      <c r="H1266" s="367" t="s">
        <v>530</v>
      </c>
      <c r="I1266" s="367" t="s">
        <v>530</v>
      </c>
      <c r="J1266" s="374"/>
      <c r="K1266" s="374">
        <v>26.73</v>
      </c>
      <c r="L1266" s="374">
        <v>-949279.73</v>
      </c>
      <c r="M1266" s="374"/>
    </row>
    <row r="1267" spans="1:13" ht="12.2" hidden="1" customHeight="1" outlineLevel="2" x14ac:dyDescent="0.2">
      <c r="A1267" s="367" t="s">
        <v>3157</v>
      </c>
      <c r="B1267" s="367" t="s">
        <v>713</v>
      </c>
      <c r="C1267" s="367" t="s">
        <v>1675</v>
      </c>
      <c r="D1267" s="367" t="s">
        <v>1454</v>
      </c>
      <c r="E1267" s="367" t="s">
        <v>530</v>
      </c>
      <c r="F1267" s="367" t="s">
        <v>3204</v>
      </c>
      <c r="G1267" s="367" t="s">
        <v>530</v>
      </c>
      <c r="H1267" s="367" t="s">
        <v>530</v>
      </c>
      <c r="I1267" s="367" t="s">
        <v>530</v>
      </c>
      <c r="J1267" s="374"/>
      <c r="K1267" s="374">
        <v>171.05</v>
      </c>
      <c r="L1267" s="374">
        <v>-949450.78</v>
      </c>
      <c r="M1267" s="374"/>
    </row>
    <row r="1268" spans="1:13" ht="12.2" hidden="1" customHeight="1" outlineLevel="2" x14ac:dyDescent="0.2">
      <c r="A1268" s="367" t="s">
        <v>3157</v>
      </c>
      <c r="B1268" s="367" t="s">
        <v>713</v>
      </c>
      <c r="C1268" s="367" t="s">
        <v>3205</v>
      </c>
      <c r="D1268" s="367" t="s">
        <v>3206</v>
      </c>
      <c r="E1268" s="367" t="s">
        <v>530</v>
      </c>
      <c r="F1268" s="367" t="s">
        <v>3207</v>
      </c>
      <c r="G1268" s="367" t="s">
        <v>530</v>
      </c>
      <c r="H1268" s="367" t="s">
        <v>530</v>
      </c>
      <c r="I1268" s="367" t="s">
        <v>530</v>
      </c>
      <c r="J1268" s="374"/>
      <c r="K1268" s="374">
        <v>1451.58</v>
      </c>
      <c r="L1268" s="374">
        <v>-950902.36</v>
      </c>
      <c r="M1268" s="374"/>
    </row>
    <row r="1269" spans="1:13" ht="12.2" hidden="1" customHeight="1" outlineLevel="1" x14ac:dyDescent="0.2">
      <c r="A1269" s="375" t="s">
        <v>3208</v>
      </c>
      <c r="J1269" s="374">
        <f>SUBTOTAL(9,J1237:J1268)</f>
        <v>0</v>
      </c>
      <c r="K1269" s="374">
        <f>SUBTOTAL(9,K1237:K1268)</f>
        <v>0</v>
      </c>
      <c r="L1269" s="374">
        <f>SUBTOTAL(9,L1237:L1268)</f>
        <v>0</v>
      </c>
      <c r="M1269" s="374"/>
    </row>
    <row r="1270" spans="1:13" ht="12.2" hidden="1" customHeight="1" outlineLevel="2" x14ac:dyDescent="0.2">
      <c r="A1270" s="367" t="s">
        <v>3209</v>
      </c>
      <c r="B1270" s="367" t="s">
        <v>527</v>
      </c>
      <c r="C1270" s="367" t="s">
        <v>3210</v>
      </c>
      <c r="D1270" s="367" t="s">
        <v>1925</v>
      </c>
      <c r="E1270" s="367" t="s">
        <v>530</v>
      </c>
      <c r="F1270" s="367" t="s">
        <v>3211</v>
      </c>
      <c r="G1270" s="367" t="s">
        <v>530</v>
      </c>
      <c r="H1270" s="367" t="s">
        <v>530</v>
      </c>
      <c r="I1270" s="367" t="s">
        <v>530</v>
      </c>
      <c r="J1270" s="374"/>
      <c r="K1270" s="374">
        <v>22.57</v>
      </c>
      <c r="L1270" s="374">
        <v>-1575658.16</v>
      </c>
      <c r="M1270" s="374"/>
    </row>
    <row r="1271" spans="1:13" ht="12.2" hidden="1" customHeight="1" outlineLevel="2" x14ac:dyDescent="0.2">
      <c r="A1271" s="367" t="s">
        <v>3209</v>
      </c>
      <c r="B1271" s="367" t="s">
        <v>651</v>
      </c>
      <c r="C1271" s="367" t="s">
        <v>3212</v>
      </c>
      <c r="D1271" s="367" t="s">
        <v>3213</v>
      </c>
      <c r="E1271" s="367" t="s">
        <v>530</v>
      </c>
      <c r="F1271" s="367" t="s">
        <v>3214</v>
      </c>
      <c r="G1271" s="367" t="s">
        <v>530</v>
      </c>
      <c r="H1271" s="367" t="s">
        <v>530</v>
      </c>
      <c r="I1271" s="367" t="s">
        <v>530</v>
      </c>
      <c r="J1271" s="374"/>
      <c r="K1271" s="374">
        <v>22.17</v>
      </c>
      <c r="L1271" s="374">
        <v>-1575680.33</v>
      </c>
      <c r="M1271" s="374"/>
    </row>
    <row r="1272" spans="1:13" ht="12.2" hidden="1" customHeight="1" outlineLevel="2" x14ac:dyDescent="0.2">
      <c r="A1272" s="367" t="s">
        <v>3209</v>
      </c>
      <c r="B1272" s="367" t="s">
        <v>1054</v>
      </c>
      <c r="C1272" s="367" t="s">
        <v>3215</v>
      </c>
      <c r="D1272" s="367" t="s">
        <v>3216</v>
      </c>
      <c r="E1272" s="367" t="s">
        <v>530</v>
      </c>
      <c r="F1272" s="367" t="s">
        <v>3217</v>
      </c>
      <c r="G1272" s="367" t="s">
        <v>530</v>
      </c>
      <c r="H1272" s="367" t="s">
        <v>530</v>
      </c>
      <c r="I1272" s="367" t="s">
        <v>530</v>
      </c>
      <c r="J1272" s="374"/>
      <c r="K1272" s="374">
        <v>4.46</v>
      </c>
      <c r="L1272" s="374">
        <v>-1575684.79</v>
      </c>
      <c r="M1272" s="374"/>
    </row>
    <row r="1273" spans="1:13" ht="12.2" hidden="1" customHeight="1" outlineLevel="2" x14ac:dyDescent="0.2">
      <c r="A1273" s="367" t="s">
        <v>3209</v>
      </c>
      <c r="B1273" s="367" t="s">
        <v>1063</v>
      </c>
      <c r="C1273" s="367" t="s">
        <v>3218</v>
      </c>
      <c r="D1273" s="367" t="s">
        <v>3216</v>
      </c>
      <c r="E1273" s="367" t="s">
        <v>530</v>
      </c>
      <c r="F1273" s="367" t="s">
        <v>3219</v>
      </c>
      <c r="G1273" s="367" t="s">
        <v>530</v>
      </c>
      <c r="H1273" s="367" t="s">
        <v>530</v>
      </c>
      <c r="I1273" s="367" t="s">
        <v>530</v>
      </c>
      <c r="J1273" s="374"/>
      <c r="K1273" s="374">
        <v>4.46</v>
      </c>
      <c r="L1273" s="374">
        <v>-1575689.25</v>
      </c>
      <c r="M1273" s="374"/>
    </row>
    <row r="1274" spans="1:13" ht="12.2" hidden="1" customHeight="1" outlineLevel="1" x14ac:dyDescent="0.2">
      <c r="A1274" s="375" t="s">
        <v>3220</v>
      </c>
      <c r="J1274" s="374">
        <f>SUBTOTAL(9,J1270:J1273)</f>
        <v>0</v>
      </c>
      <c r="K1274" s="374">
        <f>SUBTOTAL(9,K1270:K1273)</f>
        <v>0</v>
      </c>
      <c r="L1274" s="374">
        <f>SUBTOTAL(9,L1270:L1273)</f>
        <v>0</v>
      </c>
      <c r="M1274" s="374"/>
    </row>
    <row r="1275" spans="1:13" ht="12.2" hidden="1" customHeight="1" outlineLevel="2" x14ac:dyDescent="0.2">
      <c r="A1275" s="367" t="s">
        <v>3221</v>
      </c>
      <c r="B1275" s="367" t="s">
        <v>527</v>
      </c>
      <c r="C1275" s="367" t="s">
        <v>3222</v>
      </c>
      <c r="D1275" s="367" t="s">
        <v>3223</v>
      </c>
      <c r="E1275" s="367" t="s">
        <v>530</v>
      </c>
      <c r="F1275" s="367" t="s">
        <v>3224</v>
      </c>
      <c r="G1275" s="367" t="s">
        <v>530</v>
      </c>
      <c r="H1275" s="367" t="s">
        <v>530</v>
      </c>
      <c r="I1275" s="367" t="s">
        <v>530</v>
      </c>
      <c r="J1275" s="374"/>
      <c r="K1275" s="374">
        <v>38374.1</v>
      </c>
      <c r="L1275" s="374">
        <v>-16728880.949999999</v>
      </c>
      <c r="M1275" s="374"/>
    </row>
    <row r="1276" spans="1:13" ht="12.2" hidden="1" customHeight="1" outlineLevel="2" x14ac:dyDescent="0.2">
      <c r="A1276" s="367" t="s">
        <v>3221</v>
      </c>
      <c r="B1276" s="367" t="s">
        <v>527</v>
      </c>
      <c r="C1276" s="367" t="s">
        <v>3225</v>
      </c>
      <c r="D1276" s="367" t="s">
        <v>3226</v>
      </c>
      <c r="E1276" s="367" t="s">
        <v>530</v>
      </c>
      <c r="F1276" s="367" t="s">
        <v>3227</v>
      </c>
      <c r="G1276" s="367" t="s">
        <v>530</v>
      </c>
      <c r="H1276" s="367" t="s">
        <v>530</v>
      </c>
      <c r="I1276" s="367" t="s">
        <v>530</v>
      </c>
      <c r="J1276" s="374"/>
      <c r="K1276" s="374">
        <v>1249.23</v>
      </c>
      <c r="L1276" s="374">
        <v>-16730130.18</v>
      </c>
      <c r="M1276" s="374"/>
    </row>
    <row r="1277" spans="1:13" ht="12.2" hidden="1" customHeight="1" outlineLevel="2" x14ac:dyDescent="0.2">
      <c r="A1277" s="367" t="s">
        <v>3221</v>
      </c>
      <c r="B1277" s="367" t="s">
        <v>532</v>
      </c>
      <c r="C1277" s="367" t="s">
        <v>3228</v>
      </c>
      <c r="D1277" s="367" t="s">
        <v>947</v>
      </c>
      <c r="E1277" s="367" t="s">
        <v>530</v>
      </c>
      <c r="F1277" s="367" t="s">
        <v>3229</v>
      </c>
      <c r="G1277" s="367" t="s">
        <v>530</v>
      </c>
      <c r="H1277" s="367" t="s">
        <v>530</v>
      </c>
      <c r="I1277" s="367" t="s">
        <v>530</v>
      </c>
      <c r="J1277" s="374"/>
      <c r="K1277" s="374">
        <v>47.19</v>
      </c>
      <c r="L1277" s="374">
        <v>-16730177.369999999</v>
      </c>
      <c r="M1277" s="374"/>
    </row>
    <row r="1278" spans="1:13" ht="12.2" hidden="1" customHeight="1" outlineLevel="2" x14ac:dyDescent="0.2">
      <c r="A1278" s="367" t="s">
        <v>3221</v>
      </c>
      <c r="B1278" s="367" t="s">
        <v>757</v>
      </c>
      <c r="C1278" s="367" t="s">
        <v>3230</v>
      </c>
      <c r="D1278" s="367" t="s">
        <v>3223</v>
      </c>
      <c r="E1278" s="367" t="s">
        <v>530</v>
      </c>
      <c r="F1278" s="367" t="s">
        <v>3231</v>
      </c>
      <c r="G1278" s="367" t="s">
        <v>530</v>
      </c>
      <c r="H1278" s="367" t="s">
        <v>530</v>
      </c>
      <c r="I1278" s="367" t="s">
        <v>530</v>
      </c>
      <c r="J1278" s="374"/>
      <c r="K1278" s="374">
        <v>43398.48</v>
      </c>
      <c r="L1278" s="374">
        <v>-16773575.85</v>
      </c>
      <c r="M1278" s="374"/>
    </row>
    <row r="1279" spans="1:13" ht="12.2" hidden="1" customHeight="1" outlineLevel="2" x14ac:dyDescent="0.2">
      <c r="A1279" s="367" t="s">
        <v>3221</v>
      </c>
      <c r="B1279" s="367" t="s">
        <v>757</v>
      </c>
      <c r="C1279" s="367" t="s">
        <v>3232</v>
      </c>
      <c r="D1279" s="367" t="s">
        <v>947</v>
      </c>
      <c r="E1279" s="367" t="s">
        <v>530</v>
      </c>
      <c r="F1279" s="367" t="s">
        <v>3233</v>
      </c>
      <c r="G1279" s="367" t="s">
        <v>530</v>
      </c>
      <c r="H1279" s="367" t="s">
        <v>530</v>
      </c>
      <c r="I1279" s="367" t="s">
        <v>530</v>
      </c>
      <c r="J1279" s="374"/>
      <c r="K1279" s="374">
        <v>157.30000000000001</v>
      </c>
      <c r="L1279" s="374">
        <v>-16773733.15</v>
      </c>
      <c r="M1279" s="374"/>
    </row>
    <row r="1280" spans="1:13" ht="12.2" hidden="1" customHeight="1" outlineLevel="2" x14ac:dyDescent="0.2">
      <c r="A1280" s="367" t="s">
        <v>3221</v>
      </c>
      <c r="B1280" s="367" t="s">
        <v>539</v>
      </c>
      <c r="C1280" s="367" t="s">
        <v>3234</v>
      </c>
      <c r="D1280" s="367" t="s">
        <v>3235</v>
      </c>
      <c r="E1280" s="367" t="s">
        <v>530</v>
      </c>
      <c r="F1280" s="367" t="s">
        <v>3236</v>
      </c>
      <c r="G1280" s="367" t="s">
        <v>530</v>
      </c>
      <c r="H1280" s="367" t="s">
        <v>530</v>
      </c>
      <c r="I1280" s="367" t="s">
        <v>530</v>
      </c>
      <c r="J1280" s="374"/>
      <c r="K1280" s="374">
        <v>75.84</v>
      </c>
      <c r="L1280" s="374">
        <v>-16773808.99</v>
      </c>
      <c r="M1280" s="374"/>
    </row>
    <row r="1281" spans="1:13" ht="12.2" hidden="1" customHeight="1" outlineLevel="2" x14ac:dyDescent="0.2">
      <c r="A1281" s="367" t="s">
        <v>3221</v>
      </c>
      <c r="B1281" s="367" t="s">
        <v>539</v>
      </c>
      <c r="C1281" s="367" t="s">
        <v>3237</v>
      </c>
      <c r="D1281" s="367" t="s">
        <v>3226</v>
      </c>
      <c r="E1281" s="367" t="s">
        <v>530</v>
      </c>
      <c r="F1281" s="367" t="s">
        <v>3238</v>
      </c>
      <c r="G1281" s="367" t="s">
        <v>530</v>
      </c>
      <c r="H1281" s="367" t="s">
        <v>530</v>
      </c>
      <c r="I1281" s="367" t="s">
        <v>530</v>
      </c>
      <c r="J1281" s="374"/>
      <c r="K1281" s="374">
        <v>96.74</v>
      </c>
      <c r="L1281" s="374">
        <v>-16773905.73</v>
      </c>
      <c r="M1281" s="374"/>
    </row>
    <row r="1282" spans="1:13" ht="12.2" hidden="1" customHeight="1" outlineLevel="2" x14ac:dyDescent="0.2">
      <c r="A1282" s="367" t="s">
        <v>3221</v>
      </c>
      <c r="B1282" s="367" t="s">
        <v>543</v>
      </c>
      <c r="C1282" s="367" t="s">
        <v>3239</v>
      </c>
      <c r="D1282" s="367" t="s">
        <v>3226</v>
      </c>
      <c r="E1282" s="367" t="s">
        <v>530</v>
      </c>
      <c r="F1282" s="367" t="s">
        <v>3240</v>
      </c>
      <c r="G1282" s="367" t="s">
        <v>530</v>
      </c>
      <c r="H1282" s="367" t="s">
        <v>530</v>
      </c>
      <c r="I1282" s="367" t="s">
        <v>530</v>
      </c>
      <c r="J1282" s="374"/>
      <c r="K1282" s="374">
        <v>114.97</v>
      </c>
      <c r="L1282" s="374">
        <v>-16774020.699999999</v>
      </c>
      <c r="M1282" s="374"/>
    </row>
    <row r="1283" spans="1:13" ht="12.2" hidden="1" customHeight="1" outlineLevel="2" x14ac:dyDescent="0.2">
      <c r="A1283" s="367" t="s">
        <v>3221</v>
      </c>
      <c r="B1283" s="367" t="s">
        <v>774</v>
      </c>
      <c r="C1283" s="367" t="s">
        <v>3241</v>
      </c>
      <c r="D1283" s="367" t="s">
        <v>3223</v>
      </c>
      <c r="E1283" s="367" t="s">
        <v>530</v>
      </c>
      <c r="F1283" s="367" t="s">
        <v>3242</v>
      </c>
      <c r="G1283" s="367" t="s">
        <v>530</v>
      </c>
      <c r="H1283" s="367" t="s">
        <v>530</v>
      </c>
      <c r="I1283" s="367" t="s">
        <v>530</v>
      </c>
      <c r="J1283" s="374"/>
      <c r="K1283" s="374">
        <v>32979.279999999999</v>
      </c>
      <c r="L1283" s="374">
        <v>-16806999.98</v>
      </c>
      <c r="M1283" s="374"/>
    </row>
    <row r="1284" spans="1:13" ht="12.2" hidden="1" customHeight="1" outlineLevel="2" x14ac:dyDescent="0.2">
      <c r="A1284" s="367" t="s">
        <v>3221</v>
      </c>
      <c r="B1284" s="367" t="s">
        <v>774</v>
      </c>
      <c r="C1284" s="367" t="s">
        <v>3243</v>
      </c>
      <c r="D1284" s="367" t="s">
        <v>3244</v>
      </c>
      <c r="E1284" s="367" t="s">
        <v>530</v>
      </c>
      <c r="F1284" s="367" t="s">
        <v>3245</v>
      </c>
      <c r="G1284" s="367" t="s">
        <v>530</v>
      </c>
      <c r="H1284" s="367" t="s">
        <v>530</v>
      </c>
      <c r="I1284" s="367" t="s">
        <v>530</v>
      </c>
      <c r="J1284" s="374"/>
      <c r="K1284" s="374">
        <v>93.33</v>
      </c>
      <c r="L1284" s="374">
        <v>-16807093.309999999</v>
      </c>
      <c r="M1284" s="374"/>
    </row>
    <row r="1285" spans="1:13" ht="12.2" hidden="1" customHeight="1" outlineLevel="2" x14ac:dyDescent="0.2">
      <c r="A1285" s="367" t="s">
        <v>3221</v>
      </c>
      <c r="B1285" s="367" t="s">
        <v>958</v>
      </c>
      <c r="C1285" s="367" t="s">
        <v>3246</v>
      </c>
      <c r="D1285" s="367" t="s">
        <v>3247</v>
      </c>
      <c r="E1285" s="367" t="s">
        <v>530</v>
      </c>
      <c r="F1285" s="367" t="s">
        <v>3248</v>
      </c>
      <c r="G1285" s="367" t="s">
        <v>530</v>
      </c>
      <c r="H1285" s="367" t="s">
        <v>530</v>
      </c>
      <c r="I1285" s="367" t="s">
        <v>530</v>
      </c>
      <c r="J1285" s="374"/>
      <c r="K1285" s="374">
        <v>16259.31</v>
      </c>
      <c r="L1285" s="374">
        <v>-16823352.620000001</v>
      </c>
      <c r="M1285" s="374"/>
    </row>
    <row r="1286" spans="1:13" ht="12.2" hidden="1" customHeight="1" outlineLevel="2" x14ac:dyDescent="0.2">
      <c r="A1286" s="367" t="s">
        <v>3221</v>
      </c>
      <c r="B1286" s="367" t="s">
        <v>958</v>
      </c>
      <c r="C1286" s="367" t="s">
        <v>3249</v>
      </c>
      <c r="D1286" s="367" t="s">
        <v>3244</v>
      </c>
      <c r="E1286" s="367" t="s">
        <v>530</v>
      </c>
      <c r="F1286" s="367" t="s">
        <v>3250</v>
      </c>
      <c r="G1286" s="367" t="s">
        <v>530</v>
      </c>
      <c r="H1286" s="367" t="s">
        <v>530</v>
      </c>
      <c r="I1286" s="367" t="s">
        <v>530</v>
      </c>
      <c r="J1286" s="374"/>
      <c r="K1286" s="374">
        <v>67.3</v>
      </c>
      <c r="L1286" s="374">
        <v>-16823419.920000002</v>
      </c>
      <c r="M1286" s="374"/>
    </row>
    <row r="1287" spans="1:13" ht="12.2" hidden="1" customHeight="1" outlineLevel="2" x14ac:dyDescent="0.2">
      <c r="A1287" s="367" t="s">
        <v>3221</v>
      </c>
      <c r="B1287" s="367" t="s">
        <v>559</v>
      </c>
      <c r="C1287" s="367" t="s">
        <v>3251</v>
      </c>
      <c r="D1287" s="367" t="s">
        <v>3223</v>
      </c>
      <c r="E1287" s="367" t="s">
        <v>530</v>
      </c>
      <c r="F1287" s="367" t="s">
        <v>3252</v>
      </c>
      <c r="G1287" s="367" t="s">
        <v>530</v>
      </c>
      <c r="H1287" s="367" t="s">
        <v>530</v>
      </c>
      <c r="I1287" s="367" t="s">
        <v>530</v>
      </c>
      <c r="J1287" s="374"/>
      <c r="K1287" s="374">
        <v>14755.03</v>
      </c>
      <c r="L1287" s="374">
        <v>-16838174.949999999</v>
      </c>
      <c r="M1287" s="374"/>
    </row>
    <row r="1288" spans="1:13" ht="12.2" hidden="1" customHeight="1" outlineLevel="2" x14ac:dyDescent="0.2">
      <c r="A1288" s="367" t="s">
        <v>3221</v>
      </c>
      <c r="B1288" s="367" t="s">
        <v>559</v>
      </c>
      <c r="C1288" s="367" t="s">
        <v>3253</v>
      </c>
      <c r="D1288" s="367" t="s">
        <v>3226</v>
      </c>
      <c r="E1288" s="367" t="s">
        <v>530</v>
      </c>
      <c r="F1288" s="367" t="s">
        <v>3254</v>
      </c>
      <c r="G1288" s="367" t="s">
        <v>530</v>
      </c>
      <c r="H1288" s="367" t="s">
        <v>530</v>
      </c>
      <c r="I1288" s="367" t="s">
        <v>530</v>
      </c>
      <c r="J1288" s="374"/>
      <c r="K1288" s="374">
        <v>62.92</v>
      </c>
      <c r="L1288" s="374">
        <v>-16838237.870000001</v>
      </c>
      <c r="M1288" s="374"/>
    </row>
    <row r="1289" spans="1:13" ht="12.2" hidden="1" customHeight="1" outlineLevel="2" x14ac:dyDescent="0.2">
      <c r="A1289" s="367" t="s">
        <v>3221</v>
      </c>
      <c r="B1289" s="367" t="s">
        <v>779</v>
      </c>
      <c r="C1289" s="367" t="s">
        <v>3255</v>
      </c>
      <c r="D1289" s="367" t="s">
        <v>3226</v>
      </c>
      <c r="E1289" s="367" t="s">
        <v>530</v>
      </c>
      <c r="F1289" s="367" t="s">
        <v>3256</v>
      </c>
      <c r="G1289" s="367" t="s">
        <v>530</v>
      </c>
      <c r="H1289" s="367" t="s">
        <v>530</v>
      </c>
      <c r="I1289" s="367" t="s">
        <v>530</v>
      </c>
      <c r="J1289" s="374"/>
      <c r="K1289" s="374">
        <v>198.74</v>
      </c>
      <c r="L1289" s="374">
        <v>-16838436.609999999</v>
      </c>
      <c r="M1289" s="374"/>
    </row>
    <row r="1290" spans="1:13" ht="12.2" hidden="1" customHeight="1" outlineLevel="2" x14ac:dyDescent="0.2">
      <c r="A1290" s="367" t="s">
        <v>3221</v>
      </c>
      <c r="B1290" s="367" t="s">
        <v>779</v>
      </c>
      <c r="C1290" s="367" t="s">
        <v>3257</v>
      </c>
      <c r="D1290" s="367" t="s">
        <v>3226</v>
      </c>
      <c r="E1290" s="367" t="s">
        <v>530</v>
      </c>
      <c r="F1290" s="367" t="s">
        <v>3258</v>
      </c>
      <c r="G1290" s="367" t="s">
        <v>530</v>
      </c>
      <c r="H1290" s="367" t="s">
        <v>530</v>
      </c>
      <c r="I1290" s="367" t="s">
        <v>530</v>
      </c>
      <c r="J1290" s="374"/>
      <c r="K1290" s="374">
        <v>86.96</v>
      </c>
      <c r="L1290" s="374">
        <v>-16838523.57</v>
      </c>
      <c r="M1290" s="374"/>
    </row>
    <row r="1291" spans="1:13" ht="12.2" hidden="1" customHeight="1" outlineLevel="2" x14ac:dyDescent="0.2">
      <c r="A1291" s="367" t="s">
        <v>3221</v>
      </c>
      <c r="B1291" s="367" t="s">
        <v>566</v>
      </c>
      <c r="C1291" s="367" t="s">
        <v>3259</v>
      </c>
      <c r="D1291" s="367" t="s">
        <v>3223</v>
      </c>
      <c r="E1291" s="367" t="s">
        <v>530</v>
      </c>
      <c r="F1291" s="367" t="s">
        <v>3260</v>
      </c>
      <c r="G1291" s="367" t="s">
        <v>530</v>
      </c>
      <c r="H1291" s="367" t="s">
        <v>530</v>
      </c>
      <c r="I1291" s="367" t="s">
        <v>530</v>
      </c>
      <c r="J1291" s="374"/>
      <c r="K1291" s="374">
        <v>18733.650000000001</v>
      </c>
      <c r="L1291" s="374">
        <v>-16857257.219999999</v>
      </c>
      <c r="M1291" s="374"/>
    </row>
    <row r="1292" spans="1:13" ht="12.2" hidden="1" customHeight="1" outlineLevel="2" x14ac:dyDescent="0.2">
      <c r="A1292" s="367" t="s">
        <v>3221</v>
      </c>
      <c r="B1292" s="367" t="s">
        <v>566</v>
      </c>
      <c r="C1292" s="367" t="s">
        <v>3261</v>
      </c>
      <c r="D1292" s="367" t="s">
        <v>3226</v>
      </c>
      <c r="E1292" s="367" t="s">
        <v>530</v>
      </c>
      <c r="F1292" s="367" t="s">
        <v>3262</v>
      </c>
      <c r="G1292" s="367" t="s">
        <v>530</v>
      </c>
      <c r="H1292" s="367" t="s">
        <v>530</v>
      </c>
      <c r="I1292" s="367" t="s">
        <v>530</v>
      </c>
      <c r="J1292" s="374"/>
      <c r="K1292" s="374">
        <v>33.11</v>
      </c>
      <c r="L1292" s="374">
        <v>-16857290.329999998</v>
      </c>
      <c r="M1292" s="374"/>
    </row>
    <row r="1293" spans="1:13" ht="12.2" hidden="1" customHeight="1" outlineLevel="2" x14ac:dyDescent="0.2">
      <c r="A1293" s="367" t="s">
        <v>3221</v>
      </c>
      <c r="B1293" s="367" t="s">
        <v>579</v>
      </c>
      <c r="C1293" s="367" t="s">
        <v>3263</v>
      </c>
      <c r="D1293" s="367" t="s">
        <v>3226</v>
      </c>
      <c r="E1293" s="367" t="s">
        <v>530</v>
      </c>
      <c r="F1293" s="367" t="s">
        <v>3264</v>
      </c>
      <c r="G1293" s="367" t="s">
        <v>530</v>
      </c>
      <c r="H1293" s="367" t="s">
        <v>530</v>
      </c>
      <c r="I1293" s="367" t="s">
        <v>530</v>
      </c>
      <c r="J1293" s="374"/>
      <c r="K1293" s="374">
        <v>217.39</v>
      </c>
      <c r="L1293" s="374">
        <v>-16857507.719999999</v>
      </c>
      <c r="M1293" s="374"/>
    </row>
    <row r="1294" spans="1:13" ht="12.2" hidden="1" customHeight="1" outlineLevel="2" x14ac:dyDescent="0.2">
      <c r="A1294" s="367" t="s">
        <v>3221</v>
      </c>
      <c r="B1294" s="367" t="s">
        <v>582</v>
      </c>
      <c r="C1294" s="367" t="s">
        <v>3265</v>
      </c>
      <c r="D1294" s="367" t="s">
        <v>3223</v>
      </c>
      <c r="E1294" s="367" t="s">
        <v>530</v>
      </c>
      <c r="F1294" s="367" t="s">
        <v>3266</v>
      </c>
      <c r="G1294" s="367" t="s">
        <v>530</v>
      </c>
      <c r="H1294" s="367" t="s">
        <v>530</v>
      </c>
      <c r="I1294" s="367" t="s">
        <v>530</v>
      </c>
      <c r="J1294" s="374"/>
      <c r="K1294" s="374">
        <v>29748.14</v>
      </c>
      <c r="L1294" s="374">
        <v>-16887255.859999999</v>
      </c>
      <c r="M1294" s="374"/>
    </row>
    <row r="1295" spans="1:13" ht="12.2" hidden="1" customHeight="1" outlineLevel="2" x14ac:dyDescent="0.2">
      <c r="A1295" s="367" t="s">
        <v>3221</v>
      </c>
      <c r="B1295" s="367" t="s">
        <v>582</v>
      </c>
      <c r="C1295" s="367" t="s">
        <v>3267</v>
      </c>
      <c r="D1295" s="367" t="s">
        <v>3226</v>
      </c>
      <c r="E1295" s="367" t="s">
        <v>530</v>
      </c>
      <c r="F1295" s="367" t="s">
        <v>3268</v>
      </c>
      <c r="G1295" s="367" t="s">
        <v>530</v>
      </c>
      <c r="H1295" s="367" t="s">
        <v>530</v>
      </c>
      <c r="I1295" s="367" t="s">
        <v>530</v>
      </c>
      <c r="J1295" s="374"/>
      <c r="K1295" s="374">
        <v>22.93</v>
      </c>
      <c r="L1295" s="374">
        <v>-16887278.789999999</v>
      </c>
      <c r="M1295" s="374"/>
    </row>
    <row r="1296" spans="1:13" ht="12.2" hidden="1" customHeight="1" outlineLevel="2" x14ac:dyDescent="0.2">
      <c r="A1296" s="367" t="s">
        <v>3221</v>
      </c>
      <c r="B1296" s="367" t="s">
        <v>582</v>
      </c>
      <c r="C1296" s="367" t="s">
        <v>3269</v>
      </c>
      <c r="D1296" s="367" t="s">
        <v>3226</v>
      </c>
      <c r="E1296" s="367" t="s">
        <v>530</v>
      </c>
      <c r="F1296" s="367" t="s">
        <v>3270</v>
      </c>
      <c r="G1296" s="367" t="s">
        <v>530</v>
      </c>
      <c r="H1296" s="367" t="s">
        <v>530</v>
      </c>
      <c r="I1296" s="367" t="s">
        <v>530</v>
      </c>
      <c r="J1296" s="374"/>
      <c r="K1296" s="374">
        <v>216.37</v>
      </c>
      <c r="L1296" s="374">
        <v>-16887495.16</v>
      </c>
      <c r="M1296" s="374"/>
    </row>
    <row r="1297" spans="1:13" ht="12.2" hidden="1" customHeight="1" outlineLevel="2" x14ac:dyDescent="0.2">
      <c r="A1297" s="367" t="s">
        <v>3221</v>
      </c>
      <c r="B1297" s="367" t="s">
        <v>812</v>
      </c>
      <c r="C1297" s="367" t="s">
        <v>3271</v>
      </c>
      <c r="D1297" s="367" t="s">
        <v>3226</v>
      </c>
      <c r="E1297" s="367" t="s">
        <v>530</v>
      </c>
      <c r="F1297" s="367" t="s">
        <v>3272</v>
      </c>
      <c r="G1297" s="367" t="s">
        <v>530</v>
      </c>
      <c r="H1297" s="367" t="s">
        <v>530</v>
      </c>
      <c r="I1297" s="367" t="s">
        <v>530</v>
      </c>
      <c r="J1297" s="374"/>
      <c r="K1297" s="374">
        <v>113.76</v>
      </c>
      <c r="L1297" s="374">
        <v>-16887608.920000002</v>
      </c>
      <c r="M1297" s="374"/>
    </row>
    <row r="1298" spans="1:13" ht="12.2" hidden="1" customHeight="1" outlineLevel="2" x14ac:dyDescent="0.2">
      <c r="A1298" s="367" t="s">
        <v>3221</v>
      </c>
      <c r="B1298" s="367" t="s">
        <v>812</v>
      </c>
      <c r="C1298" s="367" t="s">
        <v>3273</v>
      </c>
      <c r="D1298" s="367" t="s">
        <v>3226</v>
      </c>
      <c r="E1298" s="367" t="s">
        <v>530</v>
      </c>
      <c r="F1298" s="367" t="s">
        <v>3274</v>
      </c>
      <c r="G1298" s="367" t="s">
        <v>530</v>
      </c>
      <c r="H1298" s="367" t="s">
        <v>530</v>
      </c>
      <c r="I1298" s="367" t="s">
        <v>530</v>
      </c>
      <c r="J1298" s="374"/>
      <c r="K1298" s="374">
        <v>713.75</v>
      </c>
      <c r="L1298" s="374">
        <v>-16888322.670000002</v>
      </c>
      <c r="M1298" s="374"/>
    </row>
    <row r="1299" spans="1:13" ht="12.2" hidden="1" customHeight="1" outlineLevel="2" x14ac:dyDescent="0.2">
      <c r="A1299" s="367" t="s">
        <v>3221</v>
      </c>
      <c r="B1299" s="367" t="s">
        <v>596</v>
      </c>
      <c r="C1299" s="367" t="s">
        <v>3275</v>
      </c>
      <c r="D1299" s="367" t="s">
        <v>3226</v>
      </c>
      <c r="E1299" s="367" t="s">
        <v>530</v>
      </c>
      <c r="F1299" s="367" t="s">
        <v>3276</v>
      </c>
      <c r="G1299" s="367" t="s">
        <v>530</v>
      </c>
      <c r="H1299" s="367" t="s">
        <v>530</v>
      </c>
      <c r="I1299" s="367" t="s">
        <v>530</v>
      </c>
      <c r="J1299" s="374"/>
      <c r="K1299" s="374">
        <v>88.92</v>
      </c>
      <c r="L1299" s="374">
        <v>-16888411.59</v>
      </c>
      <c r="M1299" s="374"/>
    </row>
    <row r="1300" spans="1:13" ht="12.2" hidden="1" customHeight="1" outlineLevel="2" x14ac:dyDescent="0.2">
      <c r="A1300" s="367" t="s">
        <v>3221</v>
      </c>
      <c r="B1300" s="367" t="s">
        <v>821</v>
      </c>
      <c r="C1300" s="367" t="s">
        <v>3277</v>
      </c>
      <c r="D1300" s="367" t="s">
        <v>3223</v>
      </c>
      <c r="E1300" s="367" t="s">
        <v>530</v>
      </c>
      <c r="F1300" s="367" t="s">
        <v>3278</v>
      </c>
      <c r="G1300" s="367" t="s">
        <v>530</v>
      </c>
      <c r="H1300" s="367" t="s">
        <v>530</v>
      </c>
      <c r="I1300" s="367" t="s">
        <v>530</v>
      </c>
      <c r="J1300" s="374"/>
      <c r="K1300" s="374">
        <v>42422.46</v>
      </c>
      <c r="L1300" s="374">
        <v>-16930834.050000001</v>
      </c>
      <c r="M1300" s="374"/>
    </row>
    <row r="1301" spans="1:13" ht="12.2" hidden="1" customHeight="1" outlineLevel="2" x14ac:dyDescent="0.2">
      <c r="A1301" s="367" t="s">
        <v>3221</v>
      </c>
      <c r="B1301" s="367" t="s">
        <v>830</v>
      </c>
      <c r="C1301" s="367" t="s">
        <v>3279</v>
      </c>
      <c r="D1301" s="367" t="s">
        <v>947</v>
      </c>
      <c r="E1301" s="367" t="s">
        <v>530</v>
      </c>
      <c r="F1301" s="367" t="s">
        <v>3280</v>
      </c>
      <c r="G1301" s="367" t="s">
        <v>530</v>
      </c>
      <c r="H1301" s="367" t="s">
        <v>530</v>
      </c>
      <c r="I1301" s="367" t="s">
        <v>530</v>
      </c>
      <c r="J1301" s="374"/>
      <c r="K1301" s="374">
        <v>2173.9</v>
      </c>
      <c r="L1301" s="374">
        <v>-16933007.949999999</v>
      </c>
      <c r="M1301" s="374"/>
    </row>
    <row r="1302" spans="1:13" ht="12.2" hidden="1" customHeight="1" outlineLevel="2" x14ac:dyDescent="0.2">
      <c r="A1302" s="367" t="s">
        <v>3221</v>
      </c>
      <c r="B1302" s="367" t="s">
        <v>830</v>
      </c>
      <c r="C1302" s="367" t="s">
        <v>3281</v>
      </c>
      <c r="D1302" s="367" t="s">
        <v>3223</v>
      </c>
      <c r="E1302" s="367" t="s">
        <v>530</v>
      </c>
      <c r="F1302" s="367" t="s">
        <v>3282</v>
      </c>
      <c r="G1302" s="367" t="s">
        <v>530</v>
      </c>
      <c r="H1302" s="367" t="s">
        <v>530</v>
      </c>
      <c r="I1302" s="367" t="s">
        <v>530</v>
      </c>
      <c r="J1302" s="374"/>
      <c r="K1302" s="374">
        <v>17391.2</v>
      </c>
      <c r="L1302" s="374">
        <v>-16950399.149999999</v>
      </c>
      <c r="M1302" s="374"/>
    </row>
    <row r="1303" spans="1:13" ht="12.2" hidden="1" customHeight="1" outlineLevel="2" x14ac:dyDescent="0.2">
      <c r="A1303" s="367" t="s">
        <v>3221</v>
      </c>
      <c r="B1303" s="367" t="s">
        <v>830</v>
      </c>
      <c r="C1303" s="367" t="s">
        <v>3283</v>
      </c>
      <c r="D1303" s="367" t="s">
        <v>3226</v>
      </c>
      <c r="E1303" s="367" t="s">
        <v>530</v>
      </c>
      <c r="F1303" s="367" t="s">
        <v>3284</v>
      </c>
      <c r="G1303" s="367" t="s">
        <v>530</v>
      </c>
      <c r="H1303" s="367" t="s">
        <v>530</v>
      </c>
      <c r="I1303" s="367" t="s">
        <v>530</v>
      </c>
      <c r="J1303" s="374"/>
      <c r="K1303" s="374">
        <v>85.87</v>
      </c>
      <c r="L1303" s="374">
        <v>-16950485.02</v>
      </c>
      <c r="M1303" s="374"/>
    </row>
    <row r="1304" spans="1:13" ht="12.2" hidden="1" customHeight="1" outlineLevel="2" x14ac:dyDescent="0.2">
      <c r="A1304" s="367" t="s">
        <v>3221</v>
      </c>
      <c r="B1304" s="367" t="s">
        <v>1879</v>
      </c>
      <c r="C1304" s="367" t="s">
        <v>3285</v>
      </c>
      <c r="D1304" s="367" t="s">
        <v>3226</v>
      </c>
      <c r="E1304" s="367" t="s">
        <v>530</v>
      </c>
      <c r="F1304" s="367" t="s">
        <v>3286</v>
      </c>
      <c r="G1304" s="367" t="s">
        <v>530</v>
      </c>
      <c r="H1304" s="367" t="s">
        <v>530</v>
      </c>
      <c r="I1304" s="367" t="s">
        <v>530</v>
      </c>
      <c r="J1304" s="374"/>
      <c r="K1304" s="374">
        <v>190.86</v>
      </c>
      <c r="L1304" s="374">
        <v>-16950675.879999999</v>
      </c>
      <c r="M1304" s="374"/>
    </row>
    <row r="1305" spans="1:13" ht="12.2" hidden="1" customHeight="1" outlineLevel="2" x14ac:dyDescent="0.2">
      <c r="A1305" s="367" t="s">
        <v>3221</v>
      </c>
      <c r="B1305" s="367" t="s">
        <v>3287</v>
      </c>
      <c r="C1305" s="367" t="s">
        <v>3288</v>
      </c>
      <c r="D1305" s="367" t="s">
        <v>3226</v>
      </c>
      <c r="E1305" s="367" t="s">
        <v>530</v>
      </c>
      <c r="F1305" s="367" t="s">
        <v>3289</v>
      </c>
      <c r="G1305" s="367" t="s">
        <v>530</v>
      </c>
      <c r="H1305" s="367" t="s">
        <v>530</v>
      </c>
      <c r="I1305" s="367" t="s">
        <v>530</v>
      </c>
      <c r="J1305" s="374"/>
      <c r="K1305" s="374">
        <v>137.5</v>
      </c>
      <c r="L1305" s="374">
        <v>-16950813.379999999</v>
      </c>
      <c r="M1305" s="374"/>
    </row>
    <row r="1306" spans="1:13" ht="12.2" hidden="1" customHeight="1" outlineLevel="2" x14ac:dyDescent="0.2">
      <c r="A1306" s="367" t="s">
        <v>3221</v>
      </c>
      <c r="B1306" s="367" t="s">
        <v>3287</v>
      </c>
      <c r="C1306" s="367" t="s">
        <v>3290</v>
      </c>
      <c r="D1306" s="367" t="s">
        <v>3226</v>
      </c>
      <c r="E1306" s="367" t="s">
        <v>530</v>
      </c>
      <c r="F1306" s="367" t="s">
        <v>3291</v>
      </c>
      <c r="G1306" s="367" t="s">
        <v>530</v>
      </c>
      <c r="H1306" s="367" t="s">
        <v>530</v>
      </c>
      <c r="I1306" s="367" t="s">
        <v>530</v>
      </c>
      <c r="J1306" s="374"/>
      <c r="K1306" s="374">
        <v>736.95</v>
      </c>
      <c r="L1306" s="374">
        <v>-16951550.329999998</v>
      </c>
      <c r="M1306" s="374"/>
    </row>
    <row r="1307" spans="1:13" ht="12.2" hidden="1" customHeight="1" outlineLevel="2" x14ac:dyDescent="0.2">
      <c r="A1307" s="367" t="s">
        <v>3221</v>
      </c>
      <c r="B1307" s="367" t="s">
        <v>604</v>
      </c>
      <c r="C1307" s="367" t="s">
        <v>3292</v>
      </c>
      <c r="D1307" s="367" t="s">
        <v>3293</v>
      </c>
      <c r="E1307" s="367" t="s">
        <v>530</v>
      </c>
      <c r="F1307" s="367" t="s">
        <v>3294</v>
      </c>
      <c r="G1307" s="367" t="s">
        <v>530</v>
      </c>
      <c r="H1307" s="367" t="s">
        <v>530</v>
      </c>
      <c r="I1307" s="367" t="s">
        <v>530</v>
      </c>
      <c r="J1307" s="374"/>
      <c r="K1307" s="374">
        <v>6.64</v>
      </c>
      <c r="L1307" s="374">
        <v>-16951556.969999999</v>
      </c>
      <c r="M1307" s="374"/>
    </row>
    <row r="1308" spans="1:13" ht="12.2" hidden="1" customHeight="1" outlineLevel="2" x14ac:dyDescent="0.2">
      <c r="A1308" s="367" t="s">
        <v>3221</v>
      </c>
      <c r="B1308" s="367" t="s">
        <v>604</v>
      </c>
      <c r="C1308" s="367" t="s">
        <v>3295</v>
      </c>
      <c r="D1308" s="367" t="s">
        <v>3296</v>
      </c>
      <c r="E1308" s="367" t="s">
        <v>530</v>
      </c>
      <c r="F1308" s="367" t="s">
        <v>3297</v>
      </c>
      <c r="G1308" s="367" t="s">
        <v>530</v>
      </c>
      <c r="H1308" s="367" t="s">
        <v>530</v>
      </c>
      <c r="I1308" s="367" t="s">
        <v>530</v>
      </c>
      <c r="J1308" s="374"/>
      <c r="K1308" s="374">
        <v>224.45</v>
      </c>
      <c r="L1308" s="374">
        <v>-16951781.420000002</v>
      </c>
      <c r="M1308" s="374"/>
    </row>
    <row r="1309" spans="1:13" ht="12.2" hidden="1" customHeight="1" outlineLevel="2" x14ac:dyDescent="0.2">
      <c r="A1309" s="367" t="s">
        <v>3221</v>
      </c>
      <c r="B1309" s="367" t="s">
        <v>604</v>
      </c>
      <c r="C1309" s="367" t="s">
        <v>3298</v>
      </c>
      <c r="D1309" s="367" t="s">
        <v>3299</v>
      </c>
      <c r="E1309" s="367" t="s">
        <v>530</v>
      </c>
      <c r="F1309" s="367" t="s">
        <v>3300</v>
      </c>
      <c r="G1309" s="367" t="s">
        <v>530</v>
      </c>
      <c r="H1309" s="367" t="s">
        <v>530</v>
      </c>
      <c r="I1309" s="367" t="s">
        <v>530</v>
      </c>
      <c r="J1309" s="374"/>
      <c r="K1309" s="374">
        <v>12.83</v>
      </c>
      <c r="L1309" s="374">
        <v>-16951794.25</v>
      </c>
      <c r="M1309" s="374"/>
    </row>
    <row r="1310" spans="1:13" ht="12.2" hidden="1" customHeight="1" outlineLevel="2" x14ac:dyDescent="0.2">
      <c r="A1310" s="367" t="s">
        <v>3221</v>
      </c>
      <c r="B1310" s="367" t="s">
        <v>604</v>
      </c>
      <c r="C1310" s="367" t="s">
        <v>3301</v>
      </c>
      <c r="D1310" s="367" t="s">
        <v>3302</v>
      </c>
      <c r="E1310" s="367" t="s">
        <v>530</v>
      </c>
      <c r="F1310" s="367" t="s">
        <v>3303</v>
      </c>
      <c r="G1310" s="367" t="s">
        <v>530</v>
      </c>
      <c r="H1310" s="367" t="s">
        <v>530</v>
      </c>
      <c r="I1310" s="367" t="s">
        <v>530</v>
      </c>
      <c r="J1310" s="374"/>
      <c r="K1310" s="374">
        <v>138.83000000000001</v>
      </c>
      <c r="L1310" s="374">
        <v>-16951933.079999998</v>
      </c>
      <c r="M1310" s="374"/>
    </row>
    <row r="1311" spans="1:13" ht="12.2" hidden="1" customHeight="1" outlineLevel="2" x14ac:dyDescent="0.2">
      <c r="A1311" s="367" t="s">
        <v>3221</v>
      </c>
      <c r="B1311" s="367" t="s">
        <v>604</v>
      </c>
      <c r="C1311" s="367" t="s">
        <v>3304</v>
      </c>
      <c r="D1311" s="367" t="s">
        <v>3305</v>
      </c>
      <c r="E1311" s="367" t="s">
        <v>530</v>
      </c>
      <c r="F1311" s="367" t="s">
        <v>3306</v>
      </c>
      <c r="G1311" s="367" t="s">
        <v>530</v>
      </c>
      <c r="H1311" s="367" t="s">
        <v>530</v>
      </c>
      <c r="I1311" s="367" t="s">
        <v>530</v>
      </c>
      <c r="J1311" s="374"/>
      <c r="K1311" s="374">
        <v>13.94</v>
      </c>
      <c r="L1311" s="374">
        <v>-16951947.02</v>
      </c>
      <c r="M1311" s="374"/>
    </row>
    <row r="1312" spans="1:13" ht="12.2" hidden="1" customHeight="1" outlineLevel="2" x14ac:dyDescent="0.2">
      <c r="A1312" s="367" t="s">
        <v>3221</v>
      </c>
      <c r="B1312" s="367" t="s">
        <v>604</v>
      </c>
      <c r="C1312" s="367" t="s">
        <v>3307</v>
      </c>
      <c r="D1312" s="367" t="s">
        <v>3302</v>
      </c>
      <c r="E1312" s="367" t="s">
        <v>530</v>
      </c>
      <c r="F1312" s="367" t="s">
        <v>3308</v>
      </c>
      <c r="G1312" s="367" t="s">
        <v>530</v>
      </c>
      <c r="H1312" s="367" t="s">
        <v>530</v>
      </c>
      <c r="I1312" s="367" t="s">
        <v>530</v>
      </c>
      <c r="J1312" s="374"/>
      <c r="K1312" s="374">
        <v>189.16</v>
      </c>
      <c r="L1312" s="374">
        <v>-16952136.18</v>
      </c>
      <c r="M1312" s="374"/>
    </row>
    <row r="1313" spans="1:13" ht="12.2" hidden="1" customHeight="1" outlineLevel="2" x14ac:dyDescent="0.2">
      <c r="A1313" s="367" t="s">
        <v>3221</v>
      </c>
      <c r="B1313" s="367" t="s">
        <v>604</v>
      </c>
      <c r="C1313" s="367" t="s">
        <v>3309</v>
      </c>
      <c r="D1313" s="367" t="s">
        <v>3310</v>
      </c>
      <c r="E1313" s="367" t="s">
        <v>530</v>
      </c>
      <c r="F1313" s="367" t="s">
        <v>3311</v>
      </c>
      <c r="G1313" s="367" t="s">
        <v>530</v>
      </c>
      <c r="H1313" s="367" t="s">
        <v>530</v>
      </c>
      <c r="I1313" s="367" t="s">
        <v>530</v>
      </c>
      <c r="J1313" s="374"/>
      <c r="K1313" s="374">
        <v>47.35</v>
      </c>
      <c r="L1313" s="374">
        <v>-16952183.530000001</v>
      </c>
      <c r="M1313" s="374"/>
    </row>
    <row r="1314" spans="1:13" ht="12.2" hidden="1" customHeight="1" outlineLevel="2" x14ac:dyDescent="0.2">
      <c r="A1314" s="367" t="s">
        <v>3221</v>
      </c>
      <c r="B1314" s="367" t="s">
        <v>604</v>
      </c>
      <c r="C1314" s="367" t="s">
        <v>3312</v>
      </c>
      <c r="D1314" s="367" t="s">
        <v>3313</v>
      </c>
      <c r="E1314" s="367" t="s">
        <v>530</v>
      </c>
      <c r="F1314" s="367" t="s">
        <v>3314</v>
      </c>
      <c r="G1314" s="367" t="s">
        <v>530</v>
      </c>
      <c r="H1314" s="367" t="s">
        <v>530</v>
      </c>
      <c r="I1314" s="367" t="s">
        <v>530</v>
      </c>
      <c r="J1314" s="374"/>
      <c r="K1314" s="374">
        <v>28.1</v>
      </c>
      <c r="L1314" s="374">
        <v>-16952211.629999999</v>
      </c>
      <c r="M1314" s="374"/>
    </row>
    <row r="1315" spans="1:13" ht="12.2" hidden="1" customHeight="1" outlineLevel="2" x14ac:dyDescent="0.2">
      <c r="A1315" s="367" t="s">
        <v>3221</v>
      </c>
      <c r="B1315" s="367" t="s">
        <v>604</v>
      </c>
      <c r="C1315" s="367" t="s">
        <v>3315</v>
      </c>
      <c r="D1315" s="367" t="s">
        <v>3316</v>
      </c>
      <c r="E1315" s="367" t="s">
        <v>530</v>
      </c>
      <c r="F1315" s="367" t="s">
        <v>3317</v>
      </c>
      <c r="G1315" s="367" t="s">
        <v>530</v>
      </c>
      <c r="H1315" s="367" t="s">
        <v>530</v>
      </c>
      <c r="I1315" s="367" t="s">
        <v>530</v>
      </c>
      <c r="J1315" s="374"/>
      <c r="K1315" s="374">
        <v>94.69</v>
      </c>
      <c r="L1315" s="374">
        <v>-16952306.32</v>
      </c>
      <c r="M1315" s="374"/>
    </row>
    <row r="1316" spans="1:13" ht="12.2" hidden="1" customHeight="1" outlineLevel="2" x14ac:dyDescent="0.2">
      <c r="A1316" s="367" t="s">
        <v>3221</v>
      </c>
      <c r="B1316" s="367" t="s">
        <v>604</v>
      </c>
      <c r="C1316" s="367" t="s">
        <v>624</v>
      </c>
      <c r="D1316" s="367" t="s">
        <v>625</v>
      </c>
      <c r="E1316" s="367" t="s">
        <v>530</v>
      </c>
      <c r="F1316" s="367" t="s">
        <v>3318</v>
      </c>
      <c r="G1316" s="367" t="s">
        <v>530</v>
      </c>
      <c r="H1316" s="367" t="s">
        <v>530</v>
      </c>
      <c r="I1316" s="367" t="s">
        <v>530</v>
      </c>
      <c r="J1316" s="374"/>
      <c r="K1316" s="374">
        <v>31.52</v>
      </c>
      <c r="L1316" s="374">
        <v>-16952337.84</v>
      </c>
      <c r="M1316" s="374"/>
    </row>
    <row r="1317" spans="1:13" ht="12.2" hidden="1" customHeight="1" outlineLevel="2" x14ac:dyDescent="0.2">
      <c r="A1317" s="367" t="s">
        <v>3221</v>
      </c>
      <c r="B1317" s="367" t="s">
        <v>604</v>
      </c>
      <c r="C1317" s="367" t="s">
        <v>3319</v>
      </c>
      <c r="D1317" s="367" t="s">
        <v>3320</v>
      </c>
      <c r="E1317" s="367" t="s">
        <v>530</v>
      </c>
      <c r="F1317" s="367" t="s">
        <v>3321</v>
      </c>
      <c r="G1317" s="367" t="s">
        <v>530</v>
      </c>
      <c r="H1317" s="367" t="s">
        <v>530</v>
      </c>
      <c r="I1317" s="367" t="s">
        <v>530</v>
      </c>
      <c r="J1317" s="374"/>
      <c r="K1317" s="374">
        <v>21739</v>
      </c>
      <c r="L1317" s="374">
        <v>-16974076.84</v>
      </c>
      <c r="M1317" s="374"/>
    </row>
    <row r="1318" spans="1:13" ht="12.2" hidden="1" customHeight="1" outlineLevel="2" x14ac:dyDescent="0.2">
      <c r="A1318" s="367" t="s">
        <v>3221</v>
      </c>
      <c r="B1318" s="367" t="s">
        <v>604</v>
      </c>
      <c r="C1318" s="367" t="s">
        <v>3322</v>
      </c>
      <c r="D1318" s="367" t="s">
        <v>3223</v>
      </c>
      <c r="E1318" s="367" t="s">
        <v>530</v>
      </c>
      <c r="F1318" s="367" t="s">
        <v>3323</v>
      </c>
      <c r="G1318" s="367" t="s">
        <v>530</v>
      </c>
      <c r="H1318" s="367" t="s">
        <v>530</v>
      </c>
      <c r="I1318" s="367" t="s">
        <v>530</v>
      </c>
      <c r="J1318" s="374"/>
      <c r="K1318" s="374">
        <v>23912.9</v>
      </c>
      <c r="L1318" s="374">
        <v>-16997989.739999998</v>
      </c>
      <c r="M1318" s="374"/>
    </row>
    <row r="1319" spans="1:13" ht="12.2" hidden="1" customHeight="1" outlineLevel="2" x14ac:dyDescent="0.2">
      <c r="A1319" s="367" t="s">
        <v>3221</v>
      </c>
      <c r="B1319" s="367" t="s">
        <v>604</v>
      </c>
      <c r="C1319" s="367" t="s">
        <v>3324</v>
      </c>
      <c r="D1319" s="367" t="s">
        <v>3223</v>
      </c>
      <c r="E1319" s="367" t="s">
        <v>530</v>
      </c>
      <c r="F1319" s="367" t="s">
        <v>3325</v>
      </c>
      <c r="G1319" s="367" t="s">
        <v>530</v>
      </c>
      <c r="H1319" s="367" t="s">
        <v>530</v>
      </c>
      <c r="I1319" s="367" t="s">
        <v>530</v>
      </c>
      <c r="J1319" s="374"/>
      <c r="K1319" s="374">
        <v>21739</v>
      </c>
      <c r="L1319" s="374">
        <v>-17019728.739999998</v>
      </c>
      <c r="M1319" s="374"/>
    </row>
    <row r="1320" spans="1:13" ht="12.2" hidden="1" customHeight="1" outlineLevel="2" x14ac:dyDescent="0.2">
      <c r="A1320" s="367" t="s">
        <v>3221</v>
      </c>
      <c r="B1320" s="367" t="s">
        <v>1146</v>
      </c>
      <c r="C1320" s="367" t="s">
        <v>3326</v>
      </c>
      <c r="D1320" s="367" t="s">
        <v>3327</v>
      </c>
      <c r="E1320" s="367" t="s">
        <v>530</v>
      </c>
      <c r="F1320" s="367" t="s">
        <v>3328</v>
      </c>
      <c r="G1320" s="367" t="s">
        <v>530</v>
      </c>
      <c r="H1320" s="367" t="s">
        <v>530</v>
      </c>
      <c r="I1320" s="367" t="s">
        <v>530</v>
      </c>
      <c r="J1320" s="374"/>
      <c r="K1320" s="374">
        <v>29272.5</v>
      </c>
      <c r="L1320" s="374">
        <v>-17049001.239999998</v>
      </c>
      <c r="M1320" s="374"/>
    </row>
    <row r="1321" spans="1:13" ht="12.2" hidden="1" customHeight="1" outlineLevel="2" x14ac:dyDescent="0.2">
      <c r="A1321" s="367" t="s">
        <v>3221</v>
      </c>
      <c r="B1321" s="367" t="s">
        <v>1146</v>
      </c>
      <c r="C1321" s="367" t="s">
        <v>3329</v>
      </c>
      <c r="D1321" s="367" t="s">
        <v>3226</v>
      </c>
      <c r="E1321" s="367" t="s">
        <v>530</v>
      </c>
      <c r="F1321" s="367" t="s">
        <v>3330</v>
      </c>
      <c r="G1321" s="367" t="s">
        <v>530</v>
      </c>
      <c r="H1321" s="367" t="s">
        <v>530</v>
      </c>
      <c r="I1321" s="367" t="s">
        <v>530</v>
      </c>
      <c r="J1321" s="374"/>
      <c r="K1321" s="374">
        <v>84.07</v>
      </c>
      <c r="L1321" s="374">
        <v>-17049085.309999999</v>
      </c>
      <c r="M1321" s="374"/>
    </row>
    <row r="1322" spans="1:13" ht="12.2" hidden="1" customHeight="1" outlineLevel="2" x14ac:dyDescent="0.2">
      <c r="A1322" s="367" t="s">
        <v>3221</v>
      </c>
      <c r="B1322" s="367" t="s">
        <v>631</v>
      </c>
      <c r="C1322" s="367" t="s">
        <v>3331</v>
      </c>
      <c r="D1322" s="367" t="s">
        <v>3226</v>
      </c>
      <c r="E1322" s="367" t="s">
        <v>530</v>
      </c>
      <c r="F1322" s="367" t="s">
        <v>3332</v>
      </c>
      <c r="G1322" s="367" t="s">
        <v>530</v>
      </c>
      <c r="H1322" s="367" t="s">
        <v>530</v>
      </c>
      <c r="I1322" s="367" t="s">
        <v>530</v>
      </c>
      <c r="J1322" s="374"/>
      <c r="K1322" s="374">
        <v>24.39</v>
      </c>
      <c r="L1322" s="374">
        <v>-17049109.699999999</v>
      </c>
      <c r="M1322" s="374"/>
    </row>
    <row r="1323" spans="1:13" ht="12.2" hidden="1" customHeight="1" outlineLevel="2" x14ac:dyDescent="0.2">
      <c r="A1323" s="367" t="s">
        <v>3221</v>
      </c>
      <c r="B1323" s="367" t="s">
        <v>659</v>
      </c>
      <c r="C1323" s="367" t="s">
        <v>3333</v>
      </c>
      <c r="D1323" s="367" t="s">
        <v>3334</v>
      </c>
      <c r="E1323" s="367" t="s">
        <v>530</v>
      </c>
      <c r="F1323" s="367" t="s">
        <v>3335</v>
      </c>
      <c r="G1323" s="367" t="s">
        <v>530</v>
      </c>
      <c r="H1323" s="367" t="s">
        <v>530</v>
      </c>
      <c r="I1323" s="367" t="s">
        <v>530</v>
      </c>
      <c r="J1323" s="374"/>
      <c r="K1323" s="374">
        <v>41104.18</v>
      </c>
      <c r="L1323" s="374">
        <v>-17090213.879999999</v>
      </c>
      <c r="M1323" s="374"/>
    </row>
    <row r="1324" spans="1:13" ht="12.2" hidden="1" customHeight="1" outlineLevel="2" x14ac:dyDescent="0.2">
      <c r="A1324" s="367" t="s">
        <v>3221</v>
      </c>
      <c r="B1324" s="367" t="s">
        <v>665</v>
      </c>
      <c r="C1324" s="367" t="s">
        <v>3336</v>
      </c>
      <c r="D1324" s="367" t="s">
        <v>3337</v>
      </c>
      <c r="E1324" s="367" t="s">
        <v>530</v>
      </c>
      <c r="F1324" s="367" t="s">
        <v>3338</v>
      </c>
      <c r="G1324" s="367" t="s">
        <v>530</v>
      </c>
      <c r="H1324" s="367" t="s">
        <v>530</v>
      </c>
      <c r="I1324" s="367" t="s">
        <v>530</v>
      </c>
      <c r="J1324" s="374"/>
      <c r="K1324" s="374">
        <v>1258.3699999999999</v>
      </c>
      <c r="L1324" s="374">
        <v>-17091472.25</v>
      </c>
      <c r="M1324" s="374"/>
    </row>
    <row r="1325" spans="1:13" ht="12.2" hidden="1" customHeight="1" outlineLevel="2" x14ac:dyDescent="0.2">
      <c r="A1325" s="367" t="s">
        <v>3221</v>
      </c>
      <c r="B1325" s="367" t="s">
        <v>681</v>
      </c>
      <c r="C1325" s="367" t="s">
        <v>3339</v>
      </c>
      <c r="D1325" s="367" t="s">
        <v>3340</v>
      </c>
      <c r="E1325" s="367" t="s">
        <v>530</v>
      </c>
      <c r="F1325" s="367" t="s">
        <v>3341</v>
      </c>
      <c r="G1325" s="367" t="s">
        <v>530</v>
      </c>
      <c r="H1325" s="367" t="s">
        <v>530</v>
      </c>
      <c r="I1325" s="367" t="s">
        <v>530</v>
      </c>
      <c r="J1325" s="374"/>
      <c r="K1325" s="374">
        <v>42245.65</v>
      </c>
      <c r="L1325" s="374">
        <v>-17133717.899999999</v>
      </c>
      <c r="M1325" s="374"/>
    </row>
    <row r="1326" spans="1:13" ht="12.2" hidden="1" customHeight="1" outlineLevel="2" x14ac:dyDescent="0.2">
      <c r="A1326" s="367" t="s">
        <v>3221</v>
      </c>
      <c r="B1326" s="367" t="s">
        <v>681</v>
      </c>
      <c r="C1326" s="367" t="s">
        <v>3342</v>
      </c>
      <c r="D1326" s="367" t="s">
        <v>3226</v>
      </c>
      <c r="E1326" s="367" t="s">
        <v>530</v>
      </c>
      <c r="F1326" s="367" t="s">
        <v>3343</v>
      </c>
      <c r="G1326" s="367" t="s">
        <v>530</v>
      </c>
      <c r="H1326" s="367" t="s">
        <v>530</v>
      </c>
      <c r="I1326" s="367" t="s">
        <v>530</v>
      </c>
      <c r="J1326" s="374"/>
      <c r="K1326" s="374">
        <v>164.26</v>
      </c>
      <c r="L1326" s="374">
        <v>-17133882.16</v>
      </c>
      <c r="M1326" s="374"/>
    </row>
    <row r="1327" spans="1:13" ht="12.2" hidden="1" customHeight="1" outlineLevel="2" x14ac:dyDescent="0.2">
      <c r="A1327" s="367" t="s">
        <v>3221</v>
      </c>
      <c r="B1327" s="367" t="s">
        <v>888</v>
      </c>
      <c r="C1327" s="367" t="s">
        <v>3344</v>
      </c>
      <c r="D1327" s="367" t="s">
        <v>3226</v>
      </c>
      <c r="E1327" s="367" t="s">
        <v>530</v>
      </c>
      <c r="F1327" s="367" t="s">
        <v>3345</v>
      </c>
      <c r="G1327" s="367" t="s">
        <v>530</v>
      </c>
      <c r="H1327" s="367" t="s">
        <v>530</v>
      </c>
      <c r="I1327" s="367" t="s">
        <v>530</v>
      </c>
      <c r="J1327" s="374"/>
      <c r="K1327" s="374">
        <v>11.16</v>
      </c>
      <c r="L1327" s="374">
        <v>-17133893.32</v>
      </c>
      <c r="M1327" s="374"/>
    </row>
    <row r="1328" spans="1:13" ht="12.2" hidden="1" customHeight="1" outlineLevel="2" x14ac:dyDescent="0.2">
      <c r="A1328" s="367" t="s">
        <v>3221</v>
      </c>
      <c r="B1328" s="367" t="s">
        <v>888</v>
      </c>
      <c r="C1328" s="367" t="s">
        <v>3346</v>
      </c>
      <c r="D1328" s="367" t="s">
        <v>3226</v>
      </c>
      <c r="E1328" s="367" t="s">
        <v>530</v>
      </c>
      <c r="F1328" s="367" t="s">
        <v>3347</v>
      </c>
      <c r="G1328" s="367" t="s">
        <v>530</v>
      </c>
      <c r="H1328" s="367" t="s">
        <v>530</v>
      </c>
      <c r="I1328" s="367" t="s">
        <v>530</v>
      </c>
      <c r="J1328" s="374"/>
      <c r="K1328" s="374">
        <v>217.9</v>
      </c>
      <c r="L1328" s="374">
        <v>-17134111.219999999</v>
      </c>
      <c r="M1328" s="374"/>
    </row>
    <row r="1329" spans="1:13" ht="12.2" hidden="1" customHeight="1" outlineLevel="2" x14ac:dyDescent="0.2">
      <c r="A1329" s="367" t="s">
        <v>3221</v>
      </c>
      <c r="B1329" s="367" t="s">
        <v>888</v>
      </c>
      <c r="C1329" s="367" t="s">
        <v>3348</v>
      </c>
      <c r="D1329" s="367" t="s">
        <v>3226</v>
      </c>
      <c r="E1329" s="367" t="s">
        <v>530</v>
      </c>
      <c r="F1329" s="367" t="s">
        <v>3349</v>
      </c>
      <c r="G1329" s="367" t="s">
        <v>530</v>
      </c>
      <c r="H1329" s="367" t="s">
        <v>530</v>
      </c>
      <c r="I1329" s="367" t="s">
        <v>530</v>
      </c>
      <c r="J1329" s="374"/>
      <c r="K1329" s="374">
        <v>312.27</v>
      </c>
      <c r="L1329" s="374">
        <v>-17134423.489999998</v>
      </c>
      <c r="M1329" s="374"/>
    </row>
    <row r="1330" spans="1:13" ht="12.2" hidden="1" customHeight="1" outlineLevel="2" x14ac:dyDescent="0.2">
      <c r="A1330" s="367" t="s">
        <v>3221</v>
      </c>
      <c r="B1330" s="367" t="s">
        <v>888</v>
      </c>
      <c r="C1330" s="367" t="s">
        <v>3350</v>
      </c>
      <c r="D1330" s="367" t="s">
        <v>3226</v>
      </c>
      <c r="E1330" s="367" t="s">
        <v>530</v>
      </c>
      <c r="F1330" s="367" t="s">
        <v>3351</v>
      </c>
      <c r="G1330" s="367" t="s">
        <v>530</v>
      </c>
      <c r="H1330" s="367" t="s">
        <v>530</v>
      </c>
      <c r="I1330" s="367" t="s">
        <v>530</v>
      </c>
      <c r="J1330" s="374"/>
      <c r="K1330" s="374">
        <v>193.3</v>
      </c>
      <c r="L1330" s="374">
        <v>-17134616.789999999</v>
      </c>
      <c r="M1330" s="374"/>
    </row>
    <row r="1331" spans="1:13" ht="12.2" hidden="1" customHeight="1" outlineLevel="2" x14ac:dyDescent="0.2">
      <c r="A1331" s="367" t="s">
        <v>3221</v>
      </c>
      <c r="B1331" s="367" t="s">
        <v>891</v>
      </c>
      <c r="C1331" s="367" t="s">
        <v>3352</v>
      </c>
      <c r="D1331" s="367" t="s">
        <v>3340</v>
      </c>
      <c r="E1331" s="367" t="s">
        <v>530</v>
      </c>
      <c r="F1331" s="367" t="s">
        <v>3353</v>
      </c>
      <c r="G1331" s="367" t="s">
        <v>530</v>
      </c>
      <c r="H1331" s="367" t="s">
        <v>530</v>
      </c>
      <c r="I1331" s="367" t="s">
        <v>530</v>
      </c>
      <c r="J1331" s="374"/>
      <c r="K1331" s="374">
        <v>15767.16</v>
      </c>
      <c r="L1331" s="374">
        <v>-17150383.949999999</v>
      </c>
      <c r="M1331" s="374"/>
    </row>
    <row r="1332" spans="1:13" ht="12.2" hidden="1" customHeight="1" outlineLevel="2" x14ac:dyDescent="0.2">
      <c r="A1332" s="367" t="s">
        <v>3221</v>
      </c>
      <c r="B1332" s="367" t="s">
        <v>1051</v>
      </c>
      <c r="C1332" s="367" t="s">
        <v>3354</v>
      </c>
      <c r="D1332" s="367" t="s">
        <v>3247</v>
      </c>
      <c r="E1332" s="367" t="s">
        <v>530</v>
      </c>
      <c r="F1332" s="367" t="s">
        <v>3355</v>
      </c>
      <c r="G1332" s="367" t="s">
        <v>530</v>
      </c>
      <c r="H1332" s="367" t="s">
        <v>530</v>
      </c>
      <c r="I1332" s="367" t="s">
        <v>530</v>
      </c>
      <c r="J1332" s="374"/>
      <c r="K1332" s="374">
        <v>22321</v>
      </c>
      <c r="L1332" s="374">
        <v>-17172704.949999999</v>
      </c>
      <c r="M1332" s="374"/>
    </row>
    <row r="1333" spans="1:13" ht="12.2" hidden="1" customHeight="1" outlineLevel="2" x14ac:dyDescent="0.2">
      <c r="A1333" s="367" t="s">
        <v>3221</v>
      </c>
      <c r="B1333" s="367" t="s">
        <v>1051</v>
      </c>
      <c r="C1333" s="367" t="s">
        <v>3356</v>
      </c>
      <c r="D1333" s="367" t="s">
        <v>3235</v>
      </c>
      <c r="E1333" s="367" t="s">
        <v>530</v>
      </c>
      <c r="F1333" s="367" t="s">
        <v>3357</v>
      </c>
      <c r="G1333" s="367" t="s">
        <v>530</v>
      </c>
      <c r="H1333" s="367" t="s">
        <v>530</v>
      </c>
      <c r="I1333" s="367" t="s">
        <v>530</v>
      </c>
      <c r="J1333" s="374"/>
      <c r="K1333" s="374">
        <v>212.05</v>
      </c>
      <c r="L1333" s="374">
        <v>-17172917</v>
      </c>
      <c r="M1333" s="374"/>
    </row>
    <row r="1334" spans="1:13" ht="12.2" hidden="1" customHeight="1" outlineLevel="2" x14ac:dyDescent="0.2">
      <c r="A1334" s="367" t="s">
        <v>3221</v>
      </c>
      <c r="B1334" s="367" t="s">
        <v>1054</v>
      </c>
      <c r="C1334" s="367" t="s">
        <v>3358</v>
      </c>
      <c r="D1334" s="367" t="s">
        <v>3235</v>
      </c>
      <c r="E1334" s="367" t="s">
        <v>530</v>
      </c>
      <c r="F1334" s="367" t="s">
        <v>3359</v>
      </c>
      <c r="G1334" s="367" t="s">
        <v>530</v>
      </c>
      <c r="H1334" s="367" t="s">
        <v>530</v>
      </c>
      <c r="I1334" s="367" t="s">
        <v>530</v>
      </c>
      <c r="J1334" s="374"/>
      <c r="K1334" s="374">
        <v>133.78</v>
      </c>
      <c r="L1334" s="374">
        <v>-17173050.780000001</v>
      </c>
      <c r="M1334" s="374"/>
    </row>
    <row r="1335" spans="1:13" ht="12.2" hidden="1" customHeight="1" outlineLevel="2" x14ac:dyDescent="0.2">
      <c r="A1335" s="367" t="s">
        <v>3221</v>
      </c>
      <c r="B1335" s="367" t="s">
        <v>1057</v>
      </c>
      <c r="C1335" s="367" t="s">
        <v>3360</v>
      </c>
      <c r="D1335" s="367" t="s">
        <v>3340</v>
      </c>
      <c r="E1335" s="367" t="s">
        <v>530</v>
      </c>
      <c r="F1335" s="367" t="s">
        <v>3361</v>
      </c>
      <c r="G1335" s="367" t="s">
        <v>530</v>
      </c>
      <c r="H1335" s="367" t="s">
        <v>530</v>
      </c>
      <c r="I1335" s="367" t="s">
        <v>530</v>
      </c>
      <c r="J1335" s="374"/>
      <c r="K1335" s="374">
        <v>31894.48</v>
      </c>
      <c r="L1335" s="374">
        <v>-17204945.260000002</v>
      </c>
      <c r="M1335" s="374"/>
    </row>
    <row r="1336" spans="1:13" ht="12.2" hidden="1" customHeight="1" outlineLevel="2" x14ac:dyDescent="0.2">
      <c r="A1336" s="367" t="s">
        <v>3221</v>
      </c>
      <c r="B1336" s="367" t="s">
        <v>1063</v>
      </c>
      <c r="C1336" s="367" t="s">
        <v>3362</v>
      </c>
      <c r="D1336" s="367" t="s">
        <v>3235</v>
      </c>
      <c r="E1336" s="367" t="s">
        <v>530</v>
      </c>
      <c r="F1336" s="367" t="s">
        <v>3363</v>
      </c>
      <c r="G1336" s="367" t="s">
        <v>530</v>
      </c>
      <c r="H1336" s="367" t="s">
        <v>530</v>
      </c>
      <c r="I1336" s="367" t="s">
        <v>530</v>
      </c>
      <c r="J1336" s="374"/>
      <c r="K1336" s="374">
        <v>156.57</v>
      </c>
      <c r="L1336" s="374">
        <v>-17205101.829999998</v>
      </c>
      <c r="M1336" s="374"/>
    </row>
    <row r="1337" spans="1:13" ht="12.2" hidden="1" customHeight="1" outlineLevel="2" x14ac:dyDescent="0.2">
      <c r="A1337" s="367" t="s">
        <v>3221</v>
      </c>
      <c r="B1337" s="367" t="s">
        <v>694</v>
      </c>
      <c r="C1337" s="367" t="s">
        <v>3364</v>
      </c>
      <c r="D1337" s="367" t="s">
        <v>3235</v>
      </c>
      <c r="E1337" s="367" t="s">
        <v>530</v>
      </c>
      <c r="F1337" s="367" t="s">
        <v>3365</v>
      </c>
      <c r="G1337" s="367" t="s">
        <v>530</v>
      </c>
      <c r="H1337" s="367" t="s">
        <v>530</v>
      </c>
      <c r="I1337" s="367" t="s">
        <v>530</v>
      </c>
      <c r="J1337" s="374"/>
      <c r="K1337" s="374">
        <v>156.29</v>
      </c>
      <c r="L1337" s="374">
        <v>-17205258.120000001</v>
      </c>
      <c r="M1337" s="374"/>
    </row>
    <row r="1338" spans="1:13" ht="12.2" hidden="1" customHeight="1" outlineLevel="2" x14ac:dyDescent="0.2">
      <c r="A1338" s="367" t="s">
        <v>3221</v>
      </c>
      <c r="B1338" s="367" t="s">
        <v>694</v>
      </c>
      <c r="C1338" s="367" t="s">
        <v>3366</v>
      </c>
      <c r="D1338" s="367" t="s">
        <v>3235</v>
      </c>
      <c r="E1338" s="367" t="s">
        <v>530</v>
      </c>
      <c r="F1338" s="367" t="s">
        <v>3367</v>
      </c>
      <c r="G1338" s="367" t="s">
        <v>530</v>
      </c>
      <c r="H1338" s="367" t="s">
        <v>530</v>
      </c>
      <c r="I1338" s="367" t="s">
        <v>530</v>
      </c>
      <c r="J1338" s="374"/>
      <c r="K1338" s="374">
        <v>53.51</v>
      </c>
      <c r="L1338" s="374">
        <v>-17205311.629999999</v>
      </c>
      <c r="M1338" s="374"/>
    </row>
    <row r="1339" spans="1:13" ht="12.2" hidden="1" customHeight="1" outlineLevel="2" x14ac:dyDescent="0.2">
      <c r="A1339" s="367" t="s">
        <v>3221</v>
      </c>
      <c r="B1339" s="367" t="s">
        <v>894</v>
      </c>
      <c r="C1339" s="367" t="s">
        <v>3368</v>
      </c>
      <c r="D1339" s="367" t="s">
        <v>3369</v>
      </c>
      <c r="E1339" s="367" t="s">
        <v>530</v>
      </c>
      <c r="F1339" s="367" t="s">
        <v>3370</v>
      </c>
      <c r="G1339" s="367" t="s">
        <v>530</v>
      </c>
      <c r="H1339" s="367" t="s">
        <v>530</v>
      </c>
      <c r="I1339" s="367" t="s">
        <v>530</v>
      </c>
      <c r="J1339" s="374"/>
      <c r="K1339" s="374">
        <v>7206.3</v>
      </c>
      <c r="L1339" s="374">
        <v>-17212517.93</v>
      </c>
      <c r="M1339" s="374"/>
    </row>
    <row r="1340" spans="1:13" ht="12.2" hidden="1" customHeight="1" outlineLevel="2" x14ac:dyDescent="0.2">
      <c r="A1340" s="367" t="s">
        <v>3221</v>
      </c>
      <c r="B1340" s="367" t="s">
        <v>713</v>
      </c>
      <c r="C1340" s="367" t="s">
        <v>3371</v>
      </c>
      <c r="D1340" s="367" t="s">
        <v>3340</v>
      </c>
      <c r="E1340" s="367" t="s">
        <v>530</v>
      </c>
      <c r="F1340" s="367" t="s">
        <v>3372</v>
      </c>
      <c r="G1340" s="367" t="s">
        <v>530</v>
      </c>
      <c r="H1340" s="367" t="s">
        <v>530</v>
      </c>
      <c r="I1340" s="367" t="s">
        <v>530</v>
      </c>
      <c r="J1340" s="374"/>
      <c r="K1340" s="374">
        <v>4565.76</v>
      </c>
      <c r="L1340" s="374">
        <v>-17217083.690000001</v>
      </c>
      <c r="M1340" s="374"/>
    </row>
    <row r="1341" spans="1:13" ht="12.2" hidden="1" customHeight="1" outlineLevel="2" x14ac:dyDescent="0.2">
      <c r="A1341" s="367" t="s">
        <v>3221</v>
      </c>
      <c r="B1341" s="367" t="s">
        <v>713</v>
      </c>
      <c r="C1341" s="367" t="s">
        <v>3373</v>
      </c>
      <c r="D1341" s="367" t="s">
        <v>3235</v>
      </c>
      <c r="E1341" s="367" t="s">
        <v>530</v>
      </c>
      <c r="F1341" s="367" t="s">
        <v>3374</v>
      </c>
      <c r="G1341" s="367" t="s">
        <v>530</v>
      </c>
      <c r="H1341" s="367" t="s">
        <v>530</v>
      </c>
      <c r="I1341" s="367" t="s">
        <v>530</v>
      </c>
      <c r="J1341" s="374"/>
      <c r="K1341" s="374">
        <v>80.180000000000007</v>
      </c>
      <c r="L1341" s="374">
        <v>-17217163.870000001</v>
      </c>
      <c r="M1341" s="374"/>
    </row>
    <row r="1342" spans="1:13" ht="12.2" hidden="1" customHeight="1" outlineLevel="2" x14ac:dyDescent="0.2">
      <c r="A1342" s="367" t="s">
        <v>3221</v>
      </c>
      <c r="B1342" s="367" t="s">
        <v>713</v>
      </c>
      <c r="C1342" s="367" t="s">
        <v>3375</v>
      </c>
      <c r="D1342" s="367" t="s">
        <v>3235</v>
      </c>
      <c r="E1342" s="367" t="s">
        <v>530</v>
      </c>
      <c r="F1342" s="367" t="s">
        <v>3376</v>
      </c>
      <c r="G1342" s="367" t="s">
        <v>530</v>
      </c>
      <c r="H1342" s="367" t="s">
        <v>530</v>
      </c>
      <c r="I1342" s="367" t="s">
        <v>530</v>
      </c>
      <c r="J1342" s="374"/>
      <c r="K1342" s="374">
        <v>309.74</v>
      </c>
      <c r="L1342" s="374">
        <v>-17217473.609999999</v>
      </c>
      <c r="M1342" s="374"/>
    </row>
    <row r="1343" spans="1:13" ht="12.2" hidden="1" customHeight="1" outlineLevel="2" x14ac:dyDescent="0.2">
      <c r="A1343" s="367" t="s">
        <v>3221</v>
      </c>
      <c r="B1343" s="367" t="s">
        <v>713</v>
      </c>
      <c r="C1343" s="367" t="s">
        <v>3377</v>
      </c>
      <c r="D1343" s="367" t="s">
        <v>3235</v>
      </c>
      <c r="E1343" s="367" t="s">
        <v>530</v>
      </c>
      <c r="F1343" s="367" t="s">
        <v>3378</v>
      </c>
      <c r="G1343" s="367" t="s">
        <v>530</v>
      </c>
      <c r="H1343" s="367" t="s">
        <v>530</v>
      </c>
      <c r="I1343" s="367" t="s">
        <v>530</v>
      </c>
      <c r="J1343" s="374"/>
      <c r="K1343" s="374">
        <v>743.88</v>
      </c>
      <c r="L1343" s="374">
        <v>-17218217.489999998</v>
      </c>
      <c r="M1343" s="374"/>
    </row>
    <row r="1344" spans="1:13" ht="12.2" hidden="1" customHeight="1" outlineLevel="1" x14ac:dyDescent="0.2">
      <c r="A1344" s="375" t="s">
        <v>3379</v>
      </c>
      <c r="J1344" s="374">
        <f>SUBTOTAL(9,J1275:J1343)</f>
        <v>0</v>
      </c>
      <c r="K1344" s="374">
        <f>SUBTOTAL(9,K1275:K1343)</f>
        <v>0</v>
      </c>
      <c r="L1344" s="374">
        <f>SUBTOTAL(9,L1275:L1343)</f>
        <v>0</v>
      </c>
      <c r="M1344" s="374"/>
    </row>
    <row r="1345" spans="1:13" ht="12.2" hidden="1" customHeight="1" outlineLevel="2" x14ac:dyDescent="0.2">
      <c r="A1345" s="367" t="s">
        <v>3380</v>
      </c>
      <c r="B1345" s="367" t="s">
        <v>527</v>
      </c>
      <c r="C1345" s="367" t="s">
        <v>3381</v>
      </c>
      <c r="D1345" s="367" t="s">
        <v>3382</v>
      </c>
      <c r="E1345" s="367" t="s">
        <v>530</v>
      </c>
      <c r="F1345" s="367" t="s">
        <v>3383</v>
      </c>
      <c r="G1345" s="367" t="s">
        <v>530</v>
      </c>
      <c r="H1345" s="367" t="s">
        <v>530</v>
      </c>
      <c r="I1345" s="367" t="s">
        <v>530</v>
      </c>
      <c r="J1345" s="374"/>
      <c r="K1345" s="374">
        <v>519.17999999999995</v>
      </c>
      <c r="L1345" s="374">
        <v>-171730.18</v>
      </c>
      <c r="M1345" s="374"/>
    </row>
    <row r="1346" spans="1:13" ht="12.2" hidden="1" customHeight="1" outlineLevel="2" x14ac:dyDescent="0.2">
      <c r="A1346" s="367" t="s">
        <v>3380</v>
      </c>
      <c r="B1346" s="367" t="s">
        <v>539</v>
      </c>
      <c r="C1346" s="367" t="s">
        <v>3384</v>
      </c>
      <c r="D1346" s="367" t="s">
        <v>3385</v>
      </c>
      <c r="E1346" s="367" t="s">
        <v>530</v>
      </c>
      <c r="F1346" s="367" t="s">
        <v>3386</v>
      </c>
      <c r="G1346" s="367" t="s">
        <v>530</v>
      </c>
      <c r="H1346" s="367" t="s">
        <v>530</v>
      </c>
      <c r="I1346" s="367" t="s">
        <v>530</v>
      </c>
      <c r="J1346" s="374"/>
      <c r="K1346" s="374">
        <v>224.72</v>
      </c>
      <c r="L1346" s="374">
        <v>-171954.9</v>
      </c>
      <c r="M1346" s="374"/>
    </row>
    <row r="1347" spans="1:13" ht="12.2" hidden="1" customHeight="1" outlineLevel="2" x14ac:dyDescent="0.2">
      <c r="A1347" s="367" t="s">
        <v>3380</v>
      </c>
      <c r="B1347" s="367" t="s">
        <v>774</v>
      </c>
      <c r="C1347" s="367" t="s">
        <v>3387</v>
      </c>
      <c r="D1347" s="367" t="s">
        <v>3382</v>
      </c>
      <c r="E1347" s="367" t="s">
        <v>530</v>
      </c>
      <c r="F1347" s="367" t="s">
        <v>3388</v>
      </c>
      <c r="G1347" s="367" t="s">
        <v>530</v>
      </c>
      <c r="H1347" s="367" t="s">
        <v>530</v>
      </c>
      <c r="I1347" s="367" t="s">
        <v>530</v>
      </c>
      <c r="J1347" s="374"/>
      <c r="K1347" s="374">
        <v>224.72</v>
      </c>
      <c r="L1347" s="374">
        <v>-172179.62</v>
      </c>
      <c r="M1347" s="374"/>
    </row>
    <row r="1348" spans="1:13" ht="12.2" hidden="1" customHeight="1" outlineLevel="2" x14ac:dyDescent="0.2">
      <c r="A1348" s="367" t="s">
        <v>3380</v>
      </c>
      <c r="B1348" s="367" t="s">
        <v>779</v>
      </c>
      <c r="C1348" s="367" t="s">
        <v>3389</v>
      </c>
      <c r="D1348" s="367" t="s">
        <v>3382</v>
      </c>
      <c r="E1348" s="367" t="s">
        <v>530</v>
      </c>
      <c r="F1348" s="367" t="s">
        <v>3390</v>
      </c>
      <c r="G1348" s="367" t="s">
        <v>530</v>
      </c>
      <c r="H1348" s="367" t="s">
        <v>530</v>
      </c>
      <c r="I1348" s="367" t="s">
        <v>530</v>
      </c>
      <c r="J1348" s="374"/>
      <c r="K1348" s="374">
        <v>224.72</v>
      </c>
      <c r="L1348" s="374">
        <v>-172404.34</v>
      </c>
      <c r="M1348" s="374"/>
    </row>
    <row r="1349" spans="1:13" ht="12.2" hidden="1" customHeight="1" outlineLevel="2" x14ac:dyDescent="0.2">
      <c r="A1349" s="367" t="s">
        <v>3380</v>
      </c>
      <c r="B1349" s="367" t="s">
        <v>579</v>
      </c>
      <c r="C1349" s="367" t="s">
        <v>3391</v>
      </c>
      <c r="D1349" s="367" t="s">
        <v>3382</v>
      </c>
      <c r="E1349" s="367" t="s">
        <v>530</v>
      </c>
      <c r="F1349" s="367" t="s">
        <v>3392</v>
      </c>
      <c r="G1349" s="367" t="s">
        <v>530</v>
      </c>
      <c r="H1349" s="367" t="s">
        <v>530</v>
      </c>
      <c r="I1349" s="367" t="s">
        <v>530</v>
      </c>
      <c r="J1349" s="374"/>
      <c r="K1349" s="374">
        <v>329.67</v>
      </c>
      <c r="L1349" s="374">
        <v>-172734.01</v>
      </c>
      <c r="M1349" s="374"/>
    </row>
    <row r="1350" spans="1:13" ht="12.2" hidden="1" customHeight="1" outlineLevel="2" x14ac:dyDescent="0.2">
      <c r="A1350" s="367" t="s">
        <v>3380</v>
      </c>
      <c r="B1350" s="367" t="s">
        <v>812</v>
      </c>
      <c r="C1350" s="367" t="s">
        <v>3393</v>
      </c>
      <c r="D1350" s="367" t="s">
        <v>3382</v>
      </c>
      <c r="E1350" s="367" t="s">
        <v>530</v>
      </c>
      <c r="F1350" s="367" t="s">
        <v>3390</v>
      </c>
      <c r="G1350" s="367" t="s">
        <v>530</v>
      </c>
      <c r="H1350" s="367" t="s">
        <v>530</v>
      </c>
      <c r="I1350" s="367" t="s">
        <v>530</v>
      </c>
      <c r="J1350" s="374"/>
      <c r="K1350" s="374">
        <v>218.34</v>
      </c>
      <c r="L1350" s="374">
        <v>-172952.35</v>
      </c>
      <c r="M1350" s="374"/>
    </row>
    <row r="1351" spans="1:13" ht="12.2" hidden="1" customHeight="1" outlineLevel="2" x14ac:dyDescent="0.2">
      <c r="A1351" s="367" t="s">
        <v>3380</v>
      </c>
      <c r="B1351" s="367" t="s">
        <v>830</v>
      </c>
      <c r="C1351" s="367" t="s">
        <v>3394</v>
      </c>
      <c r="D1351" s="367" t="s">
        <v>3382</v>
      </c>
      <c r="E1351" s="367" t="s">
        <v>530</v>
      </c>
      <c r="F1351" s="367" t="s">
        <v>3395</v>
      </c>
      <c r="G1351" s="367" t="s">
        <v>530</v>
      </c>
      <c r="H1351" s="367" t="s">
        <v>530</v>
      </c>
      <c r="I1351" s="367" t="s">
        <v>530</v>
      </c>
      <c r="J1351" s="374"/>
      <c r="K1351" s="374">
        <v>217.39</v>
      </c>
      <c r="L1351" s="374">
        <v>-173169.74</v>
      </c>
      <c r="M1351" s="374"/>
    </row>
    <row r="1352" spans="1:13" ht="12.2" hidden="1" customHeight="1" outlineLevel="2" x14ac:dyDescent="0.2">
      <c r="A1352" s="367" t="s">
        <v>3380</v>
      </c>
      <c r="B1352" s="367" t="s">
        <v>852</v>
      </c>
      <c r="C1352" s="367" t="s">
        <v>3396</v>
      </c>
      <c r="D1352" s="367" t="s">
        <v>3382</v>
      </c>
      <c r="E1352" s="367" t="s">
        <v>530</v>
      </c>
      <c r="F1352" s="367" t="s">
        <v>3397</v>
      </c>
      <c r="G1352" s="367" t="s">
        <v>530</v>
      </c>
      <c r="H1352" s="367" t="s">
        <v>530</v>
      </c>
      <c r="I1352" s="367" t="s">
        <v>530</v>
      </c>
      <c r="J1352" s="374"/>
      <c r="K1352" s="374">
        <v>307.69</v>
      </c>
      <c r="L1352" s="374">
        <v>-173477.43</v>
      </c>
      <c r="M1352" s="374"/>
    </row>
    <row r="1353" spans="1:13" ht="12.2" hidden="1" customHeight="1" outlineLevel="2" x14ac:dyDescent="0.2">
      <c r="A1353" s="367" t="s">
        <v>3380</v>
      </c>
      <c r="B1353" s="367" t="s">
        <v>631</v>
      </c>
      <c r="C1353" s="367" t="s">
        <v>3398</v>
      </c>
      <c r="D1353" s="367" t="s">
        <v>3382</v>
      </c>
      <c r="E1353" s="367" t="s">
        <v>530</v>
      </c>
      <c r="F1353" s="367" t="s">
        <v>3395</v>
      </c>
      <c r="G1353" s="367" t="s">
        <v>530</v>
      </c>
      <c r="H1353" s="367" t="s">
        <v>530</v>
      </c>
      <c r="I1353" s="367" t="s">
        <v>530</v>
      </c>
      <c r="J1353" s="374"/>
      <c r="K1353" s="374">
        <v>221.73</v>
      </c>
      <c r="L1353" s="374">
        <v>-173699.16</v>
      </c>
      <c r="M1353" s="374"/>
    </row>
    <row r="1354" spans="1:13" ht="12.2" hidden="1" customHeight="1" outlineLevel="2" x14ac:dyDescent="0.2">
      <c r="A1354" s="367" t="s">
        <v>3380</v>
      </c>
      <c r="B1354" s="367" t="s">
        <v>651</v>
      </c>
      <c r="C1354" s="367" t="s">
        <v>3399</v>
      </c>
      <c r="D1354" s="367" t="s">
        <v>3382</v>
      </c>
      <c r="E1354" s="367" t="s">
        <v>530</v>
      </c>
      <c r="F1354" s="367" t="s">
        <v>3395</v>
      </c>
      <c r="G1354" s="367" t="s">
        <v>530</v>
      </c>
      <c r="H1354" s="367" t="s">
        <v>530</v>
      </c>
      <c r="I1354" s="367" t="s">
        <v>530</v>
      </c>
      <c r="J1354" s="374"/>
      <c r="K1354" s="374">
        <v>221.73</v>
      </c>
      <c r="L1354" s="374">
        <v>-173920.89</v>
      </c>
      <c r="M1354" s="374"/>
    </row>
    <row r="1355" spans="1:13" ht="12.2" hidden="1" customHeight="1" outlineLevel="2" x14ac:dyDescent="0.2">
      <c r="A1355" s="367" t="s">
        <v>3380</v>
      </c>
      <c r="B1355" s="367" t="s">
        <v>681</v>
      </c>
      <c r="C1355" s="367" t="s">
        <v>3400</v>
      </c>
      <c r="D1355" s="367" t="s">
        <v>3382</v>
      </c>
      <c r="E1355" s="367" t="s">
        <v>530</v>
      </c>
      <c r="F1355" s="367" t="s">
        <v>3395</v>
      </c>
      <c r="G1355" s="367" t="s">
        <v>530</v>
      </c>
      <c r="H1355" s="367" t="s">
        <v>530</v>
      </c>
      <c r="I1355" s="367" t="s">
        <v>530</v>
      </c>
      <c r="J1355" s="374"/>
      <c r="K1355" s="374">
        <v>222.72</v>
      </c>
      <c r="L1355" s="374">
        <v>-174143.61</v>
      </c>
      <c r="M1355" s="374"/>
    </row>
    <row r="1356" spans="1:13" ht="12.2" hidden="1" customHeight="1" outlineLevel="2" x14ac:dyDescent="0.2">
      <c r="A1356" s="367" t="s">
        <v>3380</v>
      </c>
      <c r="B1356" s="367" t="s">
        <v>888</v>
      </c>
      <c r="C1356" s="367" t="s">
        <v>3401</v>
      </c>
      <c r="D1356" s="367" t="s">
        <v>3402</v>
      </c>
      <c r="E1356" s="367" t="s">
        <v>530</v>
      </c>
      <c r="F1356" s="367" t="s">
        <v>3403</v>
      </c>
      <c r="G1356" s="367" t="s">
        <v>530</v>
      </c>
      <c r="H1356" s="367" t="s">
        <v>530</v>
      </c>
      <c r="I1356" s="367" t="s">
        <v>530</v>
      </c>
      <c r="J1356" s="374"/>
      <c r="K1356" s="374">
        <v>334.08</v>
      </c>
      <c r="L1356" s="374">
        <v>-174477.69</v>
      </c>
      <c r="M1356" s="374"/>
    </row>
    <row r="1357" spans="1:13" ht="12.2" hidden="1" customHeight="1" outlineLevel="2" x14ac:dyDescent="0.2">
      <c r="A1357" s="367" t="s">
        <v>3380</v>
      </c>
      <c r="B1357" s="367" t="s">
        <v>1054</v>
      </c>
      <c r="C1357" s="367" t="s">
        <v>3404</v>
      </c>
      <c r="D1357" s="367" t="s">
        <v>3402</v>
      </c>
      <c r="E1357" s="367" t="s">
        <v>530</v>
      </c>
      <c r="F1357" s="367" t="s">
        <v>3405</v>
      </c>
      <c r="G1357" s="367" t="s">
        <v>530</v>
      </c>
      <c r="H1357" s="367" t="s">
        <v>530</v>
      </c>
      <c r="I1357" s="367" t="s">
        <v>530</v>
      </c>
      <c r="J1357" s="374"/>
      <c r="K1357" s="374">
        <v>334.82</v>
      </c>
      <c r="L1357" s="374">
        <v>-174812.51</v>
      </c>
      <c r="M1357" s="374"/>
    </row>
    <row r="1358" spans="1:13" ht="12.2" hidden="1" customHeight="1" outlineLevel="2" x14ac:dyDescent="0.2">
      <c r="A1358" s="367" t="s">
        <v>3380</v>
      </c>
      <c r="B1358" s="367" t="s">
        <v>894</v>
      </c>
      <c r="C1358" s="367" t="s">
        <v>3406</v>
      </c>
      <c r="D1358" s="367" t="s">
        <v>3402</v>
      </c>
      <c r="E1358" s="367" t="s">
        <v>530</v>
      </c>
      <c r="F1358" s="367" t="s">
        <v>3407</v>
      </c>
      <c r="G1358" s="367" t="s">
        <v>530</v>
      </c>
      <c r="H1358" s="367" t="s">
        <v>530</v>
      </c>
      <c r="I1358" s="367" t="s">
        <v>530</v>
      </c>
      <c r="J1358" s="374"/>
      <c r="K1358" s="374">
        <v>217.94</v>
      </c>
      <c r="L1358" s="374">
        <v>-175030.45</v>
      </c>
      <c r="M1358" s="374"/>
    </row>
    <row r="1359" spans="1:13" ht="12.2" hidden="1" customHeight="1" outlineLevel="1" x14ac:dyDescent="0.2">
      <c r="A1359" s="375" t="s">
        <v>3408</v>
      </c>
      <c r="J1359" s="374">
        <f>SUBTOTAL(9,J1345:J1358)</f>
        <v>0</v>
      </c>
      <c r="K1359" s="374">
        <f>SUBTOTAL(9,K1345:K1358)</f>
        <v>0</v>
      </c>
      <c r="L1359" s="374">
        <f>SUBTOTAL(9,L1345:L1358)</f>
        <v>0</v>
      </c>
      <c r="M1359" s="374"/>
    </row>
    <row r="1360" spans="1:13" ht="12.2" hidden="1" customHeight="1" outlineLevel="2" x14ac:dyDescent="0.2">
      <c r="A1360" s="367" t="s">
        <v>3409</v>
      </c>
      <c r="B1360" s="367" t="s">
        <v>757</v>
      </c>
      <c r="C1360" s="367" t="s">
        <v>3410</v>
      </c>
      <c r="D1360" s="367" t="s">
        <v>3411</v>
      </c>
      <c r="E1360" s="367" t="s">
        <v>530</v>
      </c>
      <c r="F1360" s="367" t="s">
        <v>3412</v>
      </c>
      <c r="G1360" s="367" t="s">
        <v>530</v>
      </c>
      <c r="H1360" s="367" t="s">
        <v>530</v>
      </c>
      <c r="I1360" s="367" t="s">
        <v>530</v>
      </c>
      <c r="J1360" s="374"/>
      <c r="K1360" s="374">
        <v>1820.1</v>
      </c>
      <c r="L1360" s="374">
        <v>-2994290.24</v>
      </c>
      <c r="M1360" s="374"/>
    </row>
    <row r="1361" spans="1:13" ht="12.2" hidden="1" customHeight="1" outlineLevel="2" x14ac:dyDescent="0.2">
      <c r="A1361" s="367" t="s">
        <v>3409</v>
      </c>
      <c r="B1361" s="367" t="s">
        <v>539</v>
      </c>
      <c r="C1361" s="367" t="s">
        <v>3413</v>
      </c>
      <c r="D1361" s="367" t="s">
        <v>3414</v>
      </c>
      <c r="E1361" s="367" t="s">
        <v>530</v>
      </c>
      <c r="F1361" s="367" t="s">
        <v>3415</v>
      </c>
      <c r="G1361" s="367" t="s">
        <v>530</v>
      </c>
      <c r="H1361" s="367" t="s">
        <v>530</v>
      </c>
      <c r="I1361" s="367" t="s">
        <v>530</v>
      </c>
      <c r="J1361" s="374"/>
      <c r="K1361" s="374">
        <v>2659.08</v>
      </c>
      <c r="L1361" s="374">
        <v>-2996949.32</v>
      </c>
      <c r="M1361" s="374"/>
    </row>
    <row r="1362" spans="1:13" ht="12.2" hidden="1" customHeight="1" outlineLevel="2" x14ac:dyDescent="0.2">
      <c r="A1362" s="367" t="s">
        <v>3409</v>
      </c>
      <c r="B1362" s="367" t="s">
        <v>774</v>
      </c>
      <c r="C1362" s="367" t="s">
        <v>3416</v>
      </c>
      <c r="D1362" s="367" t="s">
        <v>3414</v>
      </c>
      <c r="E1362" s="367" t="s">
        <v>530</v>
      </c>
      <c r="F1362" s="367" t="s">
        <v>3417</v>
      </c>
      <c r="G1362" s="367" t="s">
        <v>530</v>
      </c>
      <c r="H1362" s="367" t="s">
        <v>530</v>
      </c>
      <c r="I1362" s="367" t="s">
        <v>530</v>
      </c>
      <c r="J1362" s="374"/>
      <c r="K1362" s="374">
        <v>932.3</v>
      </c>
      <c r="L1362" s="374">
        <v>-2997881.62</v>
      </c>
      <c r="M1362" s="374"/>
    </row>
    <row r="1363" spans="1:13" ht="12.2" hidden="1" customHeight="1" outlineLevel="2" x14ac:dyDescent="0.2">
      <c r="A1363" s="367" t="s">
        <v>3409</v>
      </c>
      <c r="B1363" s="367" t="s">
        <v>559</v>
      </c>
      <c r="C1363" s="367" t="s">
        <v>3418</v>
      </c>
      <c r="D1363" s="367" t="s">
        <v>3419</v>
      </c>
      <c r="E1363" s="367" t="s">
        <v>530</v>
      </c>
      <c r="F1363" s="367" t="s">
        <v>3420</v>
      </c>
      <c r="G1363" s="367" t="s">
        <v>530</v>
      </c>
      <c r="H1363" s="367" t="s">
        <v>530</v>
      </c>
      <c r="I1363" s="367" t="s">
        <v>530</v>
      </c>
      <c r="J1363" s="374"/>
      <c r="K1363" s="374">
        <v>740.37</v>
      </c>
      <c r="L1363" s="374">
        <v>-2998621.99</v>
      </c>
      <c r="M1363" s="374"/>
    </row>
    <row r="1364" spans="1:13" ht="12.2" hidden="1" customHeight="1" outlineLevel="2" x14ac:dyDescent="0.2">
      <c r="A1364" s="367" t="s">
        <v>3409</v>
      </c>
      <c r="B1364" s="367" t="s">
        <v>812</v>
      </c>
      <c r="C1364" s="367" t="s">
        <v>3421</v>
      </c>
      <c r="D1364" s="367" t="s">
        <v>3422</v>
      </c>
      <c r="E1364" s="367" t="s">
        <v>530</v>
      </c>
      <c r="F1364" s="367" t="s">
        <v>3423</v>
      </c>
      <c r="G1364" s="367" t="s">
        <v>530</v>
      </c>
      <c r="H1364" s="367" t="s">
        <v>530</v>
      </c>
      <c r="I1364" s="367" t="s">
        <v>530</v>
      </c>
      <c r="J1364" s="374"/>
      <c r="K1364" s="374">
        <v>1293.51</v>
      </c>
      <c r="L1364" s="374">
        <v>-2999915.5</v>
      </c>
      <c r="M1364" s="374"/>
    </row>
    <row r="1365" spans="1:13" ht="12.2" hidden="1" customHeight="1" outlineLevel="2" x14ac:dyDescent="0.2">
      <c r="A1365" s="367" t="s">
        <v>3409</v>
      </c>
      <c r="B1365" s="367" t="s">
        <v>830</v>
      </c>
      <c r="C1365" s="367" t="s">
        <v>3424</v>
      </c>
      <c r="D1365" s="367" t="s">
        <v>3422</v>
      </c>
      <c r="E1365" s="367" t="s">
        <v>530</v>
      </c>
      <c r="F1365" s="367" t="s">
        <v>3425</v>
      </c>
      <c r="G1365" s="367" t="s">
        <v>530</v>
      </c>
      <c r="H1365" s="367" t="s">
        <v>530</v>
      </c>
      <c r="I1365" s="367" t="s">
        <v>530</v>
      </c>
      <c r="J1365" s="374"/>
      <c r="K1365" s="374">
        <v>1058.9100000000001</v>
      </c>
      <c r="L1365" s="374">
        <v>-3000974.41</v>
      </c>
      <c r="M1365" s="374"/>
    </row>
    <row r="1366" spans="1:13" ht="12.2" hidden="1" customHeight="1" outlineLevel="2" x14ac:dyDescent="0.2">
      <c r="A1366" s="367" t="s">
        <v>3409</v>
      </c>
      <c r="B1366" s="367" t="s">
        <v>604</v>
      </c>
      <c r="C1366" s="367" t="s">
        <v>624</v>
      </c>
      <c r="D1366" s="367" t="s">
        <v>625</v>
      </c>
      <c r="E1366" s="367" t="s">
        <v>530</v>
      </c>
      <c r="F1366" s="367" t="s">
        <v>3426</v>
      </c>
      <c r="G1366" s="367" t="s">
        <v>530</v>
      </c>
      <c r="H1366" s="367" t="s">
        <v>530</v>
      </c>
      <c r="I1366" s="367" t="s">
        <v>530</v>
      </c>
      <c r="J1366" s="374"/>
      <c r="K1366" s="374">
        <v>6.71</v>
      </c>
      <c r="L1366" s="374">
        <v>-3000981.12</v>
      </c>
      <c r="M1366" s="374"/>
    </row>
    <row r="1367" spans="1:13" ht="12.2" hidden="1" customHeight="1" outlineLevel="2" x14ac:dyDescent="0.2">
      <c r="A1367" s="367" t="s">
        <v>3409</v>
      </c>
      <c r="B1367" s="367" t="s">
        <v>859</v>
      </c>
      <c r="C1367" s="367" t="s">
        <v>3427</v>
      </c>
      <c r="D1367" s="367" t="s">
        <v>3422</v>
      </c>
      <c r="E1367" s="367" t="s">
        <v>530</v>
      </c>
      <c r="F1367" s="367" t="s">
        <v>3428</v>
      </c>
      <c r="G1367" s="367" t="s">
        <v>530</v>
      </c>
      <c r="H1367" s="367" t="s">
        <v>530</v>
      </c>
      <c r="I1367" s="367" t="s">
        <v>530</v>
      </c>
      <c r="J1367" s="374"/>
      <c r="K1367" s="374">
        <v>1679.63</v>
      </c>
      <c r="L1367" s="374">
        <v>-3002660.75</v>
      </c>
      <c r="M1367" s="374"/>
    </row>
    <row r="1368" spans="1:13" ht="12.2" hidden="1" customHeight="1" outlineLevel="2" x14ac:dyDescent="0.2">
      <c r="A1368" s="367" t="s">
        <v>3409</v>
      </c>
      <c r="B1368" s="367" t="s">
        <v>631</v>
      </c>
      <c r="C1368" s="367" t="s">
        <v>3429</v>
      </c>
      <c r="D1368" s="367" t="s">
        <v>1778</v>
      </c>
      <c r="E1368" s="367" t="s">
        <v>530</v>
      </c>
      <c r="F1368" s="367" t="s">
        <v>3430</v>
      </c>
      <c r="G1368" s="367" t="s">
        <v>530</v>
      </c>
      <c r="H1368" s="367" t="s">
        <v>530</v>
      </c>
      <c r="I1368" s="367" t="s">
        <v>530</v>
      </c>
      <c r="J1368" s="374"/>
      <c r="K1368" s="374">
        <v>320.8</v>
      </c>
      <c r="L1368" s="374">
        <v>-3002981.55</v>
      </c>
      <c r="M1368" s="374"/>
    </row>
    <row r="1369" spans="1:13" ht="12.2" hidden="1" customHeight="1" outlineLevel="2" x14ac:dyDescent="0.2">
      <c r="A1369" s="367" t="s">
        <v>3409</v>
      </c>
      <c r="B1369" s="367" t="s">
        <v>665</v>
      </c>
      <c r="C1369" s="367" t="s">
        <v>3431</v>
      </c>
      <c r="D1369" s="367" t="s">
        <v>3422</v>
      </c>
      <c r="E1369" s="367" t="s">
        <v>530</v>
      </c>
      <c r="F1369" s="367" t="s">
        <v>3432</v>
      </c>
      <c r="G1369" s="367" t="s">
        <v>530</v>
      </c>
      <c r="H1369" s="367" t="s">
        <v>530</v>
      </c>
      <c r="I1369" s="367" t="s">
        <v>530</v>
      </c>
      <c r="J1369" s="374"/>
      <c r="K1369" s="374">
        <v>361.11</v>
      </c>
      <c r="L1369" s="374">
        <v>-3003342.66</v>
      </c>
      <c r="M1369" s="374"/>
    </row>
    <row r="1370" spans="1:13" ht="12.2" hidden="1" customHeight="1" outlineLevel="2" x14ac:dyDescent="0.2">
      <c r="A1370" s="367" t="s">
        <v>3409</v>
      </c>
      <c r="B1370" s="367" t="s">
        <v>691</v>
      </c>
      <c r="C1370" s="367" t="s">
        <v>3433</v>
      </c>
      <c r="D1370" s="367" t="s">
        <v>3422</v>
      </c>
      <c r="E1370" s="367" t="s">
        <v>530</v>
      </c>
      <c r="F1370" s="367" t="s">
        <v>3434</v>
      </c>
      <c r="G1370" s="367" t="s">
        <v>530</v>
      </c>
      <c r="H1370" s="367" t="s">
        <v>530</v>
      </c>
      <c r="I1370" s="367" t="s">
        <v>530</v>
      </c>
      <c r="J1370" s="374"/>
      <c r="K1370" s="374">
        <v>2544.81</v>
      </c>
      <c r="L1370" s="374">
        <v>-3005887.47</v>
      </c>
      <c r="M1370" s="374"/>
    </row>
    <row r="1371" spans="1:13" ht="12.2" hidden="1" customHeight="1" outlineLevel="2" x14ac:dyDescent="0.2">
      <c r="A1371" s="367" t="s">
        <v>3409</v>
      </c>
      <c r="B1371" s="367" t="s">
        <v>888</v>
      </c>
      <c r="C1371" s="367" t="s">
        <v>3435</v>
      </c>
      <c r="D1371" s="367" t="s">
        <v>3436</v>
      </c>
      <c r="E1371" s="367" t="s">
        <v>530</v>
      </c>
      <c r="F1371" s="367" t="s">
        <v>3437</v>
      </c>
      <c r="G1371" s="367" t="s">
        <v>530</v>
      </c>
      <c r="H1371" s="367" t="s">
        <v>530</v>
      </c>
      <c r="I1371" s="367" t="s">
        <v>530</v>
      </c>
      <c r="J1371" s="374"/>
      <c r="K1371" s="374">
        <v>128.04</v>
      </c>
      <c r="L1371" s="374">
        <v>-3006015.51</v>
      </c>
      <c r="M1371" s="374"/>
    </row>
    <row r="1372" spans="1:13" ht="12.2" hidden="1" customHeight="1" outlineLevel="2" x14ac:dyDescent="0.2">
      <c r="A1372" s="367" t="s">
        <v>3409</v>
      </c>
      <c r="B1372" s="367" t="s">
        <v>1051</v>
      </c>
      <c r="C1372" s="367" t="s">
        <v>3438</v>
      </c>
      <c r="D1372" s="367" t="s">
        <v>3436</v>
      </c>
      <c r="E1372" s="367" t="s">
        <v>530</v>
      </c>
      <c r="F1372" s="367" t="s">
        <v>3439</v>
      </c>
      <c r="G1372" s="367" t="s">
        <v>530</v>
      </c>
      <c r="H1372" s="367" t="s">
        <v>530</v>
      </c>
      <c r="I1372" s="367" t="s">
        <v>530</v>
      </c>
      <c r="J1372" s="374"/>
      <c r="K1372" s="374">
        <v>509.25</v>
      </c>
      <c r="L1372" s="374">
        <v>-3006524.76</v>
      </c>
      <c r="M1372" s="374"/>
    </row>
    <row r="1373" spans="1:13" ht="12.2" hidden="1" customHeight="1" outlineLevel="2" x14ac:dyDescent="0.2">
      <c r="A1373" s="367" t="s">
        <v>3409</v>
      </c>
      <c r="B1373" s="367" t="s">
        <v>1063</v>
      </c>
      <c r="C1373" s="367" t="s">
        <v>3440</v>
      </c>
      <c r="D1373" s="367" t="s">
        <v>3436</v>
      </c>
      <c r="E1373" s="367" t="s">
        <v>530</v>
      </c>
      <c r="F1373" s="367" t="s">
        <v>3441</v>
      </c>
      <c r="G1373" s="367" t="s">
        <v>530</v>
      </c>
      <c r="H1373" s="367" t="s">
        <v>530</v>
      </c>
      <c r="I1373" s="367" t="s">
        <v>530</v>
      </c>
      <c r="J1373" s="374"/>
      <c r="K1373" s="374">
        <v>490.91</v>
      </c>
      <c r="L1373" s="374">
        <v>-3007015.67</v>
      </c>
      <c r="M1373" s="374"/>
    </row>
    <row r="1374" spans="1:13" ht="12.2" hidden="1" customHeight="1" outlineLevel="2" x14ac:dyDescent="0.2">
      <c r="A1374" s="367" t="s">
        <v>3409</v>
      </c>
      <c r="B1374" s="367" t="s">
        <v>894</v>
      </c>
      <c r="C1374" s="367" t="s">
        <v>3442</v>
      </c>
      <c r="D1374" s="367" t="s">
        <v>3436</v>
      </c>
      <c r="E1374" s="367" t="s">
        <v>530</v>
      </c>
      <c r="F1374" s="367" t="s">
        <v>3443</v>
      </c>
      <c r="G1374" s="367" t="s">
        <v>530</v>
      </c>
      <c r="H1374" s="367" t="s">
        <v>530</v>
      </c>
      <c r="I1374" s="367" t="s">
        <v>530</v>
      </c>
      <c r="J1374" s="374"/>
      <c r="K1374" s="374">
        <v>375.42</v>
      </c>
      <c r="L1374" s="374">
        <v>-3007391.09</v>
      </c>
      <c r="M1374" s="374"/>
    </row>
    <row r="1375" spans="1:13" ht="12.2" hidden="1" customHeight="1" outlineLevel="1" x14ac:dyDescent="0.2">
      <c r="A1375" s="375" t="s">
        <v>3444</v>
      </c>
      <c r="J1375" s="374">
        <f>SUBTOTAL(9,J1360:J1374)</f>
        <v>0</v>
      </c>
      <c r="K1375" s="374">
        <f>SUBTOTAL(9,K1360:K1374)</f>
        <v>0</v>
      </c>
      <c r="L1375" s="374">
        <f>SUBTOTAL(9,L1360:L1374)</f>
        <v>0</v>
      </c>
      <c r="M1375" s="374"/>
    </row>
    <row r="1376" spans="1:13" ht="12.2" hidden="1" customHeight="1" outlineLevel="2" x14ac:dyDescent="0.2">
      <c r="A1376" s="367" t="s">
        <v>3445</v>
      </c>
      <c r="B1376" s="367" t="s">
        <v>958</v>
      </c>
      <c r="C1376" s="367" t="s">
        <v>1200</v>
      </c>
      <c r="D1376" s="367" t="s">
        <v>1201</v>
      </c>
      <c r="E1376" s="367" t="s">
        <v>530</v>
      </c>
      <c r="F1376" s="367" t="s">
        <v>1202</v>
      </c>
      <c r="G1376" s="367" t="s">
        <v>530</v>
      </c>
      <c r="H1376" s="367" t="s">
        <v>530</v>
      </c>
      <c r="I1376" s="367" t="s">
        <v>530</v>
      </c>
      <c r="J1376" s="374"/>
      <c r="K1376" s="374">
        <v>91</v>
      </c>
      <c r="L1376" s="374">
        <v>-1735815.1</v>
      </c>
      <c r="M1376" s="374"/>
    </row>
    <row r="1377" spans="1:13" ht="12.2" hidden="1" customHeight="1" outlineLevel="1" x14ac:dyDescent="0.2">
      <c r="A1377" s="375" t="s">
        <v>3446</v>
      </c>
      <c r="J1377" s="374">
        <f>SUBTOTAL(9,J1376:J1376)</f>
        <v>0</v>
      </c>
      <c r="K1377" s="374">
        <f>SUBTOTAL(9,K1376:K1376)</f>
        <v>0</v>
      </c>
      <c r="L1377" s="374">
        <f>SUBTOTAL(9,L1376:L1376)</f>
        <v>0</v>
      </c>
      <c r="M1377" s="374"/>
    </row>
    <row r="1378" spans="1:13" ht="12.2" hidden="1" customHeight="1" outlineLevel="2" x14ac:dyDescent="0.2">
      <c r="A1378" s="367" t="s">
        <v>3447</v>
      </c>
      <c r="B1378" s="367" t="s">
        <v>527</v>
      </c>
      <c r="C1378" s="367" t="s">
        <v>3448</v>
      </c>
      <c r="D1378" s="367" t="s">
        <v>3449</v>
      </c>
      <c r="E1378" s="367" t="s">
        <v>530</v>
      </c>
      <c r="F1378" s="367" t="s">
        <v>3450</v>
      </c>
      <c r="G1378" s="367" t="s">
        <v>530</v>
      </c>
      <c r="H1378" s="367" t="s">
        <v>530</v>
      </c>
      <c r="I1378" s="367" t="s">
        <v>530</v>
      </c>
      <c r="J1378" s="374"/>
      <c r="K1378" s="374">
        <v>225.73</v>
      </c>
      <c r="L1378" s="374">
        <v>-4030224.61</v>
      </c>
      <c r="M1378" s="374"/>
    </row>
    <row r="1379" spans="1:13" ht="12.2" hidden="1" customHeight="1" outlineLevel="2" x14ac:dyDescent="0.2">
      <c r="A1379" s="367" t="s">
        <v>3447</v>
      </c>
      <c r="B1379" s="367" t="s">
        <v>527</v>
      </c>
      <c r="C1379" s="367" t="s">
        <v>3451</v>
      </c>
      <c r="D1379" s="367" t="s">
        <v>2385</v>
      </c>
      <c r="E1379" s="367" t="s">
        <v>530</v>
      </c>
      <c r="F1379" s="367" t="s">
        <v>3452</v>
      </c>
      <c r="G1379" s="367" t="s">
        <v>530</v>
      </c>
      <c r="H1379" s="367" t="s">
        <v>530</v>
      </c>
      <c r="I1379" s="367" t="s">
        <v>530</v>
      </c>
      <c r="J1379" s="374"/>
      <c r="K1379" s="374">
        <v>540.14</v>
      </c>
      <c r="L1379" s="374">
        <v>-4030764.75</v>
      </c>
      <c r="M1379" s="374"/>
    </row>
    <row r="1380" spans="1:13" ht="12.2" hidden="1" customHeight="1" outlineLevel="2" x14ac:dyDescent="0.2">
      <c r="A1380" s="367" t="s">
        <v>3447</v>
      </c>
      <c r="B1380" s="367" t="s">
        <v>527</v>
      </c>
      <c r="C1380" s="367" t="s">
        <v>3453</v>
      </c>
      <c r="D1380" s="367" t="s">
        <v>3454</v>
      </c>
      <c r="E1380" s="367" t="s">
        <v>530</v>
      </c>
      <c r="F1380" s="367" t="s">
        <v>3455</v>
      </c>
      <c r="G1380" s="367" t="s">
        <v>530</v>
      </c>
      <c r="H1380" s="367" t="s">
        <v>530</v>
      </c>
      <c r="I1380" s="367" t="s">
        <v>530</v>
      </c>
      <c r="J1380" s="374"/>
      <c r="K1380" s="374">
        <v>1422.1</v>
      </c>
      <c r="L1380" s="374">
        <v>-4032186.85</v>
      </c>
      <c r="M1380" s="374"/>
    </row>
    <row r="1381" spans="1:13" ht="12.2" hidden="1" customHeight="1" outlineLevel="2" x14ac:dyDescent="0.2">
      <c r="A1381" s="367" t="s">
        <v>3447</v>
      </c>
      <c r="B1381" s="367" t="s">
        <v>527</v>
      </c>
      <c r="C1381" s="367" t="s">
        <v>3456</v>
      </c>
      <c r="D1381" s="367" t="s">
        <v>3454</v>
      </c>
      <c r="E1381" s="367" t="s">
        <v>530</v>
      </c>
      <c r="F1381" s="367" t="s">
        <v>3457</v>
      </c>
      <c r="G1381" s="367" t="s">
        <v>530</v>
      </c>
      <c r="H1381" s="367" t="s">
        <v>530</v>
      </c>
      <c r="I1381" s="367" t="s">
        <v>530</v>
      </c>
      <c r="J1381" s="374"/>
      <c r="K1381" s="374">
        <v>158.01</v>
      </c>
      <c r="L1381" s="374">
        <v>-4032344.86</v>
      </c>
      <c r="M1381" s="374"/>
    </row>
    <row r="1382" spans="1:13" ht="12.2" hidden="1" customHeight="1" outlineLevel="2" x14ac:dyDescent="0.2">
      <c r="A1382" s="367" t="s">
        <v>3447</v>
      </c>
      <c r="B1382" s="367" t="s">
        <v>742</v>
      </c>
      <c r="C1382" s="367" t="s">
        <v>1255</v>
      </c>
      <c r="D1382" s="367" t="s">
        <v>1256</v>
      </c>
      <c r="E1382" s="367" t="s">
        <v>530</v>
      </c>
      <c r="F1382" s="367" t="s">
        <v>3458</v>
      </c>
      <c r="G1382" s="367" t="s">
        <v>530</v>
      </c>
      <c r="H1382" s="367" t="s">
        <v>530</v>
      </c>
      <c r="I1382" s="367" t="s">
        <v>530</v>
      </c>
      <c r="J1382" s="374"/>
      <c r="K1382" s="374">
        <v>13.52</v>
      </c>
      <c r="L1382" s="374">
        <v>-4032358.38</v>
      </c>
      <c r="M1382" s="374"/>
    </row>
    <row r="1383" spans="1:13" ht="12.2" hidden="1" customHeight="1" outlineLevel="2" x14ac:dyDescent="0.2">
      <c r="A1383" s="367" t="s">
        <v>3447</v>
      </c>
      <c r="B1383" s="367" t="s">
        <v>742</v>
      </c>
      <c r="C1383" s="367" t="s">
        <v>1258</v>
      </c>
      <c r="D1383" s="367" t="s">
        <v>1259</v>
      </c>
      <c r="E1383" s="367" t="s">
        <v>530</v>
      </c>
      <c r="F1383" s="367" t="s">
        <v>1260</v>
      </c>
      <c r="G1383" s="367" t="s">
        <v>530</v>
      </c>
      <c r="H1383" s="367" t="s">
        <v>530</v>
      </c>
      <c r="I1383" s="367" t="s">
        <v>530</v>
      </c>
      <c r="J1383" s="374"/>
      <c r="K1383" s="374">
        <v>93.5</v>
      </c>
      <c r="L1383" s="374">
        <v>-4032451.88</v>
      </c>
      <c r="M1383" s="374"/>
    </row>
    <row r="1384" spans="1:13" ht="12.2" hidden="1" customHeight="1" outlineLevel="2" x14ac:dyDescent="0.2">
      <c r="A1384" s="367" t="s">
        <v>3447</v>
      </c>
      <c r="B1384" s="367" t="s">
        <v>532</v>
      </c>
      <c r="C1384" s="367" t="s">
        <v>1283</v>
      </c>
      <c r="D1384" s="367" t="s">
        <v>1284</v>
      </c>
      <c r="E1384" s="367" t="s">
        <v>530</v>
      </c>
      <c r="F1384" s="367" t="s">
        <v>3459</v>
      </c>
      <c r="G1384" s="367" t="s">
        <v>530</v>
      </c>
      <c r="H1384" s="367" t="s">
        <v>530</v>
      </c>
      <c r="I1384" s="367" t="s">
        <v>530</v>
      </c>
      <c r="J1384" s="374"/>
      <c r="K1384" s="374">
        <v>630.86</v>
      </c>
      <c r="L1384" s="374">
        <v>-4033082.74</v>
      </c>
      <c r="M1384" s="374"/>
    </row>
    <row r="1385" spans="1:13" ht="12.2" hidden="1" customHeight="1" outlineLevel="2" x14ac:dyDescent="0.2">
      <c r="A1385" s="367" t="s">
        <v>3447</v>
      </c>
      <c r="B1385" s="367" t="s">
        <v>539</v>
      </c>
      <c r="C1385" s="367" t="s">
        <v>2360</v>
      </c>
      <c r="D1385" s="367" t="s">
        <v>1537</v>
      </c>
      <c r="E1385" s="367" t="s">
        <v>530</v>
      </c>
      <c r="F1385" s="367" t="s">
        <v>3460</v>
      </c>
      <c r="G1385" s="367" t="s">
        <v>530</v>
      </c>
      <c r="H1385" s="367" t="s">
        <v>530</v>
      </c>
      <c r="I1385" s="367" t="s">
        <v>530</v>
      </c>
      <c r="J1385" s="374"/>
      <c r="K1385" s="374">
        <v>90.54</v>
      </c>
      <c r="L1385" s="374">
        <v>-4033173.28</v>
      </c>
      <c r="M1385" s="374"/>
    </row>
    <row r="1386" spans="1:13" ht="12.2" hidden="1" customHeight="1" outlineLevel="2" x14ac:dyDescent="0.2">
      <c r="A1386" s="367" t="s">
        <v>3447</v>
      </c>
      <c r="B1386" s="367" t="s">
        <v>539</v>
      </c>
      <c r="C1386" s="367" t="s">
        <v>3461</v>
      </c>
      <c r="D1386" s="367" t="s">
        <v>3462</v>
      </c>
      <c r="E1386" s="367" t="s">
        <v>530</v>
      </c>
      <c r="F1386" s="367" t="s">
        <v>3463</v>
      </c>
      <c r="G1386" s="367" t="s">
        <v>530</v>
      </c>
      <c r="H1386" s="367" t="s">
        <v>530</v>
      </c>
      <c r="I1386" s="367" t="s">
        <v>530</v>
      </c>
      <c r="J1386" s="374"/>
      <c r="K1386" s="374">
        <v>663.65</v>
      </c>
      <c r="L1386" s="374">
        <v>-4033836.93</v>
      </c>
      <c r="M1386" s="374"/>
    </row>
    <row r="1387" spans="1:13" ht="12.2" hidden="1" customHeight="1" outlineLevel="2" x14ac:dyDescent="0.2">
      <c r="A1387" s="367" t="s">
        <v>3447</v>
      </c>
      <c r="B1387" s="367" t="s">
        <v>543</v>
      </c>
      <c r="C1387" s="367" t="s">
        <v>940</v>
      </c>
      <c r="D1387" s="367" t="s">
        <v>941</v>
      </c>
      <c r="E1387" s="367" t="s">
        <v>530</v>
      </c>
      <c r="F1387" s="367" t="s">
        <v>3464</v>
      </c>
      <c r="G1387" s="367" t="s">
        <v>530</v>
      </c>
      <c r="H1387" s="367" t="s">
        <v>530</v>
      </c>
      <c r="I1387" s="367" t="s">
        <v>530</v>
      </c>
      <c r="J1387" s="374"/>
      <c r="K1387" s="374">
        <v>131.46</v>
      </c>
      <c r="L1387" s="374">
        <v>-4033968.39</v>
      </c>
      <c r="M1387" s="374"/>
    </row>
    <row r="1388" spans="1:13" ht="12.2" hidden="1" customHeight="1" outlineLevel="2" x14ac:dyDescent="0.2">
      <c r="A1388" s="367" t="s">
        <v>3447</v>
      </c>
      <c r="B1388" s="367" t="s">
        <v>543</v>
      </c>
      <c r="C1388" s="367" t="s">
        <v>3465</v>
      </c>
      <c r="D1388" s="367" t="s">
        <v>3466</v>
      </c>
      <c r="E1388" s="367" t="s">
        <v>530</v>
      </c>
      <c r="F1388" s="367" t="s">
        <v>3467</v>
      </c>
      <c r="G1388" s="367" t="s">
        <v>530</v>
      </c>
      <c r="H1388" s="367" t="s">
        <v>530</v>
      </c>
      <c r="I1388" s="367" t="s">
        <v>530</v>
      </c>
      <c r="J1388" s="374"/>
      <c r="K1388" s="374">
        <v>32.83</v>
      </c>
      <c r="L1388" s="374">
        <v>-4034001.22</v>
      </c>
      <c r="M1388" s="374"/>
    </row>
    <row r="1389" spans="1:13" ht="12.2" hidden="1" customHeight="1" outlineLevel="2" x14ac:dyDescent="0.2">
      <c r="A1389" s="367" t="s">
        <v>3447</v>
      </c>
      <c r="B1389" s="367" t="s">
        <v>543</v>
      </c>
      <c r="C1389" s="367" t="s">
        <v>3099</v>
      </c>
      <c r="D1389" s="367" t="s">
        <v>3100</v>
      </c>
      <c r="E1389" s="367" t="s">
        <v>530</v>
      </c>
      <c r="F1389" s="367" t="s">
        <v>3468</v>
      </c>
      <c r="G1389" s="367" t="s">
        <v>530</v>
      </c>
      <c r="H1389" s="367" t="s">
        <v>530</v>
      </c>
      <c r="I1389" s="367" t="s">
        <v>530</v>
      </c>
      <c r="J1389" s="374"/>
      <c r="K1389" s="374">
        <v>331.82</v>
      </c>
      <c r="L1389" s="374">
        <v>-4034333.04</v>
      </c>
      <c r="M1389" s="374"/>
    </row>
    <row r="1390" spans="1:13" ht="12.2" hidden="1" customHeight="1" outlineLevel="2" x14ac:dyDescent="0.2">
      <c r="A1390" s="367" t="s">
        <v>3447</v>
      </c>
      <c r="B1390" s="367" t="s">
        <v>543</v>
      </c>
      <c r="C1390" s="367" t="s">
        <v>3469</v>
      </c>
      <c r="D1390" s="367" t="s">
        <v>3470</v>
      </c>
      <c r="E1390" s="367" t="s">
        <v>530</v>
      </c>
      <c r="F1390" s="367" t="s">
        <v>3471</v>
      </c>
      <c r="G1390" s="367" t="s">
        <v>530</v>
      </c>
      <c r="H1390" s="367" t="s">
        <v>530</v>
      </c>
      <c r="I1390" s="367" t="s">
        <v>530</v>
      </c>
      <c r="J1390" s="374"/>
      <c r="K1390" s="374">
        <v>6835.95</v>
      </c>
      <c r="L1390" s="374">
        <v>-4041168.99</v>
      </c>
      <c r="M1390" s="374"/>
    </row>
    <row r="1391" spans="1:13" ht="12.2" hidden="1" customHeight="1" outlineLevel="2" x14ac:dyDescent="0.2">
      <c r="A1391" s="367" t="s">
        <v>3447</v>
      </c>
      <c r="B1391" s="367" t="s">
        <v>554</v>
      </c>
      <c r="C1391" s="367" t="s">
        <v>3472</v>
      </c>
      <c r="D1391" s="367" t="s">
        <v>3466</v>
      </c>
      <c r="E1391" s="367" t="s">
        <v>530</v>
      </c>
      <c r="F1391" s="367" t="s">
        <v>3473</v>
      </c>
      <c r="G1391" s="367" t="s">
        <v>530</v>
      </c>
      <c r="H1391" s="367" t="s">
        <v>530</v>
      </c>
      <c r="I1391" s="367" t="s">
        <v>530</v>
      </c>
      <c r="J1391" s="374"/>
      <c r="K1391" s="374">
        <v>11.91</v>
      </c>
      <c r="L1391" s="374">
        <v>-4041180.9</v>
      </c>
      <c r="M1391" s="374"/>
    </row>
    <row r="1392" spans="1:13" ht="12.2" hidden="1" customHeight="1" outlineLevel="2" x14ac:dyDescent="0.2">
      <c r="A1392" s="367" t="s">
        <v>3447</v>
      </c>
      <c r="B1392" s="367" t="s">
        <v>774</v>
      </c>
      <c r="C1392" s="367" t="s">
        <v>946</v>
      </c>
      <c r="D1392" s="367" t="s">
        <v>947</v>
      </c>
      <c r="E1392" s="367" t="s">
        <v>530</v>
      </c>
      <c r="F1392" s="367" t="s">
        <v>3474</v>
      </c>
      <c r="G1392" s="367" t="s">
        <v>530</v>
      </c>
      <c r="H1392" s="367" t="s">
        <v>530</v>
      </c>
      <c r="I1392" s="367" t="s">
        <v>530</v>
      </c>
      <c r="J1392" s="374"/>
      <c r="K1392" s="374">
        <v>37.39</v>
      </c>
      <c r="L1392" s="374">
        <v>-4041218.29</v>
      </c>
      <c r="M1392" s="374"/>
    </row>
    <row r="1393" spans="1:13" ht="12.2" hidden="1" customHeight="1" outlineLevel="2" x14ac:dyDescent="0.2">
      <c r="A1393" s="367" t="s">
        <v>3447</v>
      </c>
      <c r="B1393" s="367" t="s">
        <v>774</v>
      </c>
      <c r="C1393" s="367" t="s">
        <v>3475</v>
      </c>
      <c r="D1393" s="367" t="s">
        <v>3462</v>
      </c>
      <c r="E1393" s="367" t="s">
        <v>530</v>
      </c>
      <c r="F1393" s="367" t="s">
        <v>3476</v>
      </c>
      <c r="G1393" s="367" t="s">
        <v>530</v>
      </c>
      <c r="H1393" s="367" t="s">
        <v>530</v>
      </c>
      <c r="I1393" s="367" t="s">
        <v>530</v>
      </c>
      <c r="J1393" s="374"/>
      <c r="K1393" s="374">
        <v>23500</v>
      </c>
      <c r="L1393" s="374">
        <v>-4064718.29</v>
      </c>
      <c r="M1393" s="374"/>
    </row>
    <row r="1394" spans="1:13" ht="12.2" hidden="1" customHeight="1" outlineLevel="2" x14ac:dyDescent="0.2">
      <c r="A1394" s="367" t="s">
        <v>3447</v>
      </c>
      <c r="B1394" s="367" t="s">
        <v>774</v>
      </c>
      <c r="C1394" s="367" t="s">
        <v>3477</v>
      </c>
      <c r="D1394" s="367" t="s">
        <v>3454</v>
      </c>
      <c r="E1394" s="367" t="s">
        <v>530</v>
      </c>
      <c r="F1394" s="367" t="s">
        <v>3478</v>
      </c>
      <c r="G1394" s="367" t="s">
        <v>530</v>
      </c>
      <c r="H1394" s="367" t="s">
        <v>530</v>
      </c>
      <c r="I1394" s="367" t="s">
        <v>530</v>
      </c>
      <c r="J1394" s="374"/>
      <c r="K1394" s="374">
        <v>1415.74</v>
      </c>
      <c r="L1394" s="374">
        <v>-4066134.03</v>
      </c>
      <c r="M1394" s="374"/>
    </row>
    <row r="1395" spans="1:13" ht="12.2" hidden="1" customHeight="1" outlineLevel="2" x14ac:dyDescent="0.2">
      <c r="A1395" s="367" t="s">
        <v>3447</v>
      </c>
      <c r="B1395" s="367" t="s">
        <v>774</v>
      </c>
      <c r="C1395" s="367" t="s">
        <v>3479</v>
      </c>
      <c r="D1395" s="367" t="s">
        <v>3480</v>
      </c>
      <c r="E1395" s="367" t="s">
        <v>530</v>
      </c>
      <c r="F1395" s="367" t="s">
        <v>3481</v>
      </c>
      <c r="G1395" s="367" t="s">
        <v>530</v>
      </c>
      <c r="H1395" s="367" t="s">
        <v>530</v>
      </c>
      <c r="I1395" s="367" t="s">
        <v>530</v>
      </c>
      <c r="J1395" s="374"/>
      <c r="K1395" s="374">
        <v>157.30000000000001</v>
      </c>
      <c r="L1395" s="374">
        <v>-4066291.33</v>
      </c>
      <c r="M1395" s="374"/>
    </row>
    <row r="1396" spans="1:13" ht="12.2" hidden="1" customHeight="1" outlineLevel="2" x14ac:dyDescent="0.2">
      <c r="A1396" s="367" t="s">
        <v>3447</v>
      </c>
      <c r="B1396" s="367" t="s">
        <v>958</v>
      </c>
      <c r="C1396" s="367" t="s">
        <v>3482</v>
      </c>
      <c r="D1396" s="367" t="s">
        <v>3022</v>
      </c>
      <c r="E1396" s="367" t="s">
        <v>530</v>
      </c>
      <c r="F1396" s="367" t="s">
        <v>3483</v>
      </c>
      <c r="G1396" s="367" t="s">
        <v>530</v>
      </c>
      <c r="H1396" s="367" t="s">
        <v>3484</v>
      </c>
      <c r="I1396" s="367" t="s">
        <v>530</v>
      </c>
      <c r="J1396" s="374"/>
      <c r="K1396" s="374">
        <v>67.42</v>
      </c>
      <c r="L1396" s="374">
        <v>-4066358.75</v>
      </c>
      <c r="M1396" s="374"/>
    </row>
    <row r="1397" spans="1:13" ht="12.2" hidden="1" customHeight="1" outlineLevel="2" x14ac:dyDescent="0.2">
      <c r="A1397" s="367" t="s">
        <v>3447</v>
      </c>
      <c r="B1397" s="367" t="s">
        <v>965</v>
      </c>
      <c r="C1397" s="367" t="s">
        <v>3168</v>
      </c>
      <c r="D1397" s="367" t="s">
        <v>3169</v>
      </c>
      <c r="E1397" s="367" t="s">
        <v>530</v>
      </c>
      <c r="F1397" s="367" t="s">
        <v>3485</v>
      </c>
      <c r="G1397" s="367" t="s">
        <v>530</v>
      </c>
      <c r="H1397" s="367" t="s">
        <v>530</v>
      </c>
      <c r="I1397" s="367" t="s">
        <v>530</v>
      </c>
      <c r="J1397" s="374"/>
      <c r="K1397" s="374">
        <v>40.049999999999997</v>
      </c>
      <c r="L1397" s="374">
        <v>-4066398.8</v>
      </c>
      <c r="M1397" s="374"/>
    </row>
    <row r="1398" spans="1:13" ht="12.2" hidden="1" customHeight="1" outlineLevel="2" x14ac:dyDescent="0.2">
      <c r="A1398" s="367" t="s">
        <v>3447</v>
      </c>
      <c r="B1398" s="367" t="s">
        <v>779</v>
      </c>
      <c r="C1398" s="367" t="s">
        <v>1364</v>
      </c>
      <c r="D1398" s="367" t="s">
        <v>1233</v>
      </c>
      <c r="E1398" s="367" t="s">
        <v>530</v>
      </c>
      <c r="F1398" s="367" t="s">
        <v>3486</v>
      </c>
      <c r="G1398" s="367" t="s">
        <v>530</v>
      </c>
      <c r="H1398" s="367" t="s">
        <v>530</v>
      </c>
      <c r="I1398" s="367" t="s">
        <v>530</v>
      </c>
      <c r="J1398" s="374"/>
      <c r="K1398" s="374">
        <v>449.32</v>
      </c>
      <c r="L1398" s="374">
        <v>-4066848.12</v>
      </c>
      <c r="M1398" s="374"/>
    </row>
    <row r="1399" spans="1:13" ht="12.2" hidden="1" customHeight="1" outlineLevel="2" x14ac:dyDescent="0.2">
      <c r="A1399" s="367" t="s">
        <v>3447</v>
      </c>
      <c r="B1399" s="367" t="s">
        <v>779</v>
      </c>
      <c r="C1399" s="367" t="s">
        <v>1375</v>
      </c>
      <c r="D1399" s="367" t="s">
        <v>1351</v>
      </c>
      <c r="E1399" s="367" t="s">
        <v>530</v>
      </c>
      <c r="F1399" s="367" t="s">
        <v>1376</v>
      </c>
      <c r="G1399" s="367" t="s">
        <v>530</v>
      </c>
      <c r="H1399" s="367" t="s">
        <v>530</v>
      </c>
      <c r="I1399" s="367" t="s">
        <v>530</v>
      </c>
      <c r="J1399" s="374"/>
      <c r="K1399" s="374">
        <v>697.19</v>
      </c>
      <c r="L1399" s="374">
        <v>-4067545.31</v>
      </c>
      <c r="M1399" s="374"/>
    </row>
    <row r="1400" spans="1:13" ht="12.2" hidden="1" customHeight="1" outlineLevel="2" x14ac:dyDescent="0.2">
      <c r="A1400" s="367" t="s">
        <v>3447</v>
      </c>
      <c r="B1400" s="367" t="s">
        <v>566</v>
      </c>
      <c r="C1400" s="367" t="s">
        <v>3487</v>
      </c>
      <c r="D1400" s="367" t="s">
        <v>3466</v>
      </c>
      <c r="E1400" s="367" t="s">
        <v>530</v>
      </c>
      <c r="F1400" s="367" t="s">
        <v>3488</v>
      </c>
      <c r="G1400" s="367" t="s">
        <v>530</v>
      </c>
      <c r="H1400" s="367" t="s">
        <v>530</v>
      </c>
      <c r="I1400" s="367" t="s">
        <v>530</v>
      </c>
      <c r="J1400" s="374"/>
      <c r="K1400" s="374">
        <v>3.3</v>
      </c>
      <c r="L1400" s="374">
        <v>-4067548.61</v>
      </c>
      <c r="M1400" s="374"/>
    </row>
    <row r="1401" spans="1:13" ht="12.2" hidden="1" customHeight="1" outlineLevel="2" x14ac:dyDescent="0.2">
      <c r="A1401" s="367" t="s">
        <v>3447</v>
      </c>
      <c r="B1401" s="367" t="s">
        <v>571</v>
      </c>
      <c r="C1401" s="367" t="s">
        <v>3489</v>
      </c>
      <c r="D1401" s="367" t="s">
        <v>3490</v>
      </c>
      <c r="E1401" s="367" t="s">
        <v>530</v>
      </c>
      <c r="F1401" s="367" t="s">
        <v>3491</v>
      </c>
      <c r="G1401" s="367" t="s">
        <v>530</v>
      </c>
      <c r="H1401" s="367" t="s">
        <v>530</v>
      </c>
      <c r="I1401" s="367" t="s">
        <v>530</v>
      </c>
      <c r="J1401" s="374"/>
      <c r="K1401" s="374">
        <v>14.98</v>
      </c>
      <c r="L1401" s="374">
        <v>-4067563.59</v>
      </c>
      <c r="M1401" s="374"/>
    </row>
    <row r="1402" spans="1:13" ht="12.2" hidden="1" customHeight="1" outlineLevel="2" x14ac:dyDescent="0.2">
      <c r="A1402" s="367" t="s">
        <v>3447</v>
      </c>
      <c r="B1402" s="367" t="s">
        <v>571</v>
      </c>
      <c r="C1402" s="367" t="s">
        <v>3492</v>
      </c>
      <c r="D1402" s="367" t="s">
        <v>1410</v>
      </c>
      <c r="E1402" s="367" t="s">
        <v>530</v>
      </c>
      <c r="F1402" s="367" t="s">
        <v>3493</v>
      </c>
      <c r="G1402" s="367" t="s">
        <v>530</v>
      </c>
      <c r="H1402" s="367" t="s">
        <v>530</v>
      </c>
      <c r="I1402" s="367" t="s">
        <v>530</v>
      </c>
      <c r="J1402" s="374"/>
      <c r="K1402" s="374">
        <v>10465.370000000001</v>
      </c>
      <c r="L1402" s="374">
        <v>-4078028.96</v>
      </c>
      <c r="M1402" s="374"/>
    </row>
    <row r="1403" spans="1:13" ht="12.2" hidden="1" customHeight="1" outlineLevel="2" x14ac:dyDescent="0.2">
      <c r="A1403" s="367" t="s">
        <v>3447</v>
      </c>
      <c r="B1403" s="367" t="s">
        <v>579</v>
      </c>
      <c r="C1403" s="367" t="s">
        <v>2447</v>
      </c>
      <c r="D1403" s="367" t="s">
        <v>1594</v>
      </c>
      <c r="E1403" s="367" t="s">
        <v>530</v>
      </c>
      <c r="F1403" s="367" t="s">
        <v>3494</v>
      </c>
      <c r="G1403" s="367" t="s">
        <v>530</v>
      </c>
      <c r="H1403" s="367" t="s">
        <v>530</v>
      </c>
      <c r="I1403" s="367" t="s">
        <v>530</v>
      </c>
      <c r="J1403" s="374"/>
      <c r="K1403" s="374">
        <v>1100</v>
      </c>
      <c r="L1403" s="374">
        <v>-4079128.96</v>
      </c>
      <c r="M1403" s="374"/>
    </row>
    <row r="1404" spans="1:13" ht="12.2" hidden="1" customHeight="1" outlineLevel="2" x14ac:dyDescent="0.2">
      <c r="A1404" s="367" t="s">
        <v>3447</v>
      </c>
      <c r="B1404" s="367" t="s">
        <v>579</v>
      </c>
      <c r="C1404" s="367" t="s">
        <v>1409</v>
      </c>
      <c r="D1404" s="367" t="s">
        <v>1410</v>
      </c>
      <c r="E1404" s="367" t="s">
        <v>530</v>
      </c>
      <c r="F1404" s="367" t="s">
        <v>3495</v>
      </c>
      <c r="G1404" s="367" t="s">
        <v>530</v>
      </c>
      <c r="H1404" s="367" t="s">
        <v>530</v>
      </c>
      <c r="I1404" s="367" t="s">
        <v>530</v>
      </c>
      <c r="J1404" s="374"/>
      <c r="K1404" s="374">
        <v>523.21</v>
      </c>
      <c r="L1404" s="374">
        <v>-4079652.17</v>
      </c>
      <c r="M1404" s="374"/>
    </row>
    <row r="1405" spans="1:13" ht="12.2" hidden="1" customHeight="1" outlineLevel="2" x14ac:dyDescent="0.2">
      <c r="A1405" s="367" t="s">
        <v>3447</v>
      </c>
      <c r="B1405" s="367" t="s">
        <v>812</v>
      </c>
      <c r="C1405" s="367" t="s">
        <v>3496</v>
      </c>
      <c r="D1405" s="367" t="s">
        <v>3466</v>
      </c>
      <c r="E1405" s="367" t="s">
        <v>530</v>
      </c>
      <c r="F1405" s="367" t="s">
        <v>3497</v>
      </c>
      <c r="G1405" s="367" t="s">
        <v>530</v>
      </c>
      <c r="H1405" s="367" t="s">
        <v>530</v>
      </c>
      <c r="I1405" s="367" t="s">
        <v>530</v>
      </c>
      <c r="J1405" s="374"/>
      <c r="K1405" s="374">
        <v>5.9</v>
      </c>
      <c r="L1405" s="374">
        <v>-4079658.07</v>
      </c>
      <c r="M1405" s="374"/>
    </row>
    <row r="1406" spans="1:13" ht="12.2" hidden="1" customHeight="1" outlineLevel="2" x14ac:dyDescent="0.2">
      <c r="A1406" s="367" t="s">
        <v>3447</v>
      </c>
      <c r="B1406" s="367" t="s">
        <v>596</v>
      </c>
      <c r="C1406" s="367" t="s">
        <v>3498</v>
      </c>
      <c r="D1406" s="367" t="s">
        <v>3466</v>
      </c>
      <c r="E1406" s="367" t="s">
        <v>530</v>
      </c>
      <c r="F1406" s="367" t="s">
        <v>3499</v>
      </c>
      <c r="G1406" s="367" t="s">
        <v>530</v>
      </c>
      <c r="H1406" s="367" t="s">
        <v>530</v>
      </c>
      <c r="I1406" s="367" t="s">
        <v>530</v>
      </c>
      <c r="J1406" s="374"/>
      <c r="K1406" s="374">
        <v>6.88</v>
      </c>
      <c r="L1406" s="374">
        <v>-4079664.95</v>
      </c>
      <c r="M1406" s="374"/>
    </row>
    <row r="1407" spans="1:13" ht="12.2" hidden="1" customHeight="1" outlineLevel="2" x14ac:dyDescent="0.2">
      <c r="A1407" s="367" t="s">
        <v>3447</v>
      </c>
      <c r="B1407" s="367" t="s">
        <v>596</v>
      </c>
      <c r="C1407" s="367" t="s">
        <v>3500</v>
      </c>
      <c r="D1407" s="367" t="s">
        <v>2670</v>
      </c>
      <c r="E1407" s="367" t="s">
        <v>530</v>
      </c>
      <c r="F1407" s="367" t="s">
        <v>3501</v>
      </c>
      <c r="G1407" s="367" t="s">
        <v>530</v>
      </c>
      <c r="H1407" s="367" t="s">
        <v>530</v>
      </c>
      <c r="I1407" s="367" t="s">
        <v>530</v>
      </c>
      <c r="J1407" s="374"/>
      <c r="K1407" s="374">
        <v>251.09</v>
      </c>
      <c r="L1407" s="374">
        <v>-4079916.04</v>
      </c>
      <c r="M1407" s="374"/>
    </row>
    <row r="1408" spans="1:13" ht="12.2" hidden="1" customHeight="1" outlineLevel="2" x14ac:dyDescent="0.2">
      <c r="A1408" s="367" t="s">
        <v>3447</v>
      </c>
      <c r="B1408" s="367" t="s">
        <v>815</v>
      </c>
      <c r="C1408" s="367" t="s">
        <v>2485</v>
      </c>
      <c r="D1408" s="367" t="s">
        <v>1594</v>
      </c>
      <c r="E1408" s="367" t="s">
        <v>530</v>
      </c>
      <c r="F1408" s="367" t="s">
        <v>3502</v>
      </c>
      <c r="G1408" s="367" t="s">
        <v>530</v>
      </c>
      <c r="H1408" s="367" t="s">
        <v>530</v>
      </c>
      <c r="I1408" s="367" t="s">
        <v>530</v>
      </c>
      <c r="J1408" s="374"/>
      <c r="K1408" s="374">
        <v>1600</v>
      </c>
      <c r="L1408" s="374">
        <v>-4081516.04</v>
      </c>
      <c r="M1408" s="374"/>
    </row>
    <row r="1409" spans="1:13" ht="12.2" hidden="1" customHeight="1" outlineLevel="2" x14ac:dyDescent="0.2">
      <c r="A1409" s="367" t="s">
        <v>3447</v>
      </c>
      <c r="B1409" s="367" t="s">
        <v>815</v>
      </c>
      <c r="C1409" s="367" t="s">
        <v>1429</v>
      </c>
      <c r="D1409" s="367" t="s">
        <v>1410</v>
      </c>
      <c r="E1409" s="367" t="s">
        <v>530</v>
      </c>
      <c r="F1409" s="367" t="s">
        <v>3503</v>
      </c>
      <c r="G1409" s="367" t="s">
        <v>530</v>
      </c>
      <c r="H1409" s="367" t="s">
        <v>530</v>
      </c>
      <c r="I1409" s="367" t="s">
        <v>530</v>
      </c>
      <c r="J1409" s="374"/>
      <c r="K1409" s="374">
        <v>53.59</v>
      </c>
      <c r="L1409" s="374">
        <v>-4081569.63</v>
      </c>
      <c r="M1409" s="374"/>
    </row>
    <row r="1410" spans="1:13" ht="12.2" hidden="1" customHeight="1" outlineLevel="2" x14ac:dyDescent="0.2">
      <c r="A1410" s="367" t="s">
        <v>3447</v>
      </c>
      <c r="B1410" s="367" t="s">
        <v>821</v>
      </c>
      <c r="C1410" s="367" t="s">
        <v>3504</v>
      </c>
      <c r="D1410" s="367" t="s">
        <v>3466</v>
      </c>
      <c r="E1410" s="367" t="s">
        <v>530</v>
      </c>
      <c r="F1410" s="367" t="s">
        <v>3505</v>
      </c>
      <c r="G1410" s="367" t="s">
        <v>530</v>
      </c>
      <c r="H1410" s="367" t="s">
        <v>530</v>
      </c>
      <c r="I1410" s="367" t="s">
        <v>530</v>
      </c>
      <c r="J1410" s="374"/>
      <c r="K1410" s="374">
        <v>2.17</v>
      </c>
      <c r="L1410" s="374">
        <v>-4081571.8</v>
      </c>
      <c r="M1410" s="374"/>
    </row>
    <row r="1411" spans="1:13" ht="12.2" hidden="1" customHeight="1" outlineLevel="2" x14ac:dyDescent="0.2">
      <c r="A1411" s="367" t="s">
        <v>3447</v>
      </c>
      <c r="B1411" s="367" t="s">
        <v>830</v>
      </c>
      <c r="C1411" s="367" t="s">
        <v>3115</v>
      </c>
      <c r="D1411" s="367" t="s">
        <v>1410</v>
      </c>
      <c r="E1411" s="367" t="s">
        <v>530</v>
      </c>
      <c r="F1411" s="367" t="s">
        <v>3506</v>
      </c>
      <c r="G1411" s="367" t="s">
        <v>530</v>
      </c>
      <c r="H1411" s="367" t="s">
        <v>530</v>
      </c>
      <c r="I1411" s="367" t="s">
        <v>530</v>
      </c>
      <c r="J1411" s="374"/>
      <c r="K1411" s="374">
        <v>407.24</v>
      </c>
      <c r="L1411" s="374">
        <v>-4081979.04</v>
      </c>
      <c r="M1411" s="374"/>
    </row>
    <row r="1412" spans="1:13" ht="12.2" hidden="1" customHeight="1" outlineLevel="2" x14ac:dyDescent="0.2">
      <c r="A1412" s="367" t="s">
        <v>3447</v>
      </c>
      <c r="B1412" s="367" t="s">
        <v>604</v>
      </c>
      <c r="C1412" s="367" t="s">
        <v>835</v>
      </c>
      <c r="D1412" s="367" t="s">
        <v>836</v>
      </c>
      <c r="E1412" s="367" t="s">
        <v>530</v>
      </c>
      <c r="F1412" s="367" t="s">
        <v>3507</v>
      </c>
      <c r="G1412" s="367" t="s">
        <v>530</v>
      </c>
      <c r="H1412" s="367" t="s">
        <v>530</v>
      </c>
      <c r="I1412" s="367" t="s">
        <v>530</v>
      </c>
      <c r="J1412" s="374"/>
      <c r="K1412" s="374">
        <v>13.96</v>
      </c>
      <c r="L1412" s="374">
        <v>-4081993</v>
      </c>
      <c r="M1412" s="374"/>
    </row>
    <row r="1413" spans="1:13" ht="12.2" hidden="1" customHeight="1" outlineLevel="2" x14ac:dyDescent="0.2">
      <c r="A1413" s="367" t="s">
        <v>3447</v>
      </c>
      <c r="B1413" s="367" t="s">
        <v>604</v>
      </c>
      <c r="C1413" s="367" t="s">
        <v>838</v>
      </c>
      <c r="D1413" s="367" t="s">
        <v>839</v>
      </c>
      <c r="E1413" s="367" t="s">
        <v>530</v>
      </c>
      <c r="F1413" s="367" t="s">
        <v>3508</v>
      </c>
      <c r="G1413" s="367" t="s">
        <v>530</v>
      </c>
      <c r="H1413" s="367" t="s">
        <v>530</v>
      </c>
      <c r="I1413" s="367" t="s">
        <v>530</v>
      </c>
      <c r="J1413" s="374"/>
      <c r="K1413" s="374">
        <v>4.2300000000000004</v>
      </c>
      <c r="L1413" s="374">
        <v>-4081997.23</v>
      </c>
      <c r="M1413" s="374"/>
    </row>
    <row r="1414" spans="1:13" ht="12.2" hidden="1" customHeight="1" outlineLevel="2" x14ac:dyDescent="0.2">
      <c r="A1414" s="367" t="s">
        <v>3447</v>
      </c>
      <c r="B1414" s="367" t="s">
        <v>604</v>
      </c>
      <c r="C1414" s="367" t="s">
        <v>624</v>
      </c>
      <c r="D1414" s="367" t="s">
        <v>625</v>
      </c>
      <c r="E1414" s="367" t="s">
        <v>530</v>
      </c>
      <c r="F1414" s="367" t="s">
        <v>3509</v>
      </c>
      <c r="G1414" s="367" t="s">
        <v>530</v>
      </c>
      <c r="H1414" s="367" t="s">
        <v>530</v>
      </c>
      <c r="I1414" s="367" t="s">
        <v>530</v>
      </c>
      <c r="J1414" s="374"/>
      <c r="K1414" s="374">
        <v>11.88</v>
      </c>
      <c r="L1414" s="374">
        <v>-4082009.11</v>
      </c>
      <c r="M1414" s="374"/>
    </row>
    <row r="1415" spans="1:13" ht="12.2" hidden="1" customHeight="1" outlineLevel="2" x14ac:dyDescent="0.2">
      <c r="A1415" s="367" t="s">
        <v>3447</v>
      </c>
      <c r="B1415" s="367" t="s">
        <v>604</v>
      </c>
      <c r="C1415" s="367" t="s">
        <v>842</v>
      </c>
      <c r="D1415" s="367" t="s">
        <v>843</v>
      </c>
      <c r="E1415" s="367" t="s">
        <v>530</v>
      </c>
      <c r="F1415" s="367" t="s">
        <v>3510</v>
      </c>
      <c r="G1415" s="367" t="s">
        <v>530</v>
      </c>
      <c r="H1415" s="367" t="s">
        <v>530</v>
      </c>
      <c r="I1415" s="367" t="s">
        <v>530</v>
      </c>
      <c r="J1415" s="374"/>
      <c r="K1415" s="374">
        <v>1.38</v>
      </c>
      <c r="L1415" s="374">
        <v>-4082010.49</v>
      </c>
      <c r="M1415" s="374"/>
    </row>
    <row r="1416" spans="1:13" ht="12.2" hidden="1" customHeight="1" outlineLevel="2" x14ac:dyDescent="0.2">
      <c r="A1416" s="367" t="s">
        <v>3447</v>
      </c>
      <c r="B1416" s="367" t="s">
        <v>604</v>
      </c>
      <c r="C1416" s="367" t="s">
        <v>1453</v>
      </c>
      <c r="D1416" s="367" t="s">
        <v>1454</v>
      </c>
      <c r="E1416" s="367" t="s">
        <v>530</v>
      </c>
      <c r="F1416" s="367" t="s">
        <v>3511</v>
      </c>
      <c r="G1416" s="367" t="s">
        <v>530</v>
      </c>
      <c r="H1416" s="367" t="s">
        <v>530</v>
      </c>
      <c r="I1416" s="367" t="s">
        <v>530</v>
      </c>
      <c r="J1416" s="374"/>
      <c r="K1416" s="374">
        <v>93.09</v>
      </c>
      <c r="L1416" s="374">
        <v>-4082103.58</v>
      </c>
      <c r="M1416" s="374"/>
    </row>
    <row r="1417" spans="1:13" ht="12.2" hidden="1" customHeight="1" outlineLevel="2" x14ac:dyDescent="0.2">
      <c r="A1417" s="367" t="s">
        <v>3447</v>
      </c>
      <c r="B1417" s="367" t="s">
        <v>1014</v>
      </c>
      <c r="C1417" s="367" t="s">
        <v>2253</v>
      </c>
      <c r="D1417" s="367" t="s">
        <v>1233</v>
      </c>
      <c r="E1417" s="367" t="s">
        <v>530</v>
      </c>
      <c r="F1417" s="367" t="s">
        <v>3512</v>
      </c>
      <c r="G1417" s="367" t="s">
        <v>530</v>
      </c>
      <c r="H1417" s="367" t="s">
        <v>530</v>
      </c>
      <c r="I1417" s="367" t="s">
        <v>530</v>
      </c>
      <c r="J1417" s="374"/>
      <c r="K1417" s="374">
        <v>60.33</v>
      </c>
      <c r="L1417" s="374">
        <v>-4082163.91</v>
      </c>
      <c r="M1417" s="374"/>
    </row>
    <row r="1418" spans="1:13" ht="12.2" hidden="1" customHeight="1" outlineLevel="2" x14ac:dyDescent="0.2">
      <c r="A1418" s="367" t="s">
        <v>3447</v>
      </c>
      <c r="B1418" s="367" t="s">
        <v>1146</v>
      </c>
      <c r="C1418" s="367" t="s">
        <v>2551</v>
      </c>
      <c r="D1418" s="367" t="s">
        <v>2552</v>
      </c>
      <c r="E1418" s="367" t="s">
        <v>530</v>
      </c>
      <c r="F1418" s="367" t="s">
        <v>3513</v>
      </c>
      <c r="G1418" s="367" t="s">
        <v>530</v>
      </c>
      <c r="H1418" s="367" t="s">
        <v>530</v>
      </c>
      <c r="I1418" s="367" t="s">
        <v>530</v>
      </c>
      <c r="J1418" s="374"/>
      <c r="K1418" s="374">
        <v>19.88</v>
      </c>
      <c r="L1418" s="374">
        <v>-4082183.79</v>
      </c>
      <c r="M1418" s="374"/>
    </row>
    <row r="1419" spans="1:13" ht="12.2" hidden="1" customHeight="1" outlineLevel="2" x14ac:dyDescent="0.2">
      <c r="A1419" s="367" t="s">
        <v>3447</v>
      </c>
      <c r="B1419" s="367" t="s">
        <v>859</v>
      </c>
      <c r="C1419" s="367" t="s">
        <v>3514</v>
      </c>
      <c r="D1419" s="367" t="s">
        <v>3466</v>
      </c>
      <c r="E1419" s="367" t="s">
        <v>530</v>
      </c>
      <c r="F1419" s="367" t="s">
        <v>3515</v>
      </c>
      <c r="G1419" s="367" t="s">
        <v>530</v>
      </c>
      <c r="H1419" s="367" t="s">
        <v>530</v>
      </c>
      <c r="I1419" s="367" t="s">
        <v>530</v>
      </c>
      <c r="J1419" s="374"/>
      <c r="K1419" s="374">
        <v>4.42</v>
      </c>
      <c r="L1419" s="374">
        <v>-4082188.21</v>
      </c>
      <c r="M1419" s="374"/>
    </row>
    <row r="1420" spans="1:13" ht="12.2" hidden="1" customHeight="1" outlineLevel="2" x14ac:dyDescent="0.2">
      <c r="A1420" s="367" t="s">
        <v>3447</v>
      </c>
      <c r="B1420" s="367" t="s">
        <v>859</v>
      </c>
      <c r="C1420" s="367" t="s">
        <v>1021</v>
      </c>
      <c r="D1420" s="367" t="s">
        <v>921</v>
      </c>
      <c r="E1420" s="367" t="s">
        <v>530</v>
      </c>
      <c r="F1420" s="367" t="s">
        <v>3516</v>
      </c>
      <c r="G1420" s="367" t="s">
        <v>530</v>
      </c>
      <c r="H1420" s="367" t="s">
        <v>530</v>
      </c>
      <c r="I1420" s="367" t="s">
        <v>530</v>
      </c>
      <c r="J1420" s="374"/>
      <c r="K1420" s="374">
        <v>39.770000000000003</v>
      </c>
      <c r="L1420" s="374">
        <v>-4082227.98</v>
      </c>
      <c r="M1420" s="374"/>
    </row>
    <row r="1421" spans="1:13" ht="12.2" hidden="1" customHeight="1" outlineLevel="2" x14ac:dyDescent="0.2">
      <c r="A1421" s="367" t="s">
        <v>3447</v>
      </c>
      <c r="B1421" s="367" t="s">
        <v>859</v>
      </c>
      <c r="C1421" s="367" t="s">
        <v>2557</v>
      </c>
      <c r="D1421" s="367" t="s">
        <v>1410</v>
      </c>
      <c r="E1421" s="367" t="s">
        <v>530</v>
      </c>
      <c r="F1421" s="367" t="s">
        <v>3517</v>
      </c>
      <c r="G1421" s="367" t="s">
        <v>530</v>
      </c>
      <c r="H1421" s="367" t="s">
        <v>530</v>
      </c>
      <c r="I1421" s="367" t="s">
        <v>530</v>
      </c>
      <c r="J1421" s="374"/>
      <c r="K1421" s="374">
        <v>1830.45</v>
      </c>
      <c r="L1421" s="374">
        <v>-4084058.43</v>
      </c>
      <c r="M1421" s="374"/>
    </row>
    <row r="1422" spans="1:13" ht="12.2" hidden="1" customHeight="1" outlineLevel="2" x14ac:dyDescent="0.2">
      <c r="A1422" s="367" t="s">
        <v>3447</v>
      </c>
      <c r="B1422" s="367" t="s">
        <v>651</v>
      </c>
      <c r="C1422" s="367" t="s">
        <v>3518</v>
      </c>
      <c r="D1422" s="367" t="s">
        <v>530</v>
      </c>
      <c r="E1422" s="367" t="s">
        <v>530</v>
      </c>
      <c r="F1422" s="367" t="s">
        <v>3519</v>
      </c>
      <c r="G1422" s="367" t="s">
        <v>530</v>
      </c>
      <c r="H1422" s="367" t="s">
        <v>530</v>
      </c>
      <c r="I1422" s="367" t="s">
        <v>530</v>
      </c>
      <c r="J1422" s="374"/>
      <c r="K1422" s="374">
        <v>500</v>
      </c>
      <c r="L1422" s="374">
        <v>-4084558.43</v>
      </c>
      <c r="M1422" s="374"/>
    </row>
    <row r="1423" spans="1:13" ht="12.2" hidden="1" customHeight="1" outlineLevel="2" x14ac:dyDescent="0.2">
      <c r="A1423" s="367" t="s">
        <v>3447</v>
      </c>
      <c r="B1423" s="367" t="s">
        <v>651</v>
      </c>
      <c r="C1423" s="367" t="s">
        <v>3520</v>
      </c>
      <c r="D1423" s="367" t="s">
        <v>1594</v>
      </c>
      <c r="E1423" s="367" t="s">
        <v>530</v>
      </c>
      <c r="F1423" s="367" t="s">
        <v>3521</v>
      </c>
      <c r="G1423" s="367" t="s">
        <v>530</v>
      </c>
      <c r="H1423" s="367" t="s">
        <v>530</v>
      </c>
      <c r="I1423" s="367" t="s">
        <v>530</v>
      </c>
      <c r="J1423" s="374"/>
      <c r="K1423" s="374">
        <v>2374</v>
      </c>
      <c r="L1423" s="374">
        <v>-4086932.43</v>
      </c>
      <c r="M1423" s="374"/>
    </row>
    <row r="1424" spans="1:13" ht="12.2" hidden="1" customHeight="1" outlineLevel="2" x14ac:dyDescent="0.2">
      <c r="A1424" s="367" t="s">
        <v>3447</v>
      </c>
      <c r="B1424" s="367" t="s">
        <v>651</v>
      </c>
      <c r="C1424" s="367" t="s">
        <v>1515</v>
      </c>
      <c r="D1424" s="367" t="s">
        <v>1410</v>
      </c>
      <c r="E1424" s="367" t="s">
        <v>530</v>
      </c>
      <c r="F1424" s="367" t="s">
        <v>3522</v>
      </c>
      <c r="G1424" s="367" t="s">
        <v>530</v>
      </c>
      <c r="H1424" s="367" t="s">
        <v>530</v>
      </c>
      <c r="I1424" s="367" t="s">
        <v>530</v>
      </c>
      <c r="J1424" s="374"/>
      <c r="K1424" s="374">
        <v>107.69</v>
      </c>
      <c r="L1424" s="374">
        <v>-4087040.12</v>
      </c>
      <c r="M1424" s="374"/>
    </row>
    <row r="1425" spans="1:13" ht="12.2" hidden="1" customHeight="1" outlineLevel="2" x14ac:dyDescent="0.2">
      <c r="A1425" s="367" t="s">
        <v>3447</v>
      </c>
      <c r="B1425" s="367" t="s">
        <v>659</v>
      </c>
      <c r="C1425" s="367" t="s">
        <v>1030</v>
      </c>
      <c r="D1425" s="367" t="s">
        <v>1031</v>
      </c>
      <c r="E1425" s="367" t="s">
        <v>530</v>
      </c>
      <c r="F1425" s="367" t="s">
        <v>3523</v>
      </c>
      <c r="G1425" s="367" t="s">
        <v>530</v>
      </c>
      <c r="H1425" s="367" t="s">
        <v>530</v>
      </c>
      <c r="I1425" s="367" t="s">
        <v>530</v>
      </c>
      <c r="J1425" s="374"/>
      <c r="K1425" s="374">
        <v>34.65</v>
      </c>
      <c r="L1425" s="374">
        <v>-4087074.77</v>
      </c>
      <c r="M1425" s="374"/>
    </row>
    <row r="1426" spans="1:13" ht="12.2" hidden="1" customHeight="1" outlineLevel="2" x14ac:dyDescent="0.2">
      <c r="A1426" s="367" t="s">
        <v>3447</v>
      </c>
      <c r="B1426" s="367" t="s">
        <v>659</v>
      </c>
      <c r="C1426" s="367" t="s">
        <v>1530</v>
      </c>
      <c r="D1426" s="367" t="s">
        <v>1351</v>
      </c>
      <c r="E1426" s="367" t="s">
        <v>530</v>
      </c>
      <c r="F1426" s="367" t="s">
        <v>1531</v>
      </c>
      <c r="G1426" s="367" t="s">
        <v>530</v>
      </c>
      <c r="H1426" s="367" t="s">
        <v>530</v>
      </c>
      <c r="I1426" s="367" t="s">
        <v>530</v>
      </c>
      <c r="J1426" s="374"/>
      <c r="K1426" s="374">
        <v>214.39</v>
      </c>
      <c r="L1426" s="374">
        <v>-4087289.16</v>
      </c>
      <c r="M1426" s="374"/>
    </row>
    <row r="1427" spans="1:13" ht="12.2" hidden="1" customHeight="1" outlineLevel="2" x14ac:dyDescent="0.2">
      <c r="A1427" s="367" t="s">
        <v>3447</v>
      </c>
      <c r="B1427" s="367" t="s">
        <v>681</v>
      </c>
      <c r="C1427" s="367" t="s">
        <v>1536</v>
      </c>
      <c r="D1427" s="367" t="s">
        <v>1537</v>
      </c>
      <c r="E1427" s="367" t="s">
        <v>530</v>
      </c>
      <c r="F1427" s="367" t="s">
        <v>3524</v>
      </c>
      <c r="G1427" s="367" t="s">
        <v>530</v>
      </c>
      <c r="H1427" s="367" t="s">
        <v>530</v>
      </c>
      <c r="I1427" s="367" t="s">
        <v>530</v>
      </c>
      <c r="J1427" s="374"/>
      <c r="K1427" s="374">
        <v>341</v>
      </c>
      <c r="L1427" s="374">
        <v>-4087630.16</v>
      </c>
      <c r="M1427" s="374"/>
    </row>
    <row r="1428" spans="1:13" ht="12.2" hidden="1" customHeight="1" outlineLevel="2" x14ac:dyDescent="0.2">
      <c r="A1428" s="367" t="s">
        <v>3447</v>
      </c>
      <c r="B1428" s="367" t="s">
        <v>681</v>
      </c>
      <c r="C1428" s="367" t="s">
        <v>878</v>
      </c>
      <c r="D1428" s="367" t="s">
        <v>879</v>
      </c>
      <c r="E1428" s="367" t="s">
        <v>530</v>
      </c>
      <c r="F1428" s="367" t="s">
        <v>3525</v>
      </c>
      <c r="G1428" s="367" t="s">
        <v>530</v>
      </c>
      <c r="H1428" s="367" t="s">
        <v>530</v>
      </c>
      <c r="I1428" s="367" t="s">
        <v>530</v>
      </c>
      <c r="J1428" s="374"/>
      <c r="K1428" s="374">
        <v>315.55</v>
      </c>
      <c r="L1428" s="374">
        <v>-4087945.71</v>
      </c>
      <c r="M1428" s="374"/>
    </row>
    <row r="1429" spans="1:13" ht="12.2" hidden="1" customHeight="1" outlineLevel="2" x14ac:dyDescent="0.2">
      <c r="A1429" s="367" t="s">
        <v>3447</v>
      </c>
      <c r="B1429" s="367" t="s">
        <v>681</v>
      </c>
      <c r="C1429" s="367" t="s">
        <v>2582</v>
      </c>
      <c r="D1429" s="367" t="s">
        <v>2583</v>
      </c>
      <c r="E1429" s="367" t="s">
        <v>530</v>
      </c>
      <c r="F1429" s="367" t="s">
        <v>3526</v>
      </c>
      <c r="G1429" s="367" t="s">
        <v>530</v>
      </c>
      <c r="H1429" s="367" t="s">
        <v>530</v>
      </c>
      <c r="I1429" s="367" t="s">
        <v>530</v>
      </c>
      <c r="J1429" s="374"/>
      <c r="K1429" s="374">
        <v>995</v>
      </c>
      <c r="L1429" s="374">
        <v>-4088940.71</v>
      </c>
      <c r="M1429" s="374"/>
    </row>
    <row r="1430" spans="1:13" ht="12.2" hidden="1" customHeight="1" outlineLevel="2" x14ac:dyDescent="0.2">
      <c r="A1430" s="367" t="s">
        <v>3447</v>
      </c>
      <c r="B1430" s="367" t="s">
        <v>681</v>
      </c>
      <c r="C1430" s="367" t="s">
        <v>3527</v>
      </c>
      <c r="D1430" s="367" t="s">
        <v>3480</v>
      </c>
      <c r="E1430" s="367" t="s">
        <v>530</v>
      </c>
      <c r="F1430" s="367" t="s">
        <v>3528</v>
      </c>
      <c r="G1430" s="367" t="s">
        <v>530</v>
      </c>
      <c r="H1430" s="367" t="s">
        <v>530</v>
      </c>
      <c r="I1430" s="367" t="s">
        <v>530</v>
      </c>
      <c r="J1430" s="374"/>
      <c r="K1430" s="374">
        <v>1406.22</v>
      </c>
      <c r="L1430" s="374">
        <v>-4090346.93</v>
      </c>
      <c r="M1430" s="374"/>
    </row>
    <row r="1431" spans="1:13" ht="12.2" hidden="1" customHeight="1" outlineLevel="2" x14ac:dyDescent="0.2">
      <c r="A1431" s="367" t="s">
        <v>3447</v>
      </c>
      <c r="B1431" s="367" t="s">
        <v>681</v>
      </c>
      <c r="C1431" s="367" t="s">
        <v>3529</v>
      </c>
      <c r="D1431" s="367" t="s">
        <v>3480</v>
      </c>
      <c r="E1431" s="367" t="s">
        <v>530</v>
      </c>
      <c r="F1431" s="367" t="s">
        <v>3530</v>
      </c>
      <c r="G1431" s="367" t="s">
        <v>530</v>
      </c>
      <c r="H1431" s="367" t="s">
        <v>530</v>
      </c>
      <c r="I1431" s="367" t="s">
        <v>530</v>
      </c>
      <c r="J1431" s="374"/>
      <c r="K1431" s="374">
        <v>156.25</v>
      </c>
      <c r="L1431" s="374">
        <v>-4090503.18</v>
      </c>
      <c r="M1431" s="374"/>
    </row>
    <row r="1432" spans="1:13" ht="12.2" hidden="1" customHeight="1" outlineLevel="2" x14ac:dyDescent="0.2">
      <c r="A1432" s="367" t="s">
        <v>3447</v>
      </c>
      <c r="B1432" s="367" t="s">
        <v>691</v>
      </c>
      <c r="C1432" s="367" t="s">
        <v>3531</v>
      </c>
      <c r="D1432" s="367" t="s">
        <v>530</v>
      </c>
      <c r="E1432" s="367" t="s">
        <v>530</v>
      </c>
      <c r="F1432" s="367" t="s">
        <v>3532</v>
      </c>
      <c r="G1432" s="367" t="s">
        <v>530</v>
      </c>
      <c r="H1432" s="367" t="s">
        <v>530</v>
      </c>
      <c r="I1432" s="367" t="s">
        <v>530</v>
      </c>
      <c r="J1432" s="374"/>
      <c r="K1432" s="374">
        <v>5000</v>
      </c>
      <c r="L1432" s="374">
        <v>-4095503.18</v>
      </c>
      <c r="M1432" s="374"/>
    </row>
    <row r="1433" spans="1:13" ht="12.2" hidden="1" customHeight="1" outlineLevel="2" x14ac:dyDescent="0.2">
      <c r="A1433" s="367" t="s">
        <v>3447</v>
      </c>
      <c r="B1433" s="367" t="s">
        <v>888</v>
      </c>
      <c r="C1433" s="367" t="s">
        <v>2598</v>
      </c>
      <c r="D1433" s="367" t="s">
        <v>2599</v>
      </c>
      <c r="E1433" s="367" t="s">
        <v>530</v>
      </c>
      <c r="F1433" s="367" t="s">
        <v>3533</v>
      </c>
      <c r="G1433" s="367" t="s">
        <v>530</v>
      </c>
      <c r="H1433" s="367" t="s">
        <v>530</v>
      </c>
      <c r="I1433" s="367" t="s">
        <v>530</v>
      </c>
      <c r="J1433" s="374"/>
      <c r="K1433" s="374">
        <v>483.58</v>
      </c>
      <c r="L1433" s="374">
        <v>-4095986.76</v>
      </c>
      <c r="M1433" s="374"/>
    </row>
    <row r="1434" spans="1:13" ht="12.2" hidden="1" customHeight="1" outlineLevel="2" x14ac:dyDescent="0.2">
      <c r="A1434" s="367" t="s">
        <v>3447</v>
      </c>
      <c r="B1434" s="367" t="s">
        <v>888</v>
      </c>
      <c r="C1434" s="367" t="s">
        <v>2602</v>
      </c>
      <c r="D1434" s="367" t="s">
        <v>1678</v>
      </c>
      <c r="E1434" s="367" t="s">
        <v>530</v>
      </c>
      <c r="F1434" s="367" t="s">
        <v>3534</v>
      </c>
      <c r="G1434" s="367" t="s">
        <v>530</v>
      </c>
      <c r="H1434" s="367" t="s">
        <v>530</v>
      </c>
      <c r="I1434" s="367" t="s">
        <v>530</v>
      </c>
      <c r="J1434" s="374"/>
      <c r="K1434" s="374">
        <v>1081</v>
      </c>
      <c r="L1434" s="374">
        <v>-4097067.76</v>
      </c>
      <c r="M1434" s="374"/>
    </row>
    <row r="1435" spans="1:13" ht="12.2" hidden="1" customHeight="1" outlineLevel="2" x14ac:dyDescent="0.2">
      <c r="A1435" s="367" t="s">
        <v>3447</v>
      </c>
      <c r="B1435" s="367" t="s">
        <v>891</v>
      </c>
      <c r="C1435" s="367" t="s">
        <v>3535</v>
      </c>
      <c r="D1435" s="367" t="s">
        <v>3466</v>
      </c>
      <c r="E1435" s="367" t="s">
        <v>530</v>
      </c>
      <c r="F1435" s="367" t="s">
        <v>3488</v>
      </c>
      <c r="G1435" s="367" t="s">
        <v>530</v>
      </c>
      <c r="H1435" s="367" t="s">
        <v>530</v>
      </c>
      <c r="I1435" s="367" t="s">
        <v>530</v>
      </c>
      <c r="J1435" s="374"/>
      <c r="K1435" s="374">
        <v>3.35</v>
      </c>
      <c r="L1435" s="374">
        <v>-4097071.11</v>
      </c>
      <c r="M1435" s="374"/>
    </row>
    <row r="1436" spans="1:13" ht="12.2" hidden="1" customHeight="1" outlineLevel="2" x14ac:dyDescent="0.2">
      <c r="A1436" s="367" t="s">
        <v>3447</v>
      </c>
      <c r="B1436" s="367" t="s">
        <v>1051</v>
      </c>
      <c r="C1436" s="367" t="s">
        <v>3536</v>
      </c>
      <c r="D1436" s="367" t="s">
        <v>3466</v>
      </c>
      <c r="E1436" s="367" t="s">
        <v>530</v>
      </c>
      <c r="F1436" s="367" t="s">
        <v>3537</v>
      </c>
      <c r="G1436" s="367" t="s">
        <v>530</v>
      </c>
      <c r="H1436" s="367" t="s">
        <v>530</v>
      </c>
      <c r="I1436" s="367" t="s">
        <v>530</v>
      </c>
      <c r="J1436" s="374"/>
      <c r="K1436" s="374">
        <v>22.99</v>
      </c>
      <c r="L1436" s="374">
        <v>-4097094.1</v>
      </c>
      <c r="M1436" s="374"/>
    </row>
    <row r="1437" spans="1:13" ht="12.2" hidden="1" customHeight="1" outlineLevel="2" x14ac:dyDescent="0.2">
      <c r="A1437" s="367" t="s">
        <v>3447</v>
      </c>
      <c r="B1437" s="367" t="s">
        <v>1054</v>
      </c>
      <c r="C1437" s="367" t="s">
        <v>2625</v>
      </c>
      <c r="D1437" s="367" t="s">
        <v>1410</v>
      </c>
      <c r="E1437" s="367" t="s">
        <v>530</v>
      </c>
      <c r="F1437" s="367" t="s">
        <v>3538</v>
      </c>
      <c r="G1437" s="367" t="s">
        <v>530</v>
      </c>
      <c r="H1437" s="367" t="s">
        <v>530</v>
      </c>
      <c r="I1437" s="367" t="s">
        <v>530</v>
      </c>
      <c r="J1437" s="374"/>
      <c r="K1437" s="374">
        <v>277.64999999999998</v>
      </c>
      <c r="L1437" s="374">
        <v>-4097371.75</v>
      </c>
      <c r="M1437" s="374"/>
    </row>
    <row r="1438" spans="1:13" ht="12.2" hidden="1" customHeight="1" outlineLevel="2" x14ac:dyDescent="0.2">
      <c r="A1438" s="367" t="s">
        <v>3447</v>
      </c>
      <c r="B1438" s="367" t="s">
        <v>1057</v>
      </c>
      <c r="C1438" s="367" t="s">
        <v>2636</v>
      </c>
      <c r="D1438" s="367" t="s">
        <v>2637</v>
      </c>
      <c r="E1438" s="367" t="s">
        <v>530</v>
      </c>
      <c r="F1438" s="367" t="s">
        <v>3539</v>
      </c>
      <c r="G1438" s="367" t="s">
        <v>530</v>
      </c>
      <c r="H1438" s="367" t="s">
        <v>530</v>
      </c>
      <c r="I1438" s="367" t="s">
        <v>530</v>
      </c>
      <c r="J1438" s="374"/>
      <c r="K1438" s="374">
        <v>113.99</v>
      </c>
      <c r="L1438" s="374">
        <v>-4097485.74</v>
      </c>
      <c r="M1438" s="374"/>
    </row>
    <row r="1439" spans="1:13" ht="12.2" hidden="1" customHeight="1" outlineLevel="2" x14ac:dyDescent="0.2">
      <c r="A1439" s="367" t="s">
        <v>3447</v>
      </c>
      <c r="B1439" s="367" t="s">
        <v>694</v>
      </c>
      <c r="C1439" s="367" t="s">
        <v>3540</v>
      </c>
      <c r="D1439" s="367" t="s">
        <v>3462</v>
      </c>
      <c r="E1439" s="367" t="s">
        <v>530</v>
      </c>
      <c r="F1439" s="367" t="s">
        <v>3541</v>
      </c>
      <c r="G1439" s="367" t="s">
        <v>530</v>
      </c>
      <c r="H1439" s="367" t="s">
        <v>530</v>
      </c>
      <c r="I1439" s="367" t="s">
        <v>530</v>
      </c>
      <c r="J1439" s="374"/>
      <c r="K1439" s="374">
        <v>30000</v>
      </c>
      <c r="L1439" s="374">
        <v>-4127485.74</v>
      </c>
      <c r="M1439" s="374"/>
    </row>
    <row r="1440" spans="1:13" ht="12.2" hidden="1" customHeight="1" outlineLevel="2" x14ac:dyDescent="0.2">
      <c r="A1440" s="367" t="s">
        <v>3447</v>
      </c>
      <c r="B1440" s="367" t="s">
        <v>894</v>
      </c>
      <c r="C1440" s="367" t="s">
        <v>3542</v>
      </c>
      <c r="D1440" s="367" t="s">
        <v>3543</v>
      </c>
      <c r="E1440" s="367" t="s">
        <v>530</v>
      </c>
      <c r="F1440" s="367" t="s">
        <v>3544</v>
      </c>
      <c r="G1440" s="367" t="s">
        <v>530</v>
      </c>
      <c r="H1440" s="367" t="s">
        <v>530</v>
      </c>
      <c r="I1440" s="367" t="s">
        <v>530</v>
      </c>
      <c r="J1440" s="374"/>
      <c r="K1440" s="374">
        <v>12.17</v>
      </c>
      <c r="L1440" s="374">
        <v>-4127497.91</v>
      </c>
      <c r="M1440" s="374"/>
    </row>
    <row r="1441" spans="1:13" ht="12.2" hidden="1" customHeight="1" outlineLevel="2" x14ac:dyDescent="0.2">
      <c r="A1441" s="367" t="s">
        <v>3447</v>
      </c>
      <c r="B1441" s="367" t="s">
        <v>894</v>
      </c>
      <c r="C1441" s="367" t="s">
        <v>3545</v>
      </c>
      <c r="D1441" s="367" t="s">
        <v>3546</v>
      </c>
      <c r="E1441" s="367" t="s">
        <v>530</v>
      </c>
      <c r="F1441" s="367" t="s">
        <v>3547</v>
      </c>
      <c r="G1441" s="367" t="s">
        <v>530</v>
      </c>
      <c r="H1441" s="367" t="s">
        <v>530</v>
      </c>
      <c r="I1441" s="367" t="s">
        <v>530</v>
      </c>
      <c r="J1441" s="374"/>
      <c r="K1441" s="374">
        <v>370.74</v>
      </c>
      <c r="L1441" s="374">
        <v>-4127868.65</v>
      </c>
      <c r="M1441" s="374"/>
    </row>
    <row r="1442" spans="1:13" ht="12.2" hidden="1" customHeight="1" outlineLevel="2" x14ac:dyDescent="0.2">
      <c r="A1442" s="367" t="s">
        <v>3447</v>
      </c>
      <c r="B1442" s="367" t="s">
        <v>894</v>
      </c>
      <c r="C1442" s="367" t="s">
        <v>1647</v>
      </c>
      <c r="D1442" s="367" t="s">
        <v>1648</v>
      </c>
      <c r="E1442" s="367" t="s">
        <v>530</v>
      </c>
      <c r="F1442" s="367" t="s">
        <v>3548</v>
      </c>
      <c r="G1442" s="367" t="s">
        <v>530</v>
      </c>
      <c r="H1442" s="367" t="s">
        <v>530</v>
      </c>
      <c r="I1442" s="367" t="s">
        <v>530</v>
      </c>
      <c r="J1442" s="374"/>
      <c r="K1442" s="374">
        <v>56.38</v>
      </c>
      <c r="L1442" s="374">
        <v>-4127925.03</v>
      </c>
      <c r="M1442" s="374"/>
    </row>
    <row r="1443" spans="1:13" ht="12.2" hidden="1" customHeight="1" outlineLevel="2" x14ac:dyDescent="0.2">
      <c r="A1443" s="367" t="s">
        <v>3447</v>
      </c>
      <c r="B1443" s="367" t="s">
        <v>894</v>
      </c>
      <c r="C1443" s="367" t="s">
        <v>3549</v>
      </c>
      <c r="D1443" s="367" t="s">
        <v>3466</v>
      </c>
      <c r="E1443" s="367" t="s">
        <v>530</v>
      </c>
      <c r="F1443" s="367" t="s">
        <v>3550</v>
      </c>
      <c r="G1443" s="367" t="s">
        <v>530</v>
      </c>
      <c r="H1443" s="367" t="s">
        <v>530</v>
      </c>
      <c r="I1443" s="367" t="s">
        <v>530</v>
      </c>
      <c r="J1443" s="374"/>
      <c r="K1443" s="374">
        <v>8.4600000000000009</v>
      </c>
      <c r="L1443" s="374">
        <v>-4127933.49</v>
      </c>
      <c r="M1443" s="374"/>
    </row>
    <row r="1444" spans="1:13" ht="12.2" hidden="1" customHeight="1" outlineLevel="2" x14ac:dyDescent="0.2">
      <c r="A1444" s="367" t="s">
        <v>3447</v>
      </c>
      <c r="B1444" s="367" t="s">
        <v>713</v>
      </c>
      <c r="C1444" s="367" t="s">
        <v>3551</v>
      </c>
      <c r="D1444" s="367" t="s">
        <v>3490</v>
      </c>
      <c r="E1444" s="367" t="s">
        <v>530</v>
      </c>
      <c r="F1444" s="367" t="s">
        <v>3552</v>
      </c>
      <c r="G1444" s="367" t="s">
        <v>530</v>
      </c>
      <c r="H1444" s="367" t="s">
        <v>530</v>
      </c>
      <c r="I1444" s="367" t="s">
        <v>530</v>
      </c>
      <c r="J1444" s="374"/>
      <c r="K1444" s="374">
        <v>15.45</v>
      </c>
      <c r="L1444" s="374">
        <v>-4127948.94</v>
      </c>
      <c r="M1444" s="374"/>
    </row>
    <row r="1445" spans="1:13" ht="12.2" hidden="1" customHeight="1" outlineLevel="2" x14ac:dyDescent="0.2">
      <c r="A1445" s="367" t="s">
        <v>3447</v>
      </c>
      <c r="B1445" s="367" t="s">
        <v>713</v>
      </c>
      <c r="C1445" s="367" t="s">
        <v>3553</v>
      </c>
      <c r="D1445" s="367" t="s">
        <v>3554</v>
      </c>
      <c r="E1445" s="367" t="s">
        <v>530</v>
      </c>
      <c r="F1445" s="367" t="s">
        <v>3555</v>
      </c>
      <c r="G1445" s="367" t="s">
        <v>530</v>
      </c>
      <c r="H1445" s="367" t="s">
        <v>530</v>
      </c>
      <c r="I1445" s="367" t="s">
        <v>530</v>
      </c>
      <c r="J1445" s="374"/>
      <c r="K1445" s="374">
        <v>0.56000000000000005</v>
      </c>
      <c r="L1445" s="374">
        <v>-4127949.5</v>
      </c>
      <c r="M1445" s="374"/>
    </row>
    <row r="1446" spans="1:13" ht="12.2" hidden="1" customHeight="1" outlineLevel="2" x14ac:dyDescent="0.2">
      <c r="A1446" s="367" t="s">
        <v>3447</v>
      </c>
      <c r="B1446" s="367" t="s">
        <v>713</v>
      </c>
      <c r="C1446" s="367" t="s">
        <v>3556</v>
      </c>
      <c r="D1446" s="367" t="s">
        <v>3466</v>
      </c>
      <c r="E1446" s="367" t="s">
        <v>530</v>
      </c>
      <c r="F1446" s="367" t="s">
        <v>3557</v>
      </c>
      <c r="G1446" s="367" t="s">
        <v>530</v>
      </c>
      <c r="H1446" s="367" t="s">
        <v>530</v>
      </c>
      <c r="I1446" s="367" t="s">
        <v>530</v>
      </c>
      <c r="J1446" s="374"/>
      <c r="K1446" s="374">
        <v>45.43</v>
      </c>
      <c r="L1446" s="374">
        <v>-4127994.93</v>
      </c>
      <c r="M1446" s="374"/>
    </row>
    <row r="1447" spans="1:13" ht="12.2" hidden="1" customHeight="1" outlineLevel="1" x14ac:dyDescent="0.2">
      <c r="A1447" s="375" t="s">
        <v>3558</v>
      </c>
      <c r="J1447" s="374">
        <f>SUBTOTAL(9,J1378:J1446)</f>
        <v>0</v>
      </c>
      <c r="K1447" s="374">
        <f>SUBTOTAL(9,K1378:K1446)</f>
        <v>0</v>
      </c>
      <c r="L1447" s="374">
        <f>SUBTOTAL(9,L1378:L1446)</f>
        <v>0</v>
      </c>
      <c r="M1447" s="374"/>
    </row>
    <row r="1448" spans="1:13" ht="12.2" hidden="1" customHeight="1" outlineLevel="2" x14ac:dyDescent="0.2">
      <c r="A1448" s="367" t="s">
        <v>3559</v>
      </c>
      <c r="B1448" s="367" t="s">
        <v>532</v>
      </c>
      <c r="C1448" s="367" t="s">
        <v>3560</v>
      </c>
      <c r="D1448" s="367" t="s">
        <v>3561</v>
      </c>
      <c r="E1448" s="367" t="s">
        <v>530</v>
      </c>
      <c r="F1448" s="367" t="s">
        <v>3562</v>
      </c>
      <c r="G1448" s="367" t="s">
        <v>530</v>
      </c>
      <c r="H1448" s="367" t="s">
        <v>530</v>
      </c>
      <c r="I1448" s="367" t="s">
        <v>530</v>
      </c>
      <c r="J1448" s="374"/>
      <c r="K1448" s="374">
        <v>6.46</v>
      </c>
      <c r="L1448" s="374">
        <v>-3485196.57</v>
      </c>
      <c r="M1448" s="374"/>
    </row>
    <row r="1449" spans="1:13" ht="12.2" hidden="1" customHeight="1" outlineLevel="2" x14ac:dyDescent="0.2">
      <c r="A1449" s="367" t="s">
        <v>3559</v>
      </c>
      <c r="B1449" s="367" t="s">
        <v>543</v>
      </c>
      <c r="C1449" s="367" t="s">
        <v>3563</v>
      </c>
      <c r="D1449" s="367" t="s">
        <v>3564</v>
      </c>
      <c r="E1449" s="367" t="s">
        <v>530</v>
      </c>
      <c r="F1449" s="367" t="s">
        <v>3565</v>
      </c>
      <c r="G1449" s="367" t="s">
        <v>530</v>
      </c>
      <c r="H1449" s="367" t="s">
        <v>530</v>
      </c>
      <c r="I1449" s="367" t="s">
        <v>530</v>
      </c>
      <c r="J1449" s="374"/>
      <c r="K1449" s="374">
        <v>84.33</v>
      </c>
      <c r="L1449" s="374">
        <v>-3485280.9</v>
      </c>
      <c r="M1449" s="374"/>
    </row>
    <row r="1450" spans="1:13" ht="12.2" hidden="1" customHeight="1" outlineLevel="2" x14ac:dyDescent="0.2">
      <c r="A1450" s="367" t="s">
        <v>3559</v>
      </c>
      <c r="B1450" s="367" t="s">
        <v>543</v>
      </c>
      <c r="C1450" s="367" t="s">
        <v>3566</v>
      </c>
      <c r="D1450" s="367" t="s">
        <v>3567</v>
      </c>
      <c r="E1450" s="367" t="s">
        <v>530</v>
      </c>
      <c r="F1450" s="367" t="s">
        <v>3568</v>
      </c>
      <c r="G1450" s="367" t="s">
        <v>530</v>
      </c>
      <c r="H1450" s="367" t="s">
        <v>530</v>
      </c>
      <c r="I1450" s="367" t="s">
        <v>530</v>
      </c>
      <c r="J1450" s="374"/>
      <c r="K1450" s="374">
        <v>2057</v>
      </c>
      <c r="L1450" s="374">
        <v>-3487337.9</v>
      </c>
      <c r="M1450" s="374"/>
    </row>
    <row r="1451" spans="1:13" ht="12.2" hidden="1" customHeight="1" outlineLevel="2" x14ac:dyDescent="0.2">
      <c r="A1451" s="367" t="s">
        <v>3559</v>
      </c>
      <c r="B1451" s="367" t="s">
        <v>554</v>
      </c>
      <c r="C1451" s="367" t="s">
        <v>3569</v>
      </c>
      <c r="D1451" s="367" t="s">
        <v>3561</v>
      </c>
      <c r="E1451" s="367" t="s">
        <v>530</v>
      </c>
      <c r="F1451" s="367" t="s">
        <v>3570</v>
      </c>
      <c r="G1451" s="367" t="s">
        <v>530</v>
      </c>
      <c r="H1451" s="367" t="s">
        <v>530</v>
      </c>
      <c r="I1451" s="367" t="s">
        <v>530</v>
      </c>
      <c r="J1451" s="374"/>
      <c r="K1451" s="374">
        <v>24.64</v>
      </c>
      <c r="L1451" s="374">
        <v>-3487362.54</v>
      </c>
      <c r="M1451" s="374"/>
    </row>
    <row r="1452" spans="1:13" ht="12.2" hidden="1" customHeight="1" outlineLevel="2" x14ac:dyDescent="0.2">
      <c r="A1452" s="367" t="s">
        <v>3559</v>
      </c>
      <c r="B1452" s="367" t="s">
        <v>779</v>
      </c>
      <c r="C1452" s="367" t="s">
        <v>3571</v>
      </c>
      <c r="D1452" s="367" t="s">
        <v>3564</v>
      </c>
      <c r="E1452" s="367" t="s">
        <v>530</v>
      </c>
      <c r="F1452" s="367" t="s">
        <v>3572</v>
      </c>
      <c r="G1452" s="367" t="s">
        <v>530</v>
      </c>
      <c r="H1452" s="367" t="s">
        <v>530</v>
      </c>
      <c r="I1452" s="367" t="s">
        <v>530</v>
      </c>
      <c r="J1452" s="374"/>
      <c r="K1452" s="374">
        <v>47.49</v>
      </c>
      <c r="L1452" s="374">
        <v>-3487410.03</v>
      </c>
      <c r="M1452" s="374"/>
    </row>
    <row r="1453" spans="1:13" ht="12.2" hidden="1" customHeight="1" outlineLevel="2" x14ac:dyDescent="0.2">
      <c r="A1453" s="367" t="s">
        <v>3559</v>
      </c>
      <c r="B1453" s="367" t="s">
        <v>582</v>
      </c>
      <c r="C1453" s="367" t="s">
        <v>3573</v>
      </c>
      <c r="D1453" s="367" t="s">
        <v>3574</v>
      </c>
      <c r="E1453" s="367" t="s">
        <v>530</v>
      </c>
      <c r="F1453" s="367" t="s">
        <v>3575</v>
      </c>
      <c r="G1453" s="367" t="s">
        <v>530</v>
      </c>
      <c r="H1453" s="367" t="s">
        <v>530</v>
      </c>
      <c r="I1453" s="367" t="s">
        <v>530</v>
      </c>
      <c r="J1453" s="374"/>
      <c r="K1453" s="374">
        <v>156.44</v>
      </c>
      <c r="L1453" s="374">
        <v>-3487566.47</v>
      </c>
      <c r="M1453" s="374"/>
    </row>
    <row r="1454" spans="1:13" ht="12.2" hidden="1" customHeight="1" outlineLevel="2" x14ac:dyDescent="0.2">
      <c r="A1454" s="367" t="s">
        <v>3559</v>
      </c>
      <c r="B1454" s="367" t="s">
        <v>582</v>
      </c>
      <c r="C1454" s="367" t="s">
        <v>3576</v>
      </c>
      <c r="D1454" s="367" t="s">
        <v>3577</v>
      </c>
      <c r="E1454" s="367" t="s">
        <v>530</v>
      </c>
      <c r="F1454" s="367" t="s">
        <v>3578</v>
      </c>
      <c r="G1454" s="367" t="s">
        <v>530</v>
      </c>
      <c r="H1454" s="367" t="s">
        <v>530</v>
      </c>
      <c r="I1454" s="367" t="s">
        <v>530</v>
      </c>
      <c r="J1454" s="374"/>
      <c r="K1454" s="374">
        <v>6.55</v>
      </c>
      <c r="L1454" s="374">
        <v>-3487573.02</v>
      </c>
      <c r="M1454" s="374"/>
    </row>
    <row r="1455" spans="1:13" ht="12.2" hidden="1" customHeight="1" outlineLevel="2" x14ac:dyDescent="0.2">
      <c r="A1455" s="367" t="s">
        <v>3559</v>
      </c>
      <c r="B1455" s="367" t="s">
        <v>596</v>
      </c>
      <c r="C1455" s="367" t="s">
        <v>3579</v>
      </c>
      <c r="D1455" s="367" t="s">
        <v>3561</v>
      </c>
      <c r="E1455" s="367" t="s">
        <v>530</v>
      </c>
      <c r="F1455" s="367" t="s">
        <v>3580</v>
      </c>
      <c r="G1455" s="367" t="s">
        <v>530</v>
      </c>
      <c r="H1455" s="367" t="s">
        <v>530</v>
      </c>
      <c r="I1455" s="367" t="s">
        <v>530</v>
      </c>
      <c r="J1455" s="374"/>
      <c r="K1455" s="374">
        <v>55.99</v>
      </c>
      <c r="L1455" s="374">
        <v>-3487629.01</v>
      </c>
      <c r="M1455" s="374"/>
    </row>
    <row r="1456" spans="1:13" ht="12.2" hidden="1" customHeight="1" outlineLevel="2" x14ac:dyDescent="0.2">
      <c r="A1456" s="367" t="s">
        <v>3559</v>
      </c>
      <c r="B1456" s="367" t="s">
        <v>596</v>
      </c>
      <c r="C1456" s="367" t="s">
        <v>3581</v>
      </c>
      <c r="D1456" s="367" t="s">
        <v>3574</v>
      </c>
      <c r="E1456" s="367" t="s">
        <v>530</v>
      </c>
      <c r="F1456" s="367" t="s">
        <v>3582</v>
      </c>
      <c r="G1456" s="367" t="s">
        <v>530</v>
      </c>
      <c r="H1456" s="367" t="s">
        <v>530</v>
      </c>
      <c r="I1456" s="367" t="s">
        <v>530</v>
      </c>
      <c r="J1456" s="374"/>
      <c r="K1456" s="374">
        <v>61.32</v>
      </c>
      <c r="L1456" s="374">
        <v>-3487690.33</v>
      </c>
      <c r="M1456" s="374"/>
    </row>
    <row r="1457" spans="1:13" ht="12.2" hidden="1" customHeight="1" outlineLevel="2" x14ac:dyDescent="0.2">
      <c r="A1457" s="367" t="s">
        <v>3559</v>
      </c>
      <c r="B1457" s="367" t="s">
        <v>596</v>
      </c>
      <c r="C1457" s="367" t="s">
        <v>3583</v>
      </c>
      <c r="D1457" s="367" t="s">
        <v>3564</v>
      </c>
      <c r="E1457" s="367" t="s">
        <v>530</v>
      </c>
      <c r="F1457" s="367" t="s">
        <v>3584</v>
      </c>
      <c r="G1457" s="367" t="s">
        <v>530</v>
      </c>
      <c r="H1457" s="367" t="s">
        <v>530</v>
      </c>
      <c r="I1457" s="367" t="s">
        <v>530</v>
      </c>
      <c r="J1457" s="374"/>
      <c r="K1457" s="374">
        <v>169.51</v>
      </c>
      <c r="L1457" s="374">
        <v>-3487859.84</v>
      </c>
      <c r="M1457" s="374"/>
    </row>
    <row r="1458" spans="1:13" ht="12.2" hidden="1" customHeight="1" outlineLevel="2" x14ac:dyDescent="0.2">
      <c r="A1458" s="367" t="s">
        <v>3559</v>
      </c>
      <c r="B1458" s="367" t="s">
        <v>821</v>
      </c>
      <c r="C1458" s="367" t="s">
        <v>3585</v>
      </c>
      <c r="D1458" s="367" t="s">
        <v>3574</v>
      </c>
      <c r="E1458" s="367" t="s">
        <v>530</v>
      </c>
      <c r="F1458" s="367" t="s">
        <v>3586</v>
      </c>
      <c r="G1458" s="367" t="s">
        <v>530</v>
      </c>
      <c r="H1458" s="367" t="s">
        <v>530</v>
      </c>
      <c r="I1458" s="367" t="s">
        <v>530</v>
      </c>
      <c r="J1458" s="374"/>
      <c r="K1458" s="374">
        <v>42.8</v>
      </c>
      <c r="L1458" s="374">
        <v>-3487902.64</v>
      </c>
      <c r="M1458" s="374"/>
    </row>
    <row r="1459" spans="1:13" ht="12.2" hidden="1" customHeight="1" outlineLevel="2" x14ac:dyDescent="0.2">
      <c r="A1459" s="367" t="s">
        <v>3559</v>
      </c>
      <c r="B1459" s="367" t="s">
        <v>604</v>
      </c>
      <c r="C1459" s="367" t="s">
        <v>3587</v>
      </c>
      <c r="D1459" s="367" t="s">
        <v>3588</v>
      </c>
      <c r="E1459" s="367" t="s">
        <v>530</v>
      </c>
      <c r="F1459" s="367" t="s">
        <v>3589</v>
      </c>
      <c r="G1459" s="367" t="s">
        <v>530</v>
      </c>
      <c r="H1459" s="367" t="s">
        <v>530</v>
      </c>
      <c r="I1459" s="367" t="s">
        <v>530</v>
      </c>
      <c r="J1459" s="374"/>
      <c r="K1459" s="374">
        <v>2053.3000000000002</v>
      </c>
      <c r="L1459" s="374">
        <v>-3489955.94</v>
      </c>
      <c r="M1459" s="374"/>
    </row>
    <row r="1460" spans="1:13" ht="12.2" hidden="1" customHeight="1" outlineLevel="2" x14ac:dyDescent="0.2">
      <c r="A1460" s="367" t="s">
        <v>3559</v>
      </c>
      <c r="B1460" s="367" t="s">
        <v>604</v>
      </c>
      <c r="C1460" s="367" t="s">
        <v>624</v>
      </c>
      <c r="D1460" s="367" t="s">
        <v>625</v>
      </c>
      <c r="E1460" s="367" t="s">
        <v>530</v>
      </c>
      <c r="F1460" s="367" t="s">
        <v>3590</v>
      </c>
      <c r="G1460" s="367" t="s">
        <v>530</v>
      </c>
      <c r="H1460" s="367" t="s">
        <v>530</v>
      </c>
      <c r="I1460" s="367" t="s">
        <v>530</v>
      </c>
      <c r="J1460" s="374"/>
      <c r="K1460" s="374">
        <v>4.0999999999999996</v>
      </c>
      <c r="L1460" s="374">
        <v>-3489960.04</v>
      </c>
      <c r="M1460" s="374"/>
    </row>
    <row r="1461" spans="1:13" ht="12.2" hidden="1" customHeight="1" outlineLevel="2" x14ac:dyDescent="0.2">
      <c r="A1461" s="367" t="s">
        <v>3559</v>
      </c>
      <c r="B1461" s="367" t="s">
        <v>859</v>
      </c>
      <c r="C1461" s="367" t="s">
        <v>3591</v>
      </c>
      <c r="D1461" s="367" t="s">
        <v>3574</v>
      </c>
      <c r="E1461" s="367" t="s">
        <v>530</v>
      </c>
      <c r="F1461" s="367" t="s">
        <v>3592</v>
      </c>
      <c r="G1461" s="367" t="s">
        <v>530</v>
      </c>
      <c r="H1461" s="367" t="s">
        <v>530</v>
      </c>
      <c r="I1461" s="367" t="s">
        <v>530</v>
      </c>
      <c r="J1461" s="374"/>
      <c r="K1461" s="374">
        <v>276.3</v>
      </c>
      <c r="L1461" s="374">
        <v>-3490236.34</v>
      </c>
      <c r="M1461" s="374"/>
    </row>
    <row r="1462" spans="1:13" ht="12.2" hidden="1" customHeight="1" outlineLevel="2" x14ac:dyDescent="0.2">
      <c r="A1462" s="367" t="s">
        <v>3559</v>
      </c>
      <c r="B1462" s="367" t="s">
        <v>665</v>
      </c>
      <c r="C1462" s="367" t="s">
        <v>3593</v>
      </c>
      <c r="D1462" s="367" t="s">
        <v>3564</v>
      </c>
      <c r="E1462" s="367" t="s">
        <v>530</v>
      </c>
      <c r="F1462" s="367" t="s">
        <v>3594</v>
      </c>
      <c r="G1462" s="367" t="s">
        <v>530</v>
      </c>
      <c r="H1462" s="367" t="s">
        <v>530</v>
      </c>
      <c r="I1462" s="367" t="s">
        <v>530</v>
      </c>
      <c r="J1462" s="374"/>
      <c r="K1462" s="374">
        <v>131.41999999999999</v>
      </c>
      <c r="L1462" s="374">
        <v>-3490367.76</v>
      </c>
      <c r="M1462" s="374"/>
    </row>
    <row r="1463" spans="1:13" ht="12.2" hidden="1" customHeight="1" outlineLevel="2" x14ac:dyDescent="0.2">
      <c r="A1463" s="367" t="s">
        <v>3559</v>
      </c>
      <c r="B1463" s="367" t="s">
        <v>1051</v>
      </c>
      <c r="C1463" s="367" t="s">
        <v>3595</v>
      </c>
      <c r="D1463" s="367" t="s">
        <v>3564</v>
      </c>
      <c r="E1463" s="367" t="s">
        <v>530</v>
      </c>
      <c r="F1463" s="367" t="s">
        <v>3596</v>
      </c>
      <c r="G1463" s="367" t="s">
        <v>530</v>
      </c>
      <c r="H1463" s="367" t="s">
        <v>530</v>
      </c>
      <c r="I1463" s="367" t="s">
        <v>530</v>
      </c>
      <c r="J1463" s="374"/>
      <c r="K1463" s="374">
        <v>92.63</v>
      </c>
      <c r="L1463" s="374">
        <v>-3490460.39</v>
      </c>
      <c r="M1463" s="374"/>
    </row>
    <row r="1464" spans="1:13" ht="12.2" hidden="1" customHeight="1" outlineLevel="2" x14ac:dyDescent="0.2">
      <c r="A1464" s="367" t="s">
        <v>3559</v>
      </c>
      <c r="B1464" s="367" t="s">
        <v>894</v>
      </c>
      <c r="C1464" s="367" t="s">
        <v>3597</v>
      </c>
      <c r="D1464" s="367" t="s">
        <v>3574</v>
      </c>
      <c r="E1464" s="367" t="s">
        <v>530</v>
      </c>
      <c r="F1464" s="367" t="s">
        <v>3598</v>
      </c>
      <c r="G1464" s="367" t="s">
        <v>530</v>
      </c>
      <c r="H1464" s="367" t="s">
        <v>530</v>
      </c>
      <c r="I1464" s="367" t="s">
        <v>530</v>
      </c>
      <c r="J1464" s="374"/>
      <c r="K1464" s="374">
        <v>420.98</v>
      </c>
      <c r="L1464" s="374">
        <v>-3490881.37</v>
      </c>
      <c r="M1464" s="374"/>
    </row>
    <row r="1465" spans="1:13" ht="12.2" hidden="1" customHeight="1" outlineLevel="1" x14ac:dyDescent="0.2">
      <c r="A1465" s="375" t="s">
        <v>3599</v>
      </c>
      <c r="J1465" s="374">
        <f>SUBTOTAL(9,J1448:J1464)</f>
        <v>0</v>
      </c>
      <c r="K1465" s="374">
        <f>SUBTOTAL(9,K1448:K1464)</f>
        <v>0</v>
      </c>
      <c r="L1465" s="374">
        <f>SUBTOTAL(9,L1448:L1464)</f>
        <v>0</v>
      </c>
      <c r="M1465" s="374"/>
    </row>
    <row r="1466" spans="1:13" ht="12.2" hidden="1" customHeight="1" outlineLevel="2" x14ac:dyDescent="0.2">
      <c r="A1466" s="367" t="s">
        <v>3600</v>
      </c>
      <c r="B1466" s="367" t="s">
        <v>527</v>
      </c>
      <c r="C1466" s="367" t="s">
        <v>1243</v>
      </c>
      <c r="D1466" s="367" t="s">
        <v>1244</v>
      </c>
      <c r="E1466" s="367" t="s">
        <v>530</v>
      </c>
      <c r="F1466" s="367" t="s">
        <v>3601</v>
      </c>
      <c r="G1466" s="367" t="s">
        <v>530</v>
      </c>
      <c r="H1466" s="367" t="s">
        <v>530</v>
      </c>
      <c r="I1466" s="367" t="s">
        <v>530</v>
      </c>
      <c r="J1466" s="374"/>
      <c r="K1466" s="374">
        <v>79.08</v>
      </c>
      <c r="L1466" s="374">
        <v>-47591.91</v>
      </c>
      <c r="M1466" s="374"/>
    </row>
    <row r="1467" spans="1:13" ht="12.2" hidden="1" customHeight="1" outlineLevel="2" x14ac:dyDescent="0.2">
      <c r="A1467" s="367" t="s">
        <v>3600</v>
      </c>
      <c r="B1467" s="367" t="s">
        <v>532</v>
      </c>
      <c r="C1467" s="367" t="s">
        <v>1281</v>
      </c>
      <c r="D1467" s="367" t="s">
        <v>977</v>
      </c>
      <c r="E1467" s="367" t="s">
        <v>530</v>
      </c>
      <c r="F1467" s="367" t="s">
        <v>3602</v>
      </c>
      <c r="G1467" s="367" t="s">
        <v>530</v>
      </c>
      <c r="H1467" s="367" t="s">
        <v>530</v>
      </c>
      <c r="I1467" s="367" t="s">
        <v>530</v>
      </c>
      <c r="J1467" s="374"/>
      <c r="K1467" s="374">
        <v>89.09</v>
      </c>
      <c r="L1467" s="374">
        <v>-47681</v>
      </c>
      <c r="M1467" s="374"/>
    </row>
    <row r="1468" spans="1:13" ht="12.2" hidden="1" customHeight="1" outlineLevel="2" x14ac:dyDescent="0.2">
      <c r="A1468" s="367" t="s">
        <v>3600</v>
      </c>
      <c r="B1468" s="367" t="s">
        <v>539</v>
      </c>
      <c r="C1468" s="367" t="s">
        <v>1939</v>
      </c>
      <c r="D1468" s="367" t="s">
        <v>1940</v>
      </c>
      <c r="E1468" s="367" t="s">
        <v>530</v>
      </c>
      <c r="F1468" s="367" t="s">
        <v>3603</v>
      </c>
      <c r="G1468" s="367" t="s">
        <v>530</v>
      </c>
      <c r="H1468" s="367" t="s">
        <v>530</v>
      </c>
      <c r="I1468" s="367" t="s">
        <v>530</v>
      </c>
      <c r="J1468" s="374"/>
      <c r="K1468" s="374">
        <v>22.47</v>
      </c>
      <c r="L1468" s="374">
        <v>-47703.47</v>
      </c>
      <c r="M1468" s="374"/>
    </row>
    <row r="1469" spans="1:13" ht="12.2" hidden="1" customHeight="1" outlineLevel="2" x14ac:dyDescent="0.2">
      <c r="A1469" s="367" t="s">
        <v>3600</v>
      </c>
      <c r="B1469" s="367" t="s">
        <v>559</v>
      </c>
      <c r="C1469" s="367" t="s">
        <v>1355</v>
      </c>
      <c r="D1469" s="367" t="s">
        <v>1273</v>
      </c>
      <c r="E1469" s="367" t="s">
        <v>530</v>
      </c>
      <c r="F1469" s="367" t="s">
        <v>3604</v>
      </c>
      <c r="G1469" s="367" t="s">
        <v>530</v>
      </c>
      <c r="H1469" s="367" t="s">
        <v>530</v>
      </c>
      <c r="I1469" s="367" t="s">
        <v>530</v>
      </c>
      <c r="J1469" s="374"/>
      <c r="K1469" s="374">
        <v>0.96</v>
      </c>
      <c r="L1469" s="374">
        <v>-47704.43</v>
      </c>
      <c r="M1469" s="374"/>
    </row>
    <row r="1470" spans="1:13" ht="12.2" hidden="1" customHeight="1" outlineLevel="2" x14ac:dyDescent="0.2">
      <c r="A1470" s="367" t="s">
        <v>3600</v>
      </c>
      <c r="B1470" s="367" t="s">
        <v>566</v>
      </c>
      <c r="C1470" s="367" t="s">
        <v>976</v>
      </c>
      <c r="D1470" s="367" t="s">
        <v>977</v>
      </c>
      <c r="E1470" s="367" t="s">
        <v>530</v>
      </c>
      <c r="F1470" s="367" t="s">
        <v>3605</v>
      </c>
      <c r="G1470" s="367" t="s">
        <v>530</v>
      </c>
      <c r="H1470" s="367" t="s">
        <v>530</v>
      </c>
      <c r="I1470" s="367" t="s">
        <v>530</v>
      </c>
      <c r="J1470" s="374"/>
      <c r="K1470" s="374">
        <v>32.020000000000003</v>
      </c>
      <c r="L1470" s="374">
        <v>-47736.45</v>
      </c>
      <c r="M1470" s="374"/>
    </row>
    <row r="1471" spans="1:13" ht="12.2" hidden="1" customHeight="1" outlineLevel="2" x14ac:dyDescent="0.2">
      <c r="A1471" s="367" t="s">
        <v>3600</v>
      </c>
      <c r="B1471" s="367" t="s">
        <v>571</v>
      </c>
      <c r="C1471" s="367" t="s">
        <v>3606</v>
      </c>
      <c r="D1471" s="367" t="s">
        <v>3607</v>
      </c>
      <c r="E1471" s="367" t="s">
        <v>530</v>
      </c>
      <c r="F1471" s="367" t="s">
        <v>3608</v>
      </c>
      <c r="G1471" s="367" t="s">
        <v>530</v>
      </c>
      <c r="H1471" s="367" t="s">
        <v>530</v>
      </c>
      <c r="I1471" s="367" t="s">
        <v>530</v>
      </c>
      <c r="J1471" s="374"/>
      <c r="K1471" s="374">
        <v>9.0299999999999994</v>
      </c>
      <c r="L1471" s="374">
        <v>-47745.48</v>
      </c>
      <c r="M1471" s="374"/>
    </row>
    <row r="1472" spans="1:13" ht="12.2" hidden="1" customHeight="1" outlineLevel="2" x14ac:dyDescent="0.2">
      <c r="A1472" s="367" t="s">
        <v>3600</v>
      </c>
      <c r="B1472" s="367" t="s">
        <v>821</v>
      </c>
      <c r="C1472" s="367" t="s">
        <v>2154</v>
      </c>
      <c r="D1472" s="367" t="s">
        <v>977</v>
      </c>
      <c r="E1472" s="367" t="s">
        <v>530</v>
      </c>
      <c r="F1472" s="367" t="s">
        <v>3609</v>
      </c>
      <c r="G1472" s="367" t="s">
        <v>530</v>
      </c>
      <c r="H1472" s="367" t="s">
        <v>530</v>
      </c>
      <c r="I1472" s="367" t="s">
        <v>530</v>
      </c>
      <c r="J1472" s="374"/>
      <c r="K1472" s="374">
        <v>71.739999999999995</v>
      </c>
      <c r="L1472" s="374">
        <v>-47817.22</v>
      </c>
      <c r="M1472" s="374"/>
    </row>
    <row r="1473" spans="1:13" ht="12.2" hidden="1" customHeight="1" outlineLevel="2" x14ac:dyDescent="0.2">
      <c r="A1473" s="367" t="s">
        <v>3600</v>
      </c>
      <c r="B1473" s="367" t="s">
        <v>604</v>
      </c>
      <c r="C1473" s="367" t="s">
        <v>3610</v>
      </c>
      <c r="D1473" s="367" t="s">
        <v>530</v>
      </c>
      <c r="E1473" s="367" t="s">
        <v>530</v>
      </c>
      <c r="F1473" s="367" t="s">
        <v>3611</v>
      </c>
      <c r="G1473" s="367" t="s">
        <v>530</v>
      </c>
      <c r="H1473" s="367" t="s">
        <v>530</v>
      </c>
      <c r="I1473" s="367" t="s">
        <v>530</v>
      </c>
      <c r="J1473" s="374"/>
      <c r="K1473" s="374">
        <v>17.579999999999998</v>
      </c>
      <c r="L1473" s="374">
        <v>-47834.8</v>
      </c>
      <c r="M1473" s="374"/>
    </row>
    <row r="1474" spans="1:13" ht="12.2" hidden="1" customHeight="1" outlineLevel="2" x14ac:dyDescent="0.2">
      <c r="A1474" s="367" t="s">
        <v>3600</v>
      </c>
      <c r="B1474" s="367" t="s">
        <v>604</v>
      </c>
      <c r="C1474" s="367" t="s">
        <v>3612</v>
      </c>
      <c r="D1474" s="367" t="s">
        <v>3613</v>
      </c>
      <c r="E1474" s="367" t="s">
        <v>530</v>
      </c>
      <c r="F1474" s="367" t="s">
        <v>3614</v>
      </c>
      <c r="G1474" s="367" t="s">
        <v>530</v>
      </c>
      <c r="H1474" s="367" t="s">
        <v>530</v>
      </c>
      <c r="I1474" s="367" t="s">
        <v>530</v>
      </c>
      <c r="J1474" s="374"/>
      <c r="K1474" s="374">
        <v>277.01</v>
      </c>
      <c r="L1474" s="374">
        <v>-48111.81</v>
      </c>
      <c r="M1474" s="374"/>
    </row>
    <row r="1475" spans="1:13" ht="12.2" hidden="1" customHeight="1" outlineLevel="2" x14ac:dyDescent="0.2">
      <c r="A1475" s="367" t="s">
        <v>3600</v>
      </c>
      <c r="B1475" s="367" t="s">
        <v>604</v>
      </c>
      <c r="C1475" s="367" t="s">
        <v>3615</v>
      </c>
      <c r="D1475" s="367" t="s">
        <v>3616</v>
      </c>
      <c r="E1475" s="367" t="s">
        <v>530</v>
      </c>
      <c r="F1475" s="367" t="s">
        <v>3617</v>
      </c>
      <c r="G1475" s="367" t="s">
        <v>530</v>
      </c>
      <c r="H1475" s="367" t="s">
        <v>530</v>
      </c>
      <c r="I1475" s="367" t="s">
        <v>530</v>
      </c>
      <c r="J1475" s="374"/>
      <c r="K1475" s="374">
        <v>96.51</v>
      </c>
      <c r="L1475" s="374">
        <v>-48208.32</v>
      </c>
      <c r="M1475" s="374"/>
    </row>
    <row r="1476" spans="1:13" ht="12.2" hidden="1" customHeight="1" outlineLevel="2" x14ac:dyDescent="0.2">
      <c r="A1476" s="367" t="s">
        <v>3600</v>
      </c>
      <c r="B1476" s="367" t="s">
        <v>604</v>
      </c>
      <c r="C1476" s="367" t="s">
        <v>3618</v>
      </c>
      <c r="D1476" s="367" t="s">
        <v>3619</v>
      </c>
      <c r="E1476" s="367" t="s">
        <v>530</v>
      </c>
      <c r="F1476" s="367" t="s">
        <v>3620</v>
      </c>
      <c r="G1476" s="367" t="s">
        <v>530</v>
      </c>
      <c r="H1476" s="367" t="s">
        <v>530</v>
      </c>
      <c r="I1476" s="367" t="s">
        <v>530</v>
      </c>
      <c r="J1476" s="374"/>
      <c r="K1476" s="374">
        <v>95.65</v>
      </c>
      <c r="L1476" s="374">
        <v>-48303.97</v>
      </c>
      <c r="M1476" s="374"/>
    </row>
    <row r="1477" spans="1:13" ht="12.2" hidden="1" customHeight="1" outlineLevel="2" x14ac:dyDescent="0.2">
      <c r="A1477" s="367" t="s">
        <v>3600</v>
      </c>
      <c r="B1477" s="367" t="s">
        <v>1014</v>
      </c>
      <c r="C1477" s="367" t="s">
        <v>1470</v>
      </c>
      <c r="D1477" s="367" t="s">
        <v>1471</v>
      </c>
      <c r="E1477" s="367" t="s">
        <v>530</v>
      </c>
      <c r="F1477" s="367" t="s">
        <v>3621</v>
      </c>
      <c r="G1477" s="367" t="s">
        <v>530</v>
      </c>
      <c r="H1477" s="367" t="s">
        <v>530</v>
      </c>
      <c r="I1477" s="367" t="s">
        <v>530</v>
      </c>
      <c r="J1477" s="374"/>
      <c r="K1477" s="374">
        <v>28.38</v>
      </c>
      <c r="L1477" s="374">
        <v>-48332.35</v>
      </c>
      <c r="M1477" s="374"/>
    </row>
    <row r="1478" spans="1:13" ht="12.2" hidden="1" customHeight="1" outlineLevel="2" x14ac:dyDescent="0.2">
      <c r="A1478" s="367" t="s">
        <v>3600</v>
      </c>
      <c r="B1478" s="367" t="s">
        <v>891</v>
      </c>
      <c r="C1478" s="367" t="s">
        <v>1584</v>
      </c>
      <c r="D1478" s="367" t="s">
        <v>1520</v>
      </c>
      <c r="E1478" s="367" t="s">
        <v>530</v>
      </c>
      <c r="F1478" s="367" t="s">
        <v>3622</v>
      </c>
      <c r="G1478" s="367" t="s">
        <v>530</v>
      </c>
      <c r="H1478" s="367" t="s">
        <v>530</v>
      </c>
      <c r="I1478" s="367" t="s">
        <v>530</v>
      </c>
      <c r="J1478" s="374"/>
      <c r="K1478" s="374">
        <v>26.79</v>
      </c>
      <c r="L1478" s="374">
        <v>-48359.14</v>
      </c>
      <c r="M1478" s="374"/>
    </row>
    <row r="1479" spans="1:13" ht="12.2" hidden="1" customHeight="1" outlineLevel="2" x14ac:dyDescent="0.2">
      <c r="A1479" s="367" t="s">
        <v>3600</v>
      </c>
      <c r="B1479" s="367" t="s">
        <v>694</v>
      </c>
      <c r="C1479" s="367" t="s">
        <v>3623</v>
      </c>
      <c r="D1479" s="367" t="s">
        <v>977</v>
      </c>
      <c r="E1479" s="367" t="s">
        <v>530</v>
      </c>
      <c r="F1479" s="367" t="s">
        <v>3624</v>
      </c>
      <c r="G1479" s="367" t="s">
        <v>530</v>
      </c>
      <c r="H1479" s="367" t="s">
        <v>530</v>
      </c>
      <c r="I1479" s="367" t="s">
        <v>530</v>
      </c>
      <c r="J1479" s="374"/>
      <c r="K1479" s="374">
        <v>30.1</v>
      </c>
      <c r="L1479" s="374">
        <v>-48389.24</v>
      </c>
      <c r="M1479" s="374"/>
    </row>
    <row r="1480" spans="1:13" ht="12.2" hidden="1" customHeight="1" outlineLevel="2" x14ac:dyDescent="0.2">
      <c r="A1480" s="367" t="s">
        <v>3600</v>
      </c>
      <c r="B1480" s="367" t="s">
        <v>713</v>
      </c>
      <c r="C1480" s="367" t="s">
        <v>3625</v>
      </c>
      <c r="D1480" s="367" t="s">
        <v>3626</v>
      </c>
      <c r="E1480" s="367" t="s">
        <v>530</v>
      </c>
      <c r="F1480" s="367" t="s">
        <v>3627</v>
      </c>
      <c r="G1480" s="367" t="s">
        <v>530</v>
      </c>
      <c r="H1480" s="367" t="s">
        <v>530</v>
      </c>
      <c r="I1480" s="367" t="s">
        <v>530</v>
      </c>
      <c r="J1480" s="374"/>
      <c r="K1480" s="374">
        <v>16.37</v>
      </c>
      <c r="L1480" s="374">
        <v>-48405.61</v>
      </c>
      <c r="M1480" s="374"/>
    </row>
    <row r="1481" spans="1:13" ht="12.2" hidden="1" customHeight="1" outlineLevel="1" x14ac:dyDescent="0.2">
      <c r="A1481" s="375" t="s">
        <v>3628</v>
      </c>
      <c r="J1481" s="374">
        <f>SUBTOTAL(9,J1466:J1480)</f>
        <v>0</v>
      </c>
      <c r="K1481" s="374">
        <f>SUBTOTAL(9,K1466:K1480)</f>
        <v>0</v>
      </c>
      <c r="L1481" s="374">
        <f>SUBTOTAL(9,L1466:L1480)</f>
        <v>0</v>
      </c>
      <c r="M1481" s="374"/>
    </row>
    <row r="1482" spans="1:13" ht="12.2" hidden="1" customHeight="1" outlineLevel="2" x14ac:dyDescent="0.2">
      <c r="A1482" s="367" t="s">
        <v>3629</v>
      </c>
      <c r="B1482" s="367" t="s">
        <v>527</v>
      </c>
      <c r="C1482" s="367" t="s">
        <v>3630</v>
      </c>
      <c r="D1482" s="367" t="s">
        <v>3631</v>
      </c>
      <c r="E1482" s="367" t="s">
        <v>530</v>
      </c>
      <c r="F1482" s="367" t="s">
        <v>3632</v>
      </c>
      <c r="G1482" s="367" t="s">
        <v>530</v>
      </c>
      <c r="H1482" s="367" t="s">
        <v>530</v>
      </c>
      <c r="I1482" s="367" t="s">
        <v>530</v>
      </c>
      <c r="J1482" s="374"/>
      <c r="K1482" s="374">
        <v>11.29</v>
      </c>
      <c r="L1482" s="374">
        <v>-7711365.4100000001</v>
      </c>
      <c r="M1482" s="374"/>
    </row>
    <row r="1483" spans="1:13" ht="12.2" hidden="1" customHeight="1" outlineLevel="2" x14ac:dyDescent="0.2">
      <c r="A1483" s="367" t="s">
        <v>3629</v>
      </c>
      <c r="B1483" s="367" t="s">
        <v>527</v>
      </c>
      <c r="C1483" s="367" t="s">
        <v>3633</v>
      </c>
      <c r="D1483" s="367" t="s">
        <v>3634</v>
      </c>
      <c r="E1483" s="367" t="s">
        <v>530</v>
      </c>
      <c r="F1483" s="367" t="s">
        <v>3635</v>
      </c>
      <c r="G1483" s="367" t="s">
        <v>530</v>
      </c>
      <c r="H1483" s="367" t="s">
        <v>530</v>
      </c>
      <c r="I1483" s="367" t="s">
        <v>530</v>
      </c>
      <c r="J1483" s="374"/>
      <c r="K1483" s="374">
        <v>1376.95</v>
      </c>
      <c r="L1483" s="374">
        <v>-7712742.3600000003</v>
      </c>
      <c r="M1483" s="374"/>
    </row>
    <row r="1484" spans="1:13" ht="12.2" hidden="1" customHeight="1" outlineLevel="2" x14ac:dyDescent="0.2">
      <c r="A1484" s="367" t="s">
        <v>3629</v>
      </c>
      <c r="B1484" s="367" t="s">
        <v>527</v>
      </c>
      <c r="C1484" s="367" t="s">
        <v>3636</v>
      </c>
      <c r="D1484" s="367" t="s">
        <v>3631</v>
      </c>
      <c r="E1484" s="367" t="s">
        <v>530</v>
      </c>
      <c r="F1484" s="367" t="s">
        <v>3637</v>
      </c>
      <c r="G1484" s="367" t="s">
        <v>530</v>
      </c>
      <c r="H1484" s="367" t="s">
        <v>530</v>
      </c>
      <c r="I1484" s="367" t="s">
        <v>530</v>
      </c>
      <c r="J1484" s="374"/>
      <c r="K1484" s="374">
        <v>54.18</v>
      </c>
      <c r="L1484" s="374">
        <v>-7712796.54</v>
      </c>
      <c r="M1484" s="374"/>
    </row>
    <row r="1485" spans="1:13" ht="12.2" hidden="1" customHeight="1" outlineLevel="2" x14ac:dyDescent="0.2">
      <c r="A1485" s="367" t="s">
        <v>3629</v>
      </c>
      <c r="B1485" s="367" t="s">
        <v>527</v>
      </c>
      <c r="C1485" s="367" t="s">
        <v>3638</v>
      </c>
      <c r="D1485" s="367" t="s">
        <v>3631</v>
      </c>
      <c r="E1485" s="367" t="s">
        <v>530</v>
      </c>
      <c r="F1485" s="367" t="s">
        <v>3639</v>
      </c>
      <c r="G1485" s="367" t="s">
        <v>530</v>
      </c>
      <c r="H1485" s="367" t="s">
        <v>530</v>
      </c>
      <c r="I1485" s="367" t="s">
        <v>530</v>
      </c>
      <c r="J1485" s="374"/>
      <c r="K1485" s="374">
        <v>45.15</v>
      </c>
      <c r="L1485" s="374">
        <v>-7712841.6900000004</v>
      </c>
      <c r="M1485" s="374"/>
    </row>
    <row r="1486" spans="1:13" ht="12.2" hidden="1" customHeight="1" outlineLevel="2" x14ac:dyDescent="0.2">
      <c r="A1486" s="367" t="s">
        <v>3629</v>
      </c>
      <c r="B1486" s="367" t="s">
        <v>527</v>
      </c>
      <c r="C1486" s="367" t="s">
        <v>3640</v>
      </c>
      <c r="D1486" s="367" t="s">
        <v>3641</v>
      </c>
      <c r="E1486" s="367" t="s">
        <v>530</v>
      </c>
      <c r="F1486" s="367" t="s">
        <v>3642</v>
      </c>
      <c r="G1486" s="367" t="s">
        <v>530</v>
      </c>
      <c r="H1486" s="367" t="s">
        <v>530</v>
      </c>
      <c r="I1486" s="367" t="s">
        <v>530</v>
      </c>
      <c r="J1486" s="374"/>
      <c r="K1486" s="374">
        <v>1987.38</v>
      </c>
      <c r="L1486" s="374">
        <v>-7714829.0700000003</v>
      </c>
      <c r="M1486" s="374"/>
    </row>
    <row r="1487" spans="1:13" ht="12.2" hidden="1" customHeight="1" outlineLevel="2" x14ac:dyDescent="0.2">
      <c r="A1487" s="367" t="s">
        <v>3629</v>
      </c>
      <c r="B1487" s="367" t="s">
        <v>527</v>
      </c>
      <c r="C1487" s="367" t="s">
        <v>1243</v>
      </c>
      <c r="D1487" s="367" t="s">
        <v>1244</v>
      </c>
      <c r="E1487" s="367" t="s">
        <v>530</v>
      </c>
      <c r="F1487" s="367" t="s">
        <v>3643</v>
      </c>
      <c r="G1487" s="367" t="s">
        <v>530</v>
      </c>
      <c r="H1487" s="367" t="s">
        <v>530</v>
      </c>
      <c r="I1487" s="367" t="s">
        <v>530</v>
      </c>
      <c r="J1487" s="374"/>
      <c r="K1487" s="374">
        <v>577.87</v>
      </c>
      <c r="L1487" s="374">
        <v>-7715406.9400000004</v>
      </c>
      <c r="M1487" s="374"/>
    </row>
    <row r="1488" spans="1:13" ht="12.2" hidden="1" customHeight="1" outlineLevel="2" x14ac:dyDescent="0.2">
      <c r="A1488" s="367" t="s">
        <v>3629</v>
      </c>
      <c r="B1488" s="367" t="s">
        <v>757</v>
      </c>
      <c r="C1488" s="367" t="s">
        <v>1291</v>
      </c>
      <c r="D1488" s="367" t="s">
        <v>1292</v>
      </c>
      <c r="E1488" s="367" t="s">
        <v>530</v>
      </c>
      <c r="F1488" s="367" t="s">
        <v>3644</v>
      </c>
      <c r="G1488" s="367" t="s">
        <v>530</v>
      </c>
      <c r="H1488" s="367" t="s">
        <v>530</v>
      </c>
      <c r="I1488" s="367" t="s">
        <v>530</v>
      </c>
      <c r="J1488" s="374"/>
      <c r="K1488" s="374">
        <v>379.23</v>
      </c>
      <c r="L1488" s="374">
        <v>-7715786.1699999999</v>
      </c>
      <c r="M1488" s="374"/>
    </row>
    <row r="1489" spans="1:13" ht="12.2" hidden="1" customHeight="1" outlineLevel="2" x14ac:dyDescent="0.2">
      <c r="A1489" s="367" t="s">
        <v>3629</v>
      </c>
      <c r="B1489" s="367" t="s">
        <v>757</v>
      </c>
      <c r="C1489" s="367" t="s">
        <v>3645</v>
      </c>
      <c r="D1489" s="367" t="s">
        <v>3631</v>
      </c>
      <c r="E1489" s="367" t="s">
        <v>530</v>
      </c>
      <c r="F1489" s="367" t="s">
        <v>3646</v>
      </c>
      <c r="G1489" s="367" t="s">
        <v>530</v>
      </c>
      <c r="H1489" s="367" t="s">
        <v>530</v>
      </c>
      <c r="I1489" s="367" t="s">
        <v>530</v>
      </c>
      <c r="J1489" s="374"/>
      <c r="K1489" s="374">
        <v>27.09</v>
      </c>
      <c r="L1489" s="374">
        <v>-7715813.2599999998</v>
      </c>
      <c r="M1489" s="374"/>
    </row>
    <row r="1490" spans="1:13" ht="12.2" hidden="1" customHeight="1" outlineLevel="2" x14ac:dyDescent="0.2">
      <c r="A1490" s="367" t="s">
        <v>3629</v>
      </c>
      <c r="B1490" s="367" t="s">
        <v>539</v>
      </c>
      <c r="C1490" s="367" t="s">
        <v>3647</v>
      </c>
      <c r="D1490" s="367" t="s">
        <v>3648</v>
      </c>
      <c r="E1490" s="367" t="s">
        <v>530</v>
      </c>
      <c r="F1490" s="367" t="s">
        <v>3649</v>
      </c>
      <c r="G1490" s="367" t="s">
        <v>530</v>
      </c>
      <c r="H1490" s="367" t="s">
        <v>530</v>
      </c>
      <c r="I1490" s="367" t="s">
        <v>530</v>
      </c>
      <c r="J1490" s="374"/>
      <c r="K1490" s="374">
        <v>269.37</v>
      </c>
      <c r="L1490" s="374">
        <v>-7716082.6299999999</v>
      </c>
      <c r="M1490" s="374"/>
    </row>
    <row r="1491" spans="1:13" ht="12.2" hidden="1" customHeight="1" outlineLevel="2" x14ac:dyDescent="0.2">
      <c r="A1491" s="367" t="s">
        <v>3629</v>
      </c>
      <c r="B1491" s="367" t="s">
        <v>539</v>
      </c>
      <c r="C1491" s="367" t="s">
        <v>1313</v>
      </c>
      <c r="D1491" s="367" t="s">
        <v>1240</v>
      </c>
      <c r="E1491" s="367" t="s">
        <v>530</v>
      </c>
      <c r="F1491" s="367" t="s">
        <v>3650</v>
      </c>
      <c r="G1491" s="367" t="s">
        <v>530</v>
      </c>
      <c r="H1491" s="367" t="s">
        <v>530</v>
      </c>
      <c r="I1491" s="367" t="s">
        <v>530</v>
      </c>
      <c r="J1491" s="374"/>
      <c r="K1491" s="374">
        <v>215.73</v>
      </c>
      <c r="L1491" s="374">
        <v>-7716298.3600000003</v>
      </c>
      <c r="M1491" s="374"/>
    </row>
    <row r="1492" spans="1:13" ht="12.2" hidden="1" customHeight="1" outlineLevel="2" x14ac:dyDescent="0.2">
      <c r="A1492" s="367" t="s">
        <v>3629</v>
      </c>
      <c r="B1492" s="367" t="s">
        <v>543</v>
      </c>
      <c r="C1492" s="367" t="s">
        <v>3651</v>
      </c>
      <c r="D1492" s="367" t="s">
        <v>3648</v>
      </c>
      <c r="E1492" s="367" t="s">
        <v>530</v>
      </c>
      <c r="F1492" s="367" t="s">
        <v>3652</v>
      </c>
      <c r="G1492" s="367" t="s">
        <v>530</v>
      </c>
      <c r="H1492" s="367" t="s">
        <v>530</v>
      </c>
      <c r="I1492" s="367" t="s">
        <v>530</v>
      </c>
      <c r="J1492" s="374"/>
      <c r="K1492" s="374">
        <v>2.7</v>
      </c>
      <c r="L1492" s="374">
        <v>-7716301.0599999996</v>
      </c>
      <c r="M1492" s="374"/>
    </row>
    <row r="1493" spans="1:13" ht="12.2" hidden="1" customHeight="1" outlineLevel="2" x14ac:dyDescent="0.2">
      <c r="A1493" s="367" t="s">
        <v>3629</v>
      </c>
      <c r="B1493" s="367" t="s">
        <v>554</v>
      </c>
      <c r="C1493" s="367" t="s">
        <v>3653</v>
      </c>
      <c r="D1493" s="367" t="s">
        <v>3631</v>
      </c>
      <c r="E1493" s="367" t="s">
        <v>530</v>
      </c>
      <c r="F1493" s="367" t="s">
        <v>3654</v>
      </c>
      <c r="G1493" s="367" t="s">
        <v>530</v>
      </c>
      <c r="H1493" s="367" t="s">
        <v>530</v>
      </c>
      <c r="I1493" s="367" t="s">
        <v>530</v>
      </c>
      <c r="J1493" s="374"/>
      <c r="K1493" s="374">
        <v>8.99</v>
      </c>
      <c r="L1493" s="374">
        <v>-7716310.0499999998</v>
      </c>
      <c r="M1493" s="374"/>
    </row>
    <row r="1494" spans="1:13" ht="12.2" hidden="1" customHeight="1" outlineLevel="2" x14ac:dyDescent="0.2">
      <c r="A1494" s="367" t="s">
        <v>3629</v>
      </c>
      <c r="B1494" s="367" t="s">
        <v>554</v>
      </c>
      <c r="C1494" s="367" t="s">
        <v>3655</v>
      </c>
      <c r="D1494" s="367" t="s">
        <v>3648</v>
      </c>
      <c r="E1494" s="367" t="s">
        <v>530</v>
      </c>
      <c r="F1494" s="367" t="s">
        <v>3656</v>
      </c>
      <c r="G1494" s="367" t="s">
        <v>530</v>
      </c>
      <c r="H1494" s="367" t="s">
        <v>530</v>
      </c>
      <c r="I1494" s="367" t="s">
        <v>530</v>
      </c>
      <c r="J1494" s="374"/>
      <c r="K1494" s="374">
        <v>6.74</v>
      </c>
      <c r="L1494" s="374">
        <v>-7716316.79</v>
      </c>
      <c r="M1494" s="374"/>
    </row>
    <row r="1495" spans="1:13" ht="12.2" hidden="1" customHeight="1" outlineLevel="2" x14ac:dyDescent="0.2">
      <c r="A1495" s="367" t="s">
        <v>3629</v>
      </c>
      <c r="B1495" s="367" t="s">
        <v>554</v>
      </c>
      <c r="C1495" s="367" t="s">
        <v>3657</v>
      </c>
      <c r="D1495" s="367" t="s">
        <v>915</v>
      </c>
      <c r="E1495" s="367" t="s">
        <v>530</v>
      </c>
      <c r="F1495" s="367" t="s">
        <v>3658</v>
      </c>
      <c r="G1495" s="367" t="s">
        <v>530</v>
      </c>
      <c r="H1495" s="367" t="s">
        <v>530</v>
      </c>
      <c r="I1495" s="367" t="s">
        <v>530</v>
      </c>
      <c r="J1495" s="374"/>
      <c r="K1495" s="374">
        <v>1123.5999999999999</v>
      </c>
      <c r="L1495" s="374">
        <v>-7717440.3899999997</v>
      </c>
      <c r="M1495" s="374"/>
    </row>
    <row r="1496" spans="1:13" ht="12.2" hidden="1" customHeight="1" outlineLevel="2" x14ac:dyDescent="0.2">
      <c r="A1496" s="367" t="s">
        <v>3629</v>
      </c>
      <c r="B1496" s="367" t="s">
        <v>554</v>
      </c>
      <c r="C1496" s="367" t="s">
        <v>3659</v>
      </c>
      <c r="D1496" s="367" t="s">
        <v>3660</v>
      </c>
      <c r="E1496" s="367" t="s">
        <v>530</v>
      </c>
      <c r="F1496" s="367" t="s">
        <v>3661</v>
      </c>
      <c r="G1496" s="367" t="s">
        <v>530</v>
      </c>
      <c r="H1496" s="367" t="s">
        <v>530</v>
      </c>
      <c r="I1496" s="367" t="s">
        <v>530</v>
      </c>
      <c r="J1496" s="374"/>
      <c r="K1496" s="374">
        <v>26.97</v>
      </c>
      <c r="L1496" s="374">
        <v>-7717467.3600000003</v>
      </c>
      <c r="M1496" s="374"/>
    </row>
    <row r="1497" spans="1:13" ht="12.2" hidden="1" customHeight="1" outlineLevel="2" x14ac:dyDescent="0.2">
      <c r="A1497" s="367" t="s">
        <v>3629</v>
      </c>
      <c r="B1497" s="367" t="s">
        <v>554</v>
      </c>
      <c r="C1497" s="367" t="s">
        <v>3662</v>
      </c>
      <c r="D1497" s="367" t="s">
        <v>3663</v>
      </c>
      <c r="E1497" s="367" t="s">
        <v>530</v>
      </c>
      <c r="F1497" s="367" t="s">
        <v>3664</v>
      </c>
      <c r="G1497" s="367" t="s">
        <v>530</v>
      </c>
      <c r="H1497" s="367" t="s">
        <v>530</v>
      </c>
      <c r="I1497" s="367" t="s">
        <v>530</v>
      </c>
      <c r="J1497" s="374"/>
      <c r="K1497" s="374">
        <v>57.98</v>
      </c>
      <c r="L1497" s="374">
        <v>-7717525.3399999999</v>
      </c>
      <c r="M1497" s="374"/>
    </row>
    <row r="1498" spans="1:13" ht="12.2" hidden="1" customHeight="1" outlineLevel="2" x14ac:dyDescent="0.2">
      <c r="A1498" s="367" t="s">
        <v>3629</v>
      </c>
      <c r="B1498" s="367" t="s">
        <v>774</v>
      </c>
      <c r="C1498" s="367" t="s">
        <v>3665</v>
      </c>
      <c r="D1498" s="367" t="s">
        <v>3631</v>
      </c>
      <c r="E1498" s="367" t="s">
        <v>530</v>
      </c>
      <c r="F1498" s="367" t="s">
        <v>3666</v>
      </c>
      <c r="G1498" s="367" t="s">
        <v>530</v>
      </c>
      <c r="H1498" s="367" t="s">
        <v>530</v>
      </c>
      <c r="I1498" s="367" t="s">
        <v>530</v>
      </c>
      <c r="J1498" s="374"/>
      <c r="K1498" s="374">
        <v>26.97</v>
      </c>
      <c r="L1498" s="374">
        <v>-7717552.3099999996</v>
      </c>
      <c r="M1498" s="374"/>
    </row>
    <row r="1499" spans="1:13" ht="12.2" hidden="1" customHeight="1" outlineLevel="2" x14ac:dyDescent="0.2">
      <c r="A1499" s="367" t="s">
        <v>3629</v>
      </c>
      <c r="B1499" s="367" t="s">
        <v>774</v>
      </c>
      <c r="C1499" s="367" t="s">
        <v>3667</v>
      </c>
      <c r="D1499" s="367" t="s">
        <v>3631</v>
      </c>
      <c r="E1499" s="367" t="s">
        <v>530</v>
      </c>
      <c r="F1499" s="367" t="s">
        <v>3668</v>
      </c>
      <c r="G1499" s="367" t="s">
        <v>530</v>
      </c>
      <c r="H1499" s="367" t="s">
        <v>530</v>
      </c>
      <c r="I1499" s="367" t="s">
        <v>530</v>
      </c>
      <c r="J1499" s="374"/>
      <c r="K1499" s="374">
        <v>44.94</v>
      </c>
      <c r="L1499" s="374">
        <v>-7717597.25</v>
      </c>
      <c r="M1499" s="374"/>
    </row>
    <row r="1500" spans="1:13" ht="12.2" hidden="1" customHeight="1" outlineLevel="2" x14ac:dyDescent="0.2">
      <c r="A1500" s="367" t="s">
        <v>3629</v>
      </c>
      <c r="B1500" s="367" t="s">
        <v>774</v>
      </c>
      <c r="C1500" s="367" t="s">
        <v>3669</v>
      </c>
      <c r="D1500" s="367" t="s">
        <v>3631</v>
      </c>
      <c r="E1500" s="367" t="s">
        <v>530</v>
      </c>
      <c r="F1500" s="367" t="s">
        <v>3670</v>
      </c>
      <c r="G1500" s="367" t="s">
        <v>530</v>
      </c>
      <c r="H1500" s="367" t="s">
        <v>530</v>
      </c>
      <c r="I1500" s="367" t="s">
        <v>530</v>
      </c>
      <c r="J1500" s="374"/>
      <c r="K1500" s="374">
        <v>143.82</v>
      </c>
      <c r="L1500" s="374">
        <v>-7717741.0700000003</v>
      </c>
      <c r="M1500" s="374"/>
    </row>
    <row r="1501" spans="1:13" ht="12.2" hidden="1" customHeight="1" outlineLevel="2" x14ac:dyDescent="0.2">
      <c r="A1501" s="367" t="s">
        <v>3629</v>
      </c>
      <c r="B1501" s="367" t="s">
        <v>958</v>
      </c>
      <c r="C1501" s="367" t="s">
        <v>3671</v>
      </c>
      <c r="D1501" s="367" t="s">
        <v>3660</v>
      </c>
      <c r="E1501" s="367" t="s">
        <v>530</v>
      </c>
      <c r="F1501" s="367" t="s">
        <v>3672</v>
      </c>
      <c r="G1501" s="367" t="s">
        <v>530</v>
      </c>
      <c r="H1501" s="367" t="s">
        <v>530</v>
      </c>
      <c r="I1501" s="367" t="s">
        <v>530</v>
      </c>
      <c r="J1501" s="374"/>
      <c r="K1501" s="374">
        <v>786.52</v>
      </c>
      <c r="L1501" s="374">
        <v>-7718527.5899999999</v>
      </c>
      <c r="M1501" s="374"/>
    </row>
    <row r="1502" spans="1:13" ht="12.2" hidden="1" customHeight="1" outlineLevel="2" x14ac:dyDescent="0.2">
      <c r="A1502" s="367" t="s">
        <v>3629</v>
      </c>
      <c r="B1502" s="367" t="s">
        <v>559</v>
      </c>
      <c r="C1502" s="367" t="s">
        <v>3673</v>
      </c>
      <c r="D1502" s="367" t="s">
        <v>3648</v>
      </c>
      <c r="E1502" s="367" t="s">
        <v>530</v>
      </c>
      <c r="F1502" s="367" t="s">
        <v>3674</v>
      </c>
      <c r="G1502" s="367" t="s">
        <v>530</v>
      </c>
      <c r="H1502" s="367" t="s">
        <v>530</v>
      </c>
      <c r="I1502" s="367" t="s">
        <v>530</v>
      </c>
      <c r="J1502" s="374"/>
      <c r="K1502" s="374">
        <v>29.46</v>
      </c>
      <c r="L1502" s="374">
        <v>-7718557.0499999998</v>
      </c>
      <c r="M1502" s="374"/>
    </row>
    <row r="1503" spans="1:13" ht="12.2" hidden="1" customHeight="1" outlineLevel="2" x14ac:dyDescent="0.2">
      <c r="A1503" s="367" t="s">
        <v>3629</v>
      </c>
      <c r="B1503" s="367" t="s">
        <v>559</v>
      </c>
      <c r="C1503" s="367" t="s">
        <v>1359</v>
      </c>
      <c r="D1503" s="367" t="s">
        <v>1360</v>
      </c>
      <c r="E1503" s="367" t="s">
        <v>530</v>
      </c>
      <c r="F1503" s="367" t="s">
        <v>1361</v>
      </c>
      <c r="G1503" s="367" t="s">
        <v>530</v>
      </c>
      <c r="H1503" s="367" t="s">
        <v>530</v>
      </c>
      <c r="I1503" s="367" t="s">
        <v>530</v>
      </c>
      <c r="J1503" s="374"/>
      <c r="K1503" s="374">
        <v>5137.55</v>
      </c>
      <c r="L1503" s="374">
        <v>-7723694.5999999996</v>
      </c>
      <c r="M1503" s="374"/>
    </row>
    <row r="1504" spans="1:13" ht="12.2" hidden="1" customHeight="1" outlineLevel="2" x14ac:dyDescent="0.2">
      <c r="A1504" s="367" t="s">
        <v>3629</v>
      </c>
      <c r="B1504" s="367" t="s">
        <v>559</v>
      </c>
      <c r="C1504" s="367" t="s">
        <v>3675</v>
      </c>
      <c r="D1504" s="367" t="s">
        <v>3676</v>
      </c>
      <c r="E1504" s="367" t="s">
        <v>530</v>
      </c>
      <c r="F1504" s="367" t="s">
        <v>3677</v>
      </c>
      <c r="G1504" s="367" t="s">
        <v>530</v>
      </c>
      <c r="H1504" s="367" t="s">
        <v>530</v>
      </c>
      <c r="I1504" s="367" t="s">
        <v>530</v>
      </c>
      <c r="J1504" s="374"/>
      <c r="K1504" s="374">
        <v>3582.04</v>
      </c>
      <c r="L1504" s="374">
        <v>-7727276.6399999997</v>
      </c>
      <c r="M1504" s="374"/>
    </row>
    <row r="1505" spans="1:13" ht="12.2" hidden="1" customHeight="1" outlineLevel="2" x14ac:dyDescent="0.2">
      <c r="A1505" s="367" t="s">
        <v>3629</v>
      </c>
      <c r="B1505" s="367" t="s">
        <v>779</v>
      </c>
      <c r="C1505" s="367" t="s">
        <v>1368</v>
      </c>
      <c r="D1505" s="367" t="s">
        <v>921</v>
      </c>
      <c r="E1505" s="367" t="s">
        <v>530</v>
      </c>
      <c r="F1505" s="367" t="s">
        <v>3678</v>
      </c>
      <c r="G1505" s="367" t="s">
        <v>530</v>
      </c>
      <c r="H1505" s="367" t="s">
        <v>530</v>
      </c>
      <c r="I1505" s="367" t="s">
        <v>530</v>
      </c>
      <c r="J1505" s="374"/>
      <c r="K1505" s="374">
        <v>77.209999999999994</v>
      </c>
      <c r="L1505" s="374">
        <v>-7727353.8499999996</v>
      </c>
      <c r="M1505" s="374"/>
    </row>
    <row r="1506" spans="1:13" ht="12.2" hidden="1" customHeight="1" outlineLevel="2" x14ac:dyDescent="0.2">
      <c r="A1506" s="367" t="s">
        <v>3629</v>
      </c>
      <c r="B1506" s="367" t="s">
        <v>779</v>
      </c>
      <c r="C1506" s="367" t="s">
        <v>3679</v>
      </c>
      <c r="D1506" s="367" t="s">
        <v>3631</v>
      </c>
      <c r="E1506" s="367" t="s">
        <v>530</v>
      </c>
      <c r="F1506" s="367" t="s">
        <v>3680</v>
      </c>
      <c r="G1506" s="367" t="s">
        <v>530</v>
      </c>
      <c r="H1506" s="367" t="s">
        <v>530</v>
      </c>
      <c r="I1506" s="367" t="s">
        <v>530</v>
      </c>
      <c r="J1506" s="374"/>
      <c r="K1506" s="374">
        <v>43.96</v>
      </c>
      <c r="L1506" s="374">
        <v>-7727397.8099999996</v>
      </c>
      <c r="M1506" s="374"/>
    </row>
    <row r="1507" spans="1:13" ht="12.2" hidden="1" customHeight="1" outlineLevel="2" x14ac:dyDescent="0.2">
      <c r="A1507" s="367" t="s">
        <v>3629</v>
      </c>
      <c r="B1507" s="367" t="s">
        <v>779</v>
      </c>
      <c r="C1507" s="367" t="s">
        <v>1982</v>
      </c>
      <c r="D1507" s="367" t="s">
        <v>1240</v>
      </c>
      <c r="E1507" s="367" t="s">
        <v>530</v>
      </c>
      <c r="F1507" s="367" t="s">
        <v>3681</v>
      </c>
      <c r="G1507" s="367" t="s">
        <v>530</v>
      </c>
      <c r="H1507" s="367" t="s">
        <v>530</v>
      </c>
      <c r="I1507" s="367" t="s">
        <v>530</v>
      </c>
      <c r="J1507" s="374"/>
      <c r="K1507" s="374">
        <v>219.78</v>
      </c>
      <c r="L1507" s="374">
        <v>-7727617.5899999999</v>
      </c>
      <c r="M1507" s="374"/>
    </row>
    <row r="1508" spans="1:13" ht="12.2" hidden="1" customHeight="1" outlineLevel="2" x14ac:dyDescent="0.2">
      <c r="A1508" s="367" t="s">
        <v>3629</v>
      </c>
      <c r="B1508" s="367" t="s">
        <v>566</v>
      </c>
      <c r="C1508" s="367" t="s">
        <v>3682</v>
      </c>
      <c r="D1508" s="367" t="s">
        <v>921</v>
      </c>
      <c r="E1508" s="367" t="s">
        <v>530</v>
      </c>
      <c r="F1508" s="367" t="s">
        <v>3683</v>
      </c>
      <c r="G1508" s="367" t="s">
        <v>530</v>
      </c>
      <c r="H1508" s="367" t="s">
        <v>530</v>
      </c>
      <c r="I1508" s="367" t="s">
        <v>530</v>
      </c>
      <c r="J1508" s="374"/>
      <c r="K1508" s="374">
        <v>153.85</v>
      </c>
      <c r="L1508" s="374">
        <v>-7727771.4400000004</v>
      </c>
      <c r="M1508" s="374"/>
    </row>
    <row r="1509" spans="1:13" ht="12.2" hidden="1" customHeight="1" outlineLevel="2" x14ac:dyDescent="0.2">
      <c r="A1509" s="367" t="s">
        <v>3629</v>
      </c>
      <c r="B1509" s="367" t="s">
        <v>566</v>
      </c>
      <c r="C1509" s="367" t="s">
        <v>976</v>
      </c>
      <c r="D1509" s="367" t="s">
        <v>977</v>
      </c>
      <c r="E1509" s="367" t="s">
        <v>530</v>
      </c>
      <c r="F1509" s="367" t="s">
        <v>3684</v>
      </c>
      <c r="G1509" s="367" t="s">
        <v>530</v>
      </c>
      <c r="H1509" s="367" t="s">
        <v>530</v>
      </c>
      <c r="I1509" s="367" t="s">
        <v>530</v>
      </c>
      <c r="J1509" s="374"/>
      <c r="K1509" s="374">
        <v>109.89</v>
      </c>
      <c r="L1509" s="374">
        <v>-7727881.3300000001</v>
      </c>
      <c r="M1509" s="374"/>
    </row>
    <row r="1510" spans="1:13" ht="12.2" hidden="1" customHeight="1" outlineLevel="2" x14ac:dyDescent="0.2">
      <c r="A1510" s="367" t="s">
        <v>3629</v>
      </c>
      <c r="B1510" s="367" t="s">
        <v>571</v>
      </c>
      <c r="C1510" s="367" t="s">
        <v>1391</v>
      </c>
      <c r="D1510" s="367" t="s">
        <v>1392</v>
      </c>
      <c r="E1510" s="367" t="s">
        <v>530</v>
      </c>
      <c r="F1510" s="367" t="s">
        <v>3685</v>
      </c>
      <c r="G1510" s="367" t="s">
        <v>530</v>
      </c>
      <c r="H1510" s="367" t="s">
        <v>530</v>
      </c>
      <c r="I1510" s="367" t="s">
        <v>530</v>
      </c>
      <c r="J1510" s="374"/>
      <c r="K1510" s="374">
        <v>34.380000000000003</v>
      </c>
      <c r="L1510" s="374">
        <v>-7727915.71</v>
      </c>
      <c r="M1510" s="374"/>
    </row>
    <row r="1511" spans="1:13" ht="12.2" hidden="1" customHeight="1" outlineLevel="2" x14ac:dyDescent="0.2">
      <c r="A1511" s="367" t="s">
        <v>3629</v>
      </c>
      <c r="B1511" s="367" t="s">
        <v>571</v>
      </c>
      <c r="C1511" s="367" t="s">
        <v>3686</v>
      </c>
      <c r="D1511" s="367" t="s">
        <v>3648</v>
      </c>
      <c r="E1511" s="367" t="s">
        <v>530</v>
      </c>
      <c r="F1511" s="367" t="s">
        <v>3687</v>
      </c>
      <c r="G1511" s="367" t="s">
        <v>530</v>
      </c>
      <c r="H1511" s="367" t="s">
        <v>530</v>
      </c>
      <c r="I1511" s="367" t="s">
        <v>530</v>
      </c>
      <c r="J1511" s="374"/>
      <c r="K1511" s="374">
        <v>21.88</v>
      </c>
      <c r="L1511" s="374">
        <v>-7727937.5899999999</v>
      </c>
      <c r="M1511" s="374"/>
    </row>
    <row r="1512" spans="1:13" ht="12.2" hidden="1" customHeight="1" outlineLevel="2" x14ac:dyDescent="0.2">
      <c r="A1512" s="367" t="s">
        <v>3629</v>
      </c>
      <c r="B1512" s="367" t="s">
        <v>579</v>
      </c>
      <c r="C1512" s="367" t="s">
        <v>3688</v>
      </c>
      <c r="D1512" s="367" t="s">
        <v>3631</v>
      </c>
      <c r="E1512" s="367" t="s">
        <v>530</v>
      </c>
      <c r="F1512" s="367" t="s">
        <v>3689</v>
      </c>
      <c r="G1512" s="367" t="s">
        <v>530</v>
      </c>
      <c r="H1512" s="367" t="s">
        <v>530</v>
      </c>
      <c r="I1512" s="367" t="s">
        <v>530</v>
      </c>
      <c r="J1512" s="374"/>
      <c r="K1512" s="374">
        <v>96.7</v>
      </c>
      <c r="L1512" s="374">
        <v>-7728034.29</v>
      </c>
      <c r="M1512" s="374"/>
    </row>
    <row r="1513" spans="1:13" ht="12.2" hidden="1" customHeight="1" outlineLevel="2" x14ac:dyDescent="0.2">
      <c r="A1513" s="367" t="s">
        <v>3629</v>
      </c>
      <c r="B1513" s="367" t="s">
        <v>579</v>
      </c>
      <c r="C1513" s="367" t="s">
        <v>1406</v>
      </c>
      <c r="D1513" s="367" t="s">
        <v>1407</v>
      </c>
      <c r="E1513" s="367" t="s">
        <v>530</v>
      </c>
      <c r="F1513" s="367" t="s">
        <v>3690</v>
      </c>
      <c r="G1513" s="367" t="s">
        <v>530</v>
      </c>
      <c r="H1513" s="367" t="s">
        <v>530</v>
      </c>
      <c r="I1513" s="367" t="s">
        <v>530</v>
      </c>
      <c r="J1513" s="374"/>
      <c r="K1513" s="374">
        <v>1930.77</v>
      </c>
      <c r="L1513" s="374">
        <v>-7729965.0599999996</v>
      </c>
      <c r="M1513" s="374"/>
    </row>
    <row r="1514" spans="1:13" ht="12.2" hidden="1" customHeight="1" outlineLevel="2" x14ac:dyDescent="0.2">
      <c r="A1514" s="367" t="s">
        <v>3629</v>
      </c>
      <c r="B1514" s="367" t="s">
        <v>582</v>
      </c>
      <c r="C1514" s="367" t="s">
        <v>3691</v>
      </c>
      <c r="D1514" s="367" t="s">
        <v>3631</v>
      </c>
      <c r="E1514" s="367" t="s">
        <v>530</v>
      </c>
      <c r="F1514" s="367" t="s">
        <v>3692</v>
      </c>
      <c r="G1514" s="367" t="s">
        <v>530</v>
      </c>
      <c r="H1514" s="367" t="s">
        <v>530</v>
      </c>
      <c r="I1514" s="367" t="s">
        <v>530</v>
      </c>
      <c r="J1514" s="374"/>
      <c r="K1514" s="374">
        <v>655.02</v>
      </c>
      <c r="L1514" s="374">
        <v>-7730620.0800000001</v>
      </c>
      <c r="M1514" s="374"/>
    </row>
    <row r="1515" spans="1:13" ht="12.2" hidden="1" customHeight="1" outlineLevel="2" x14ac:dyDescent="0.2">
      <c r="A1515" s="367" t="s">
        <v>3629</v>
      </c>
      <c r="B1515" s="367" t="s">
        <v>596</v>
      </c>
      <c r="C1515" s="367" t="s">
        <v>3693</v>
      </c>
      <c r="D1515" s="367" t="s">
        <v>3631</v>
      </c>
      <c r="E1515" s="367" t="s">
        <v>530</v>
      </c>
      <c r="F1515" s="367" t="s">
        <v>3694</v>
      </c>
      <c r="G1515" s="367" t="s">
        <v>530</v>
      </c>
      <c r="H1515" s="367" t="s">
        <v>530</v>
      </c>
      <c r="I1515" s="367" t="s">
        <v>530</v>
      </c>
      <c r="J1515" s="374"/>
      <c r="K1515" s="374">
        <v>21.69</v>
      </c>
      <c r="L1515" s="374">
        <v>-7730641.7699999996</v>
      </c>
      <c r="M1515" s="374"/>
    </row>
    <row r="1516" spans="1:13" ht="12.2" hidden="1" customHeight="1" outlineLevel="2" x14ac:dyDescent="0.2">
      <c r="A1516" s="367" t="s">
        <v>3629</v>
      </c>
      <c r="B1516" s="367" t="s">
        <v>815</v>
      </c>
      <c r="C1516" s="367" t="s">
        <v>3695</v>
      </c>
      <c r="D1516" s="367" t="s">
        <v>915</v>
      </c>
      <c r="E1516" s="367" t="s">
        <v>530</v>
      </c>
      <c r="F1516" s="367" t="s">
        <v>3696</v>
      </c>
      <c r="G1516" s="367" t="s">
        <v>530</v>
      </c>
      <c r="H1516" s="367" t="s">
        <v>530</v>
      </c>
      <c r="I1516" s="367" t="s">
        <v>530</v>
      </c>
      <c r="J1516" s="374"/>
      <c r="K1516" s="374">
        <v>434.78</v>
      </c>
      <c r="L1516" s="374">
        <v>-7731076.5499999998</v>
      </c>
      <c r="M1516" s="374"/>
    </row>
    <row r="1517" spans="1:13" ht="12.2" hidden="1" customHeight="1" outlineLevel="2" x14ac:dyDescent="0.2">
      <c r="A1517" s="367" t="s">
        <v>3629</v>
      </c>
      <c r="B1517" s="367" t="s">
        <v>815</v>
      </c>
      <c r="C1517" s="367" t="s">
        <v>3697</v>
      </c>
      <c r="D1517" s="367" t="s">
        <v>3660</v>
      </c>
      <c r="E1517" s="367" t="s">
        <v>530</v>
      </c>
      <c r="F1517" s="367" t="s">
        <v>3698</v>
      </c>
      <c r="G1517" s="367" t="s">
        <v>530</v>
      </c>
      <c r="H1517" s="367" t="s">
        <v>530</v>
      </c>
      <c r="I1517" s="367" t="s">
        <v>530</v>
      </c>
      <c r="J1517" s="374"/>
      <c r="K1517" s="374">
        <v>113.04</v>
      </c>
      <c r="L1517" s="374">
        <v>-7731189.5899999999</v>
      </c>
      <c r="M1517" s="374"/>
    </row>
    <row r="1518" spans="1:13" ht="12.2" hidden="1" customHeight="1" outlineLevel="2" x14ac:dyDescent="0.2">
      <c r="A1518" s="367" t="s">
        <v>3629</v>
      </c>
      <c r="B1518" s="367" t="s">
        <v>815</v>
      </c>
      <c r="C1518" s="367" t="s">
        <v>3699</v>
      </c>
      <c r="D1518" s="367" t="s">
        <v>3631</v>
      </c>
      <c r="E1518" s="367" t="s">
        <v>530</v>
      </c>
      <c r="F1518" s="367" t="s">
        <v>3700</v>
      </c>
      <c r="G1518" s="367" t="s">
        <v>530</v>
      </c>
      <c r="H1518" s="367" t="s">
        <v>530</v>
      </c>
      <c r="I1518" s="367" t="s">
        <v>530</v>
      </c>
      <c r="J1518" s="374"/>
      <c r="K1518" s="374">
        <v>108.7</v>
      </c>
      <c r="L1518" s="374">
        <v>-7731298.29</v>
      </c>
      <c r="M1518" s="374"/>
    </row>
    <row r="1519" spans="1:13" ht="12.2" hidden="1" customHeight="1" outlineLevel="2" x14ac:dyDescent="0.2">
      <c r="A1519" s="367" t="s">
        <v>3629</v>
      </c>
      <c r="B1519" s="367" t="s">
        <v>821</v>
      </c>
      <c r="C1519" s="367" t="s">
        <v>3701</v>
      </c>
      <c r="D1519" s="367" t="s">
        <v>3648</v>
      </c>
      <c r="E1519" s="367" t="s">
        <v>530</v>
      </c>
      <c r="F1519" s="367" t="s">
        <v>3702</v>
      </c>
      <c r="G1519" s="367" t="s">
        <v>530</v>
      </c>
      <c r="H1519" s="367" t="s">
        <v>530</v>
      </c>
      <c r="I1519" s="367" t="s">
        <v>530</v>
      </c>
      <c r="J1519" s="374"/>
      <c r="K1519" s="374">
        <v>59.11</v>
      </c>
      <c r="L1519" s="374">
        <v>-7731357.4000000004</v>
      </c>
      <c r="M1519" s="374"/>
    </row>
    <row r="1520" spans="1:13" ht="12.2" hidden="1" customHeight="1" outlineLevel="2" x14ac:dyDescent="0.2">
      <c r="A1520" s="367" t="s">
        <v>3629</v>
      </c>
      <c r="B1520" s="367" t="s">
        <v>830</v>
      </c>
      <c r="C1520" s="367" t="s">
        <v>3703</v>
      </c>
      <c r="D1520" s="367" t="s">
        <v>3704</v>
      </c>
      <c r="E1520" s="367" t="s">
        <v>530</v>
      </c>
      <c r="F1520" s="367" t="s">
        <v>3705</v>
      </c>
      <c r="G1520" s="367" t="s">
        <v>530</v>
      </c>
      <c r="H1520" s="367" t="s">
        <v>530</v>
      </c>
      <c r="I1520" s="367" t="s">
        <v>530</v>
      </c>
      <c r="J1520" s="374"/>
      <c r="K1520" s="374">
        <v>4434.76</v>
      </c>
      <c r="L1520" s="374">
        <v>-7735792.1600000001</v>
      </c>
      <c r="M1520" s="374"/>
    </row>
    <row r="1521" spans="1:13" ht="12.2" hidden="1" customHeight="1" outlineLevel="2" x14ac:dyDescent="0.2">
      <c r="A1521" s="367" t="s">
        <v>3629</v>
      </c>
      <c r="B1521" s="367" t="s">
        <v>604</v>
      </c>
      <c r="C1521" s="367" t="s">
        <v>624</v>
      </c>
      <c r="D1521" s="367" t="s">
        <v>625</v>
      </c>
      <c r="E1521" s="367" t="s">
        <v>530</v>
      </c>
      <c r="F1521" s="367" t="s">
        <v>3706</v>
      </c>
      <c r="G1521" s="367" t="s">
        <v>530</v>
      </c>
      <c r="H1521" s="367" t="s">
        <v>530</v>
      </c>
      <c r="I1521" s="367" t="s">
        <v>530</v>
      </c>
      <c r="J1521" s="374"/>
      <c r="K1521" s="374">
        <v>11.36</v>
      </c>
      <c r="L1521" s="374">
        <v>-7735803.5199999996</v>
      </c>
      <c r="M1521" s="374"/>
    </row>
    <row r="1522" spans="1:13" ht="12.2" hidden="1" customHeight="1" outlineLevel="2" x14ac:dyDescent="0.2">
      <c r="A1522" s="367" t="s">
        <v>3629</v>
      </c>
      <c r="B1522" s="367" t="s">
        <v>604</v>
      </c>
      <c r="C1522" s="367" t="s">
        <v>3707</v>
      </c>
      <c r="D1522" s="367" t="s">
        <v>3631</v>
      </c>
      <c r="E1522" s="367" t="s">
        <v>530</v>
      </c>
      <c r="F1522" s="367" t="s">
        <v>3708</v>
      </c>
      <c r="G1522" s="367" t="s">
        <v>530</v>
      </c>
      <c r="H1522" s="367" t="s">
        <v>530</v>
      </c>
      <c r="I1522" s="367" t="s">
        <v>530</v>
      </c>
      <c r="J1522" s="374"/>
      <c r="K1522" s="374">
        <v>25.43</v>
      </c>
      <c r="L1522" s="374">
        <v>-7735828.9500000002</v>
      </c>
      <c r="M1522" s="374"/>
    </row>
    <row r="1523" spans="1:13" ht="12.2" hidden="1" customHeight="1" outlineLevel="2" x14ac:dyDescent="0.2">
      <c r="A1523" s="367" t="s">
        <v>3629</v>
      </c>
      <c r="B1523" s="367" t="s">
        <v>604</v>
      </c>
      <c r="C1523" s="367" t="s">
        <v>3709</v>
      </c>
      <c r="D1523" s="367" t="s">
        <v>3631</v>
      </c>
      <c r="E1523" s="367" t="s">
        <v>530</v>
      </c>
      <c r="F1523" s="367" t="s">
        <v>3710</v>
      </c>
      <c r="G1523" s="367" t="s">
        <v>530</v>
      </c>
      <c r="H1523" s="367" t="s">
        <v>530</v>
      </c>
      <c r="I1523" s="367" t="s">
        <v>530</v>
      </c>
      <c r="J1523" s="374"/>
      <c r="K1523" s="374">
        <v>78.260000000000005</v>
      </c>
      <c r="L1523" s="374">
        <v>-7735907.21</v>
      </c>
      <c r="M1523" s="374"/>
    </row>
    <row r="1524" spans="1:13" ht="12.2" hidden="1" customHeight="1" outlineLevel="2" x14ac:dyDescent="0.2">
      <c r="A1524" s="367" t="s">
        <v>3629</v>
      </c>
      <c r="B1524" s="367" t="s">
        <v>604</v>
      </c>
      <c r="C1524" s="367" t="s">
        <v>1453</v>
      </c>
      <c r="D1524" s="367" t="s">
        <v>1454</v>
      </c>
      <c r="E1524" s="367" t="s">
        <v>530</v>
      </c>
      <c r="F1524" s="367" t="s">
        <v>3711</v>
      </c>
      <c r="G1524" s="367" t="s">
        <v>530</v>
      </c>
      <c r="H1524" s="367" t="s">
        <v>530</v>
      </c>
      <c r="I1524" s="367" t="s">
        <v>530</v>
      </c>
      <c r="J1524" s="374"/>
      <c r="K1524" s="374">
        <v>818.47</v>
      </c>
      <c r="L1524" s="374">
        <v>-7736725.6799999997</v>
      </c>
      <c r="M1524" s="374"/>
    </row>
    <row r="1525" spans="1:13" ht="12.2" hidden="1" customHeight="1" outlineLevel="2" x14ac:dyDescent="0.2">
      <c r="A1525" s="367" t="s">
        <v>3629</v>
      </c>
      <c r="B1525" s="367" t="s">
        <v>604</v>
      </c>
      <c r="C1525" s="367" t="s">
        <v>3618</v>
      </c>
      <c r="D1525" s="367" t="s">
        <v>3619</v>
      </c>
      <c r="E1525" s="367" t="s">
        <v>530</v>
      </c>
      <c r="F1525" s="367" t="s">
        <v>3712</v>
      </c>
      <c r="G1525" s="367" t="s">
        <v>530</v>
      </c>
      <c r="H1525" s="367" t="s">
        <v>530</v>
      </c>
      <c r="I1525" s="367" t="s">
        <v>530</v>
      </c>
      <c r="J1525" s="374"/>
      <c r="K1525" s="374">
        <v>78.260000000000005</v>
      </c>
      <c r="L1525" s="374">
        <v>-7736803.9400000004</v>
      </c>
      <c r="M1525" s="374"/>
    </row>
    <row r="1526" spans="1:13" ht="12.2" hidden="1" customHeight="1" outlineLevel="2" x14ac:dyDescent="0.2">
      <c r="A1526" s="367" t="s">
        <v>3629</v>
      </c>
      <c r="B1526" s="367" t="s">
        <v>604</v>
      </c>
      <c r="C1526" s="367" t="s">
        <v>1463</v>
      </c>
      <c r="D1526" s="367" t="s">
        <v>1464</v>
      </c>
      <c r="E1526" s="367" t="s">
        <v>530</v>
      </c>
      <c r="F1526" s="367" t="s">
        <v>3713</v>
      </c>
      <c r="G1526" s="367" t="s">
        <v>530</v>
      </c>
      <c r="H1526" s="367" t="s">
        <v>530</v>
      </c>
      <c r="I1526" s="367" t="s">
        <v>530</v>
      </c>
      <c r="J1526" s="374"/>
      <c r="K1526" s="374">
        <v>1114.1199999999999</v>
      </c>
      <c r="L1526" s="374">
        <v>-7737918.0599999996</v>
      </c>
      <c r="M1526" s="374"/>
    </row>
    <row r="1527" spans="1:13" ht="12.2" hidden="1" customHeight="1" outlineLevel="2" x14ac:dyDescent="0.2">
      <c r="A1527" s="367" t="s">
        <v>3629</v>
      </c>
      <c r="B1527" s="367" t="s">
        <v>604</v>
      </c>
      <c r="C1527" s="367" t="s">
        <v>3714</v>
      </c>
      <c r="D1527" s="367" t="s">
        <v>3631</v>
      </c>
      <c r="E1527" s="367" t="s">
        <v>530</v>
      </c>
      <c r="F1527" s="367" t="s">
        <v>3715</v>
      </c>
      <c r="G1527" s="367" t="s">
        <v>530</v>
      </c>
      <c r="H1527" s="367" t="s">
        <v>530</v>
      </c>
      <c r="I1527" s="367" t="s">
        <v>530</v>
      </c>
      <c r="J1527" s="374"/>
      <c r="K1527" s="374">
        <v>108.7</v>
      </c>
      <c r="L1527" s="374">
        <v>-7738026.7599999998</v>
      </c>
      <c r="M1527" s="374"/>
    </row>
    <row r="1528" spans="1:13" ht="12.2" hidden="1" customHeight="1" outlineLevel="2" x14ac:dyDescent="0.2">
      <c r="A1528" s="367" t="s">
        <v>3629</v>
      </c>
      <c r="B1528" s="367" t="s">
        <v>1146</v>
      </c>
      <c r="C1528" s="367" t="s">
        <v>3716</v>
      </c>
      <c r="D1528" s="367" t="s">
        <v>918</v>
      </c>
      <c r="E1528" s="367" t="s">
        <v>530</v>
      </c>
      <c r="F1528" s="367" t="s">
        <v>3717</v>
      </c>
      <c r="G1528" s="367" t="s">
        <v>530</v>
      </c>
      <c r="H1528" s="367" t="s">
        <v>530</v>
      </c>
      <c r="I1528" s="367" t="s">
        <v>530</v>
      </c>
      <c r="J1528" s="374"/>
      <c r="K1528" s="374">
        <v>764.83</v>
      </c>
      <c r="L1528" s="374">
        <v>-7738791.5899999999</v>
      </c>
      <c r="M1528" s="374"/>
    </row>
    <row r="1529" spans="1:13" ht="12.2" hidden="1" customHeight="1" outlineLevel="2" x14ac:dyDescent="0.2">
      <c r="A1529" s="367" t="s">
        <v>3629</v>
      </c>
      <c r="B1529" s="367" t="s">
        <v>859</v>
      </c>
      <c r="C1529" s="367" t="s">
        <v>3718</v>
      </c>
      <c r="D1529" s="367" t="s">
        <v>1520</v>
      </c>
      <c r="E1529" s="367" t="s">
        <v>530</v>
      </c>
      <c r="F1529" s="367" t="s">
        <v>3719</v>
      </c>
      <c r="G1529" s="367" t="s">
        <v>530</v>
      </c>
      <c r="H1529" s="367" t="s">
        <v>530</v>
      </c>
      <c r="I1529" s="367" t="s">
        <v>530</v>
      </c>
      <c r="J1529" s="374"/>
      <c r="K1529" s="374">
        <v>1947.85</v>
      </c>
      <c r="L1529" s="374">
        <v>-7740739.4400000004</v>
      </c>
      <c r="M1529" s="374"/>
    </row>
    <row r="1530" spans="1:13" ht="12.2" hidden="1" customHeight="1" outlineLevel="2" x14ac:dyDescent="0.2">
      <c r="A1530" s="367" t="s">
        <v>3629</v>
      </c>
      <c r="B1530" s="367" t="s">
        <v>859</v>
      </c>
      <c r="C1530" s="367" t="s">
        <v>2034</v>
      </c>
      <c r="D1530" s="367" t="s">
        <v>2035</v>
      </c>
      <c r="E1530" s="367" t="s">
        <v>530</v>
      </c>
      <c r="F1530" s="367" t="s">
        <v>3720</v>
      </c>
      <c r="G1530" s="367" t="s">
        <v>530</v>
      </c>
      <c r="H1530" s="367" t="s">
        <v>530</v>
      </c>
      <c r="I1530" s="367" t="s">
        <v>530</v>
      </c>
      <c r="J1530" s="374"/>
      <c r="K1530" s="374">
        <v>442.48</v>
      </c>
      <c r="L1530" s="374">
        <v>-7741181.9199999999</v>
      </c>
      <c r="M1530" s="374"/>
    </row>
    <row r="1531" spans="1:13" ht="12.2" hidden="1" customHeight="1" outlineLevel="2" x14ac:dyDescent="0.2">
      <c r="A1531" s="367" t="s">
        <v>3629</v>
      </c>
      <c r="B1531" s="367" t="s">
        <v>651</v>
      </c>
      <c r="C1531" s="367" t="s">
        <v>3031</v>
      </c>
      <c r="D1531" s="367" t="s">
        <v>1342</v>
      </c>
      <c r="E1531" s="367" t="s">
        <v>530</v>
      </c>
      <c r="F1531" s="367" t="s">
        <v>3721</v>
      </c>
      <c r="G1531" s="367" t="s">
        <v>530</v>
      </c>
      <c r="H1531" s="367" t="s">
        <v>530</v>
      </c>
      <c r="I1531" s="367" t="s">
        <v>530</v>
      </c>
      <c r="J1531" s="374"/>
      <c r="K1531" s="374">
        <v>752.55</v>
      </c>
      <c r="L1531" s="374">
        <v>-7741934.4699999997</v>
      </c>
      <c r="M1531" s="374"/>
    </row>
    <row r="1532" spans="1:13" ht="12.2" hidden="1" customHeight="1" outlineLevel="2" x14ac:dyDescent="0.2">
      <c r="A1532" s="367" t="s">
        <v>3629</v>
      </c>
      <c r="B1532" s="367" t="s">
        <v>659</v>
      </c>
      <c r="C1532" s="367" t="s">
        <v>875</v>
      </c>
      <c r="D1532" s="367" t="s">
        <v>876</v>
      </c>
      <c r="E1532" s="367" t="s">
        <v>530</v>
      </c>
      <c r="F1532" s="367" t="s">
        <v>3722</v>
      </c>
      <c r="G1532" s="367" t="s">
        <v>530</v>
      </c>
      <c r="H1532" s="367" t="s">
        <v>530</v>
      </c>
      <c r="I1532" s="367" t="s">
        <v>530</v>
      </c>
      <c r="J1532" s="374"/>
      <c r="K1532" s="374">
        <v>221.73</v>
      </c>
      <c r="L1532" s="374">
        <v>-7742156.2000000002</v>
      </c>
      <c r="M1532" s="374"/>
    </row>
    <row r="1533" spans="1:13" ht="12.2" hidden="1" customHeight="1" outlineLevel="2" x14ac:dyDescent="0.2">
      <c r="A1533" s="367" t="s">
        <v>3629</v>
      </c>
      <c r="B1533" s="367" t="s">
        <v>659</v>
      </c>
      <c r="C1533" s="367" t="s">
        <v>3723</v>
      </c>
      <c r="D1533" s="367" t="s">
        <v>3648</v>
      </c>
      <c r="E1533" s="367" t="s">
        <v>530</v>
      </c>
      <c r="F1533" s="367" t="s">
        <v>3724</v>
      </c>
      <c r="G1533" s="367" t="s">
        <v>530</v>
      </c>
      <c r="H1533" s="367" t="s">
        <v>530</v>
      </c>
      <c r="I1533" s="367" t="s">
        <v>530</v>
      </c>
      <c r="J1533" s="374"/>
      <c r="K1533" s="374">
        <v>788.87</v>
      </c>
      <c r="L1533" s="374">
        <v>-7742945.0700000003</v>
      </c>
      <c r="M1533" s="374"/>
    </row>
    <row r="1534" spans="1:13" ht="12.2" hidden="1" customHeight="1" outlineLevel="2" x14ac:dyDescent="0.2">
      <c r="A1534" s="367" t="s">
        <v>3629</v>
      </c>
      <c r="B1534" s="367" t="s">
        <v>659</v>
      </c>
      <c r="C1534" s="367" t="s">
        <v>1530</v>
      </c>
      <c r="D1534" s="367" t="s">
        <v>1351</v>
      </c>
      <c r="E1534" s="367" t="s">
        <v>530</v>
      </c>
      <c r="F1534" s="367" t="s">
        <v>1531</v>
      </c>
      <c r="G1534" s="367" t="s">
        <v>530</v>
      </c>
      <c r="H1534" s="367" t="s">
        <v>530</v>
      </c>
      <c r="I1534" s="367" t="s">
        <v>530</v>
      </c>
      <c r="J1534" s="374"/>
      <c r="K1534" s="374">
        <v>1111.0999999999999</v>
      </c>
      <c r="L1534" s="374">
        <v>-7744056.1699999999</v>
      </c>
      <c r="M1534" s="374"/>
    </row>
    <row r="1535" spans="1:13" ht="12.2" hidden="1" customHeight="1" outlineLevel="2" x14ac:dyDescent="0.2">
      <c r="A1535" s="367" t="s">
        <v>3629</v>
      </c>
      <c r="B1535" s="367" t="s">
        <v>665</v>
      </c>
      <c r="C1535" s="367" t="s">
        <v>3725</v>
      </c>
      <c r="D1535" s="367" t="s">
        <v>3726</v>
      </c>
      <c r="E1535" s="367" t="s">
        <v>530</v>
      </c>
      <c r="F1535" s="367" t="s">
        <v>3727</v>
      </c>
      <c r="G1535" s="367" t="s">
        <v>530</v>
      </c>
      <c r="H1535" s="367" t="s">
        <v>530</v>
      </c>
      <c r="I1535" s="367" t="s">
        <v>530</v>
      </c>
      <c r="J1535" s="374"/>
      <c r="K1535" s="374">
        <v>15.56</v>
      </c>
      <c r="L1535" s="374">
        <v>-7744071.7300000004</v>
      </c>
      <c r="M1535" s="374"/>
    </row>
    <row r="1536" spans="1:13" ht="12.2" hidden="1" customHeight="1" outlineLevel="2" x14ac:dyDescent="0.2">
      <c r="A1536" s="367" t="s">
        <v>3629</v>
      </c>
      <c r="B1536" s="367" t="s">
        <v>665</v>
      </c>
      <c r="C1536" s="367" t="s">
        <v>3728</v>
      </c>
      <c r="D1536" s="367" t="s">
        <v>3648</v>
      </c>
      <c r="E1536" s="367" t="s">
        <v>530</v>
      </c>
      <c r="F1536" s="367" t="s">
        <v>3729</v>
      </c>
      <c r="G1536" s="367" t="s">
        <v>530</v>
      </c>
      <c r="H1536" s="367" t="s">
        <v>530</v>
      </c>
      <c r="I1536" s="367" t="s">
        <v>530</v>
      </c>
      <c r="J1536" s="374"/>
      <c r="K1536" s="374">
        <v>494.57</v>
      </c>
      <c r="L1536" s="374">
        <v>-7744566.2999999998</v>
      </c>
      <c r="M1536" s="374"/>
    </row>
    <row r="1537" spans="1:13" ht="12.2" hidden="1" customHeight="1" outlineLevel="2" x14ac:dyDescent="0.2">
      <c r="A1537" s="367" t="s">
        <v>3629</v>
      </c>
      <c r="B1537" s="367" t="s">
        <v>691</v>
      </c>
      <c r="C1537" s="367" t="s">
        <v>3730</v>
      </c>
      <c r="D1537" s="367" t="s">
        <v>3648</v>
      </c>
      <c r="E1537" s="367" t="s">
        <v>530</v>
      </c>
      <c r="F1537" s="367" t="s">
        <v>3731</v>
      </c>
      <c r="G1537" s="367" t="s">
        <v>530</v>
      </c>
      <c r="H1537" s="367" t="s">
        <v>530</v>
      </c>
      <c r="I1537" s="367" t="s">
        <v>530</v>
      </c>
      <c r="J1537" s="374"/>
      <c r="K1537" s="374">
        <v>28.34</v>
      </c>
      <c r="L1537" s="374">
        <v>-7744594.6399999997</v>
      </c>
      <c r="M1537" s="374"/>
    </row>
    <row r="1538" spans="1:13" ht="12.2" hidden="1" customHeight="1" outlineLevel="2" x14ac:dyDescent="0.2">
      <c r="A1538" s="367" t="s">
        <v>3629</v>
      </c>
      <c r="B1538" s="367" t="s">
        <v>888</v>
      </c>
      <c r="C1538" s="367" t="s">
        <v>3732</v>
      </c>
      <c r="D1538" s="367" t="s">
        <v>3660</v>
      </c>
      <c r="E1538" s="367" t="s">
        <v>530</v>
      </c>
      <c r="F1538" s="367" t="s">
        <v>3733</v>
      </c>
      <c r="G1538" s="367" t="s">
        <v>530</v>
      </c>
      <c r="H1538" s="367" t="s">
        <v>530</v>
      </c>
      <c r="I1538" s="367" t="s">
        <v>530</v>
      </c>
      <c r="J1538" s="374"/>
      <c r="K1538" s="374">
        <v>44.64</v>
      </c>
      <c r="L1538" s="374">
        <v>-7744639.2800000003</v>
      </c>
      <c r="M1538" s="374"/>
    </row>
    <row r="1539" spans="1:13" ht="12.2" hidden="1" customHeight="1" outlineLevel="2" x14ac:dyDescent="0.2">
      <c r="A1539" s="367" t="s">
        <v>3629</v>
      </c>
      <c r="B1539" s="367" t="s">
        <v>888</v>
      </c>
      <c r="C1539" s="367" t="s">
        <v>3734</v>
      </c>
      <c r="D1539" s="367" t="s">
        <v>3660</v>
      </c>
      <c r="E1539" s="367" t="s">
        <v>530</v>
      </c>
      <c r="F1539" s="367" t="s">
        <v>3735</v>
      </c>
      <c r="G1539" s="367" t="s">
        <v>530</v>
      </c>
      <c r="H1539" s="367" t="s">
        <v>530</v>
      </c>
      <c r="I1539" s="367" t="s">
        <v>530</v>
      </c>
      <c r="J1539" s="374"/>
      <c r="K1539" s="374">
        <v>11.16</v>
      </c>
      <c r="L1539" s="374">
        <v>-7744650.4400000004</v>
      </c>
      <c r="M1539" s="374"/>
    </row>
    <row r="1540" spans="1:13" ht="12.2" hidden="1" customHeight="1" outlineLevel="2" x14ac:dyDescent="0.2">
      <c r="A1540" s="367" t="s">
        <v>3629</v>
      </c>
      <c r="B1540" s="367" t="s">
        <v>888</v>
      </c>
      <c r="C1540" s="367" t="s">
        <v>3736</v>
      </c>
      <c r="D1540" s="367" t="s">
        <v>3648</v>
      </c>
      <c r="E1540" s="367" t="s">
        <v>530</v>
      </c>
      <c r="F1540" s="367" t="s">
        <v>3737</v>
      </c>
      <c r="G1540" s="367" t="s">
        <v>530</v>
      </c>
      <c r="H1540" s="367" t="s">
        <v>530</v>
      </c>
      <c r="I1540" s="367" t="s">
        <v>530</v>
      </c>
      <c r="J1540" s="374"/>
      <c r="K1540" s="374">
        <v>252.23</v>
      </c>
      <c r="L1540" s="374">
        <v>-7744902.6699999999</v>
      </c>
      <c r="M1540" s="374"/>
    </row>
    <row r="1541" spans="1:13" ht="12.2" hidden="1" customHeight="1" outlineLevel="2" x14ac:dyDescent="0.2">
      <c r="A1541" s="367" t="s">
        <v>3629</v>
      </c>
      <c r="B1541" s="367" t="s">
        <v>888</v>
      </c>
      <c r="C1541" s="367" t="s">
        <v>3738</v>
      </c>
      <c r="D1541" s="367" t="s">
        <v>3660</v>
      </c>
      <c r="E1541" s="367" t="s">
        <v>530</v>
      </c>
      <c r="F1541" s="367" t="s">
        <v>3739</v>
      </c>
      <c r="G1541" s="367" t="s">
        <v>530</v>
      </c>
      <c r="H1541" s="367" t="s">
        <v>530</v>
      </c>
      <c r="I1541" s="367" t="s">
        <v>530</v>
      </c>
      <c r="J1541" s="374"/>
      <c r="K1541" s="374">
        <v>44.64</v>
      </c>
      <c r="L1541" s="374">
        <v>-7744947.3099999996</v>
      </c>
      <c r="M1541" s="374"/>
    </row>
    <row r="1542" spans="1:13" ht="12.2" hidden="1" customHeight="1" outlineLevel="2" x14ac:dyDescent="0.2">
      <c r="A1542" s="367" t="s">
        <v>3629</v>
      </c>
      <c r="B1542" s="367" t="s">
        <v>888</v>
      </c>
      <c r="C1542" s="367" t="s">
        <v>3740</v>
      </c>
      <c r="D1542" s="367" t="s">
        <v>3660</v>
      </c>
      <c r="E1542" s="367" t="s">
        <v>530</v>
      </c>
      <c r="F1542" s="367" t="s">
        <v>3741</v>
      </c>
      <c r="G1542" s="367" t="s">
        <v>530</v>
      </c>
      <c r="H1542" s="367" t="s">
        <v>530</v>
      </c>
      <c r="I1542" s="367" t="s">
        <v>530</v>
      </c>
      <c r="J1542" s="374"/>
      <c r="K1542" s="374">
        <v>107.14</v>
      </c>
      <c r="L1542" s="374">
        <v>-7745054.4500000002</v>
      </c>
      <c r="M1542" s="374"/>
    </row>
    <row r="1543" spans="1:13" ht="12.2" hidden="1" customHeight="1" outlineLevel="2" x14ac:dyDescent="0.2">
      <c r="A1543" s="367" t="s">
        <v>3629</v>
      </c>
      <c r="B1543" s="367" t="s">
        <v>891</v>
      </c>
      <c r="C1543" s="367" t="s">
        <v>2615</v>
      </c>
      <c r="D1543" s="367" t="s">
        <v>1360</v>
      </c>
      <c r="E1543" s="367" t="s">
        <v>530</v>
      </c>
      <c r="F1543" s="367" t="s">
        <v>2616</v>
      </c>
      <c r="G1543" s="367" t="s">
        <v>530</v>
      </c>
      <c r="H1543" s="367" t="s">
        <v>530</v>
      </c>
      <c r="I1543" s="367" t="s">
        <v>530</v>
      </c>
      <c r="J1543" s="374"/>
      <c r="K1543" s="374">
        <v>1553.82</v>
      </c>
      <c r="L1543" s="374">
        <v>-7746608.2699999996</v>
      </c>
      <c r="M1543" s="374"/>
    </row>
    <row r="1544" spans="1:13" ht="12.2" hidden="1" customHeight="1" outlineLevel="2" x14ac:dyDescent="0.2">
      <c r="A1544" s="367" t="s">
        <v>3629</v>
      </c>
      <c r="B1544" s="367" t="s">
        <v>891</v>
      </c>
      <c r="C1544" s="367" t="s">
        <v>1584</v>
      </c>
      <c r="D1544" s="367" t="s">
        <v>1520</v>
      </c>
      <c r="E1544" s="367" t="s">
        <v>530</v>
      </c>
      <c r="F1544" s="367" t="s">
        <v>3742</v>
      </c>
      <c r="G1544" s="367" t="s">
        <v>530</v>
      </c>
      <c r="H1544" s="367" t="s">
        <v>530</v>
      </c>
      <c r="I1544" s="367" t="s">
        <v>530</v>
      </c>
      <c r="J1544" s="374"/>
      <c r="K1544" s="374">
        <v>4.46</v>
      </c>
      <c r="L1544" s="374">
        <v>-7746612.7300000004</v>
      </c>
      <c r="M1544" s="374"/>
    </row>
    <row r="1545" spans="1:13" ht="12.2" hidden="1" customHeight="1" outlineLevel="2" x14ac:dyDescent="0.2">
      <c r="A1545" s="367" t="s">
        <v>3629</v>
      </c>
      <c r="B1545" s="367" t="s">
        <v>1051</v>
      </c>
      <c r="C1545" s="367" t="s">
        <v>3743</v>
      </c>
      <c r="D1545" s="367" t="s">
        <v>3660</v>
      </c>
      <c r="E1545" s="367" t="s">
        <v>530</v>
      </c>
      <c r="F1545" s="367" t="s">
        <v>3744</v>
      </c>
      <c r="G1545" s="367" t="s">
        <v>530</v>
      </c>
      <c r="H1545" s="367" t="s">
        <v>530</v>
      </c>
      <c r="I1545" s="367" t="s">
        <v>530</v>
      </c>
      <c r="J1545" s="374"/>
      <c r="K1545" s="374">
        <v>66.959999999999994</v>
      </c>
      <c r="L1545" s="374">
        <v>-7746679.6900000004</v>
      </c>
      <c r="M1545" s="374"/>
    </row>
    <row r="1546" spans="1:13" ht="12.2" hidden="1" customHeight="1" outlineLevel="2" x14ac:dyDescent="0.2">
      <c r="A1546" s="367" t="s">
        <v>3629</v>
      </c>
      <c r="B1546" s="367" t="s">
        <v>894</v>
      </c>
      <c r="C1546" s="367" t="s">
        <v>3745</v>
      </c>
      <c r="D1546" s="367" t="s">
        <v>3660</v>
      </c>
      <c r="E1546" s="367" t="s">
        <v>530</v>
      </c>
      <c r="F1546" s="367" t="s">
        <v>3746</v>
      </c>
      <c r="G1546" s="367" t="s">
        <v>530</v>
      </c>
      <c r="H1546" s="367" t="s">
        <v>530</v>
      </c>
      <c r="I1546" s="367" t="s">
        <v>530</v>
      </c>
      <c r="J1546" s="374"/>
      <c r="K1546" s="374">
        <v>44.54</v>
      </c>
      <c r="L1546" s="374">
        <v>-7746724.2300000004</v>
      </c>
      <c r="M1546" s="374"/>
    </row>
    <row r="1547" spans="1:13" ht="12.2" hidden="1" customHeight="1" outlineLevel="2" x14ac:dyDescent="0.2">
      <c r="A1547" s="367" t="s">
        <v>3629</v>
      </c>
      <c r="B1547" s="367" t="s">
        <v>713</v>
      </c>
      <c r="C1547" s="367" t="s">
        <v>3747</v>
      </c>
      <c r="D1547" s="367" t="s">
        <v>3648</v>
      </c>
      <c r="E1547" s="367" t="s">
        <v>530</v>
      </c>
      <c r="F1547" s="367" t="s">
        <v>3748</v>
      </c>
      <c r="G1547" s="367" t="s">
        <v>530</v>
      </c>
      <c r="H1547" s="367" t="s">
        <v>530</v>
      </c>
      <c r="I1547" s="367" t="s">
        <v>530</v>
      </c>
      <c r="J1547" s="374"/>
      <c r="K1547" s="374">
        <v>287.43</v>
      </c>
      <c r="L1547" s="374">
        <v>-7747011.6600000001</v>
      </c>
      <c r="M1547" s="374"/>
    </row>
    <row r="1548" spans="1:13" ht="12.2" hidden="1" customHeight="1" outlineLevel="1" x14ac:dyDescent="0.2">
      <c r="A1548" s="375" t="s">
        <v>3749</v>
      </c>
      <c r="J1548" s="374">
        <f>SUBTOTAL(9,J1482:J1547)</f>
        <v>0</v>
      </c>
      <c r="K1548" s="374">
        <f>SUBTOTAL(9,K1482:K1547)</f>
        <v>0</v>
      </c>
      <c r="L1548" s="374">
        <f>SUBTOTAL(9,L1482:L1547)</f>
        <v>0</v>
      </c>
      <c r="M1548" s="374"/>
    </row>
    <row r="1549" spans="1:13" ht="12.2" hidden="1" customHeight="1" outlineLevel="2" x14ac:dyDescent="0.2">
      <c r="A1549" s="367" t="s">
        <v>3750</v>
      </c>
      <c r="B1549" s="367" t="s">
        <v>527</v>
      </c>
      <c r="C1549" s="367" t="s">
        <v>736</v>
      </c>
      <c r="D1549" s="367" t="s">
        <v>737</v>
      </c>
      <c r="E1549" s="367" t="s">
        <v>530</v>
      </c>
      <c r="F1549" s="367" t="s">
        <v>3751</v>
      </c>
      <c r="G1549" s="367" t="s">
        <v>530</v>
      </c>
      <c r="H1549" s="367" t="s">
        <v>530</v>
      </c>
      <c r="I1549" s="367" t="s">
        <v>530</v>
      </c>
      <c r="J1549" s="374"/>
      <c r="K1549" s="374">
        <v>116.68</v>
      </c>
      <c r="L1549" s="374">
        <v>-3228997.42</v>
      </c>
      <c r="M1549" s="374"/>
    </row>
    <row r="1550" spans="1:13" ht="12.2" hidden="1" customHeight="1" outlineLevel="2" x14ac:dyDescent="0.2">
      <c r="A1550" s="367" t="s">
        <v>3750</v>
      </c>
      <c r="B1550" s="367" t="s">
        <v>527</v>
      </c>
      <c r="C1550" s="367" t="s">
        <v>2185</v>
      </c>
      <c r="D1550" s="367" t="s">
        <v>737</v>
      </c>
      <c r="E1550" s="367" t="s">
        <v>530</v>
      </c>
      <c r="F1550" s="367" t="s">
        <v>3752</v>
      </c>
      <c r="G1550" s="367" t="s">
        <v>530</v>
      </c>
      <c r="H1550" s="367" t="s">
        <v>530</v>
      </c>
      <c r="I1550" s="367" t="s">
        <v>530</v>
      </c>
      <c r="J1550" s="374"/>
      <c r="K1550" s="374">
        <v>10.48</v>
      </c>
      <c r="L1550" s="374">
        <v>-3229007.9</v>
      </c>
      <c r="M1550" s="374"/>
    </row>
    <row r="1551" spans="1:13" ht="12.2" hidden="1" customHeight="1" outlineLevel="2" x14ac:dyDescent="0.2">
      <c r="A1551" s="367" t="s">
        <v>3750</v>
      </c>
      <c r="B1551" s="367" t="s">
        <v>757</v>
      </c>
      <c r="C1551" s="367" t="s">
        <v>1291</v>
      </c>
      <c r="D1551" s="367" t="s">
        <v>1292</v>
      </c>
      <c r="E1551" s="367" t="s">
        <v>530</v>
      </c>
      <c r="F1551" s="367" t="s">
        <v>3753</v>
      </c>
      <c r="G1551" s="367" t="s">
        <v>530</v>
      </c>
      <c r="H1551" s="367" t="s">
        <v>530</v>
      </c>
      <c r="I1551" s="367" t="s">
        <v>530</v>
      </c>
      <c r="J1551" s="374"/>
      <c r="K1551" s="374">
        <v>6.66</v>
      </c>
      <c r="L1551" s="374">
        <v>-3229014.56</v>
      </c>
      <c r="M1551" s="374"/>
    </row>
    <row r="1552" spans="1:13" ht="12.2" hidden="1" customHeight="1" outlineLevel="2" x14ac:dyDescent="0.2">
      <c r="A1552" s="367" t="s">
        <v>3750</v>
      </c>
      <c r="B1552" s="367" t="s">
        <v>757</v>
      </c>
      <c r="C1552" s="367" t="s">
        <v>3754</v>
      </c>
      <c r="D1552" s="367" t="s">
        <v>915</v>
      </c>
      <c r="E1552" s="367" t="s">
        <v>530</v>
      </c>
      <c r="F1552" s="367" t="s">
        <v>3755</v>
      </c>
      <c r="G1552" s="367" t="s">
        <v>530</v>
      </c>
      <c r="H1552" s="367" t="s">
        <v>530</v>
      </c>
      <c r="I1552" s="367" t="s">
        <v>530</v>
      </c>
      <c r="J1552" s="374"/>
      <c r="K1552" s="374">
        <v>1.53</v>
      </c>
      <c r="L1552" s="374">
        <v>-3229016.09</v>
      </c>
      <c r="M1552" s="374"/>
    </row>
    <row r="1553" spans="1:13" ht="12.2" hidden="1" customHeight="1" outlineLevel="2" x14ac:dyDescent="0.2">
      <c r="A1553" s="367" t="s">
        <v>3750</v>
      </c>
      <c r="B1553" s="367" t="s">
        <v>757</v>
      </c>
      <c r="C1553" s="367" t="s">
        <v>3756</v>
      </c>
      <c r="D1553" s="367" t="s">
        <v>915</v>
      </c>
      <c r="E1553" s="367" t="s">
        <v>530</v>
      </c>
      <c r="F1553" s="367" t="s">
        <v>3757</v>
      </c>
      <c r="G1553" s="367" t="s">
        <v>530</v>
      </c>
      <c r="H1553" s="367" t="s">
        <v>530</v>
      </c>
      <c r="I1553" s="367" t="s">
        <v>530</v>
      </c>
      <c r="J1553" s="374"/>
      <c r="K1553" s="374">
        <v>451.46</v>
      </c>
      <c r="L1553" s="374">
        <v>-3229467.55</v>
      </c>
      <c r="M1553" s="374"/>
    </row>
    <row r="1554" spans="1:13" ht="12.2" hidden="1" customHeight="1" outlineLevel="2" x14ac:dyDescent="0.2">
      <c r="A1554" s="367" t="s">
        <v>3750</v>
      </c>
      <c r="B1554" s="367" t="s">
        <v>539</v>
      </c>
      <c r="C1554" s="367" t="s">
        <v>926</v>
      </c>
      <c r="D1554" s="367" t="s">
        <v>927</v>
      </c>
      <c r="E1554" s="367" t="s">
        <v>530</v>
      </c>
      <c r="F1554" s="367" t="s">
        <v>3758</v>
      </c>
      <c r="G1554" s="367" t="s">
        <v>530</v>
      </c>
      <c r="H1554" s="367" t="s">
        <v>530</v>
      </c>
      <c r="I1554" s="367" t="s">
        <v>530</v>
      </c>
      <c r="J1554" s="374"/>
      <c r="K1554" s="374">
        <v>84.42</v>
      </c>
      <c r="L1554" s="374">
        <v>-3229551.97</v>
      </c>
      <c r="M1554" s="374"/>
    </row>
    <row r="1555" spans="1:13" ht="12.2" hidden="1" customHeight="1" outlineLevel="2" x14ac:dyDescent="0.2">
      <c r="A1555" s="367" t="s">
        <v>3750</v>
      </c>
      <c r="B1555" s="367" t="s">
        <v>539</v>
      </c>
      <c r="C1555" s="367" t="s">
        <v>929</v>
      </c>
      <c r="D1555" s="367" t="s">
        <v>930</v>
      </c>
      <c r="E1555" s="367" t="s">
        <v>530</v>
      </c>
      <c r="F1555" s="367" t="s">
        <v>3759</v>
      </c>
      <c r="G1555" s="367" t="s">
        <v>530</v>
      </c>
      <c r="H1555" s="367" t="s">
        <v>530</v>
      </c>
      <c r="I1555" s="367" t="s">
        <v>530</v>
      </c>
      <c r="J1555" s="374"/>
      <c r="K1555" s="374">
        <v>37.33</v>
      </c>
      <c r="L1555" s="374">
        <v>-3229589.3</v>
      </c>
      <c r="M1555" s="374"/>
    </row>
    <row r="1556" spans="1:13" ht="12.2" hidden="1" customHeight="1" outlineLevel="2" x14ac:dyDescent="0.2">
      <c r="A1556" s="367" t="s">
        <v>3750</v>
      </c>
      <c r="B1556" s="367" t="s">
        <v>774</v>
      </c>
      <c r="C1556" s="367" t="s">
        <v>3760</v>
      </c>
      <c r="D1556" s="367" t="s">
        <v>3761</v>
      </c>
      <c r="E1556" s="367" t="s">
        <v>530</v>
      </c>
      <c r="F1556" s="367" t="s">
        <v>3762</v>
      </c>
      <c r="G1556" s="367" t="s">
        <v>530</v>
      </c>
      <c r="H1556" s="367" t="s">
        <v>530</v>
      </c>
      <c r="I1556" s="367" t="s">
        <v>530</v>
      </c>
      <c r="J1556" s="374"/>
      <c r="K1556" s="374">
        <v>15.79</v>
      </c>
      <c r="L1556" s="374">
        <v>-3229605.09</v>
      </c>
      <c r="M1556" s="374"/>
    </row>
    <row r="1557" spans="1:13" ht="12.2" hidden="1" customHeight="1" outlineLevel="2" x14ac:dyDescent="0.2">
      <c r="A1557" s="367" t="s">
        <v>3750</v>
      </c>
      <c r="B1557" s="367" t="s">
        <v>559</v>
      </c>
      <c r="C1557" s="367" t="s">
        <v>3763</v>
      </c>
      <c r="D1557" s="367" t="s">
        <v>915</v>
      </c>
      <c r="E1557" s="367" t="s">
        <v>530</v>
      </c>
      <c r="F1557" s="367" t="s">
        <v>3764</v>
      </c>
      <c r="G1557" s="367" t="s">
        <v>530</v>
      </c>
      <c r="H1557" s="367" t="s">
        <v>530</v>
      </c>
      <c r="I1557" s="367" t="s">
        <v>530</v>
      </c>
      <c r="J1557" s="374"/>
      <c r="K1557" s="374">
        <v>24.5</v>
      </c>
      <c r="L1557" s="374">
        <v>-3229629.59</v>
      </c>
      <c r="M1557" s="374"/>
    </row>
    <row r="1558" spans="1:13" ht="12.2" hidden="1" customHeight="1" outlineLevel="2" x14ac:dyDescent="0.2">
      <c r="A1558" s="367" t="s">
        <v>3750</v>
      </c>
      <c r="B1558" s="367" t="s">
        <v>566</v>
      </c>
      <c r="C1558" s="367" t="s">
        <v>3765</v>
      </c>
      <c r="D1558" s="367" t="s">
        <v>3761</v>
      </c>
      <c r="E1558" s="367" t="s">
        <v>530</v>
      </c>
      <c r="F1558" s="367" t="s">
        <v>3766</v>
      </c>
      <c r="G1558" s="367" t="s">
        <v>530</v>
      </c>
      <c r="H1558" s="367" t="s">
        <v>530</v>
      </c>
      <c r="I1558" s="367" t="s">
        <v>530</v>
      </c>
      <c r="J1558" s="374"/>
      <c r="K1558" s="374">
        <v>29.23</v>
      </c>
      <c r="L1558" s="374">
        <v>-3229658.82</v>
      </c>
      <c r="M1558" s="374"/>
    </row>
    <row r="1559" spans="1:13" ht="12.2" hidden="1" customHeight="1" outlineLevel="2" x14ac:dyDescent="0.2">
      <c r="A1559" s="367" t="s">
        <v>3750</v>
      </c>
      <c r="B1559" s="367" t="s">
        <v>571</v>
      </c>
      <c r="C1559" s="367" t="s">
        <v>3767</v>
      </c>
      <c r="D1559" s="367" t="s">
        <v>3768</v>
      </c>
      <c r="E1559" s="367" t="s">
        <v>530</v>
      </c>
      <c r="F1559" s="367" t="s">
        <v>3769</v>
      </c>
      <c r="G1559" s="367" t="s">
        <v>530</v>
      </c>
      <c r="H1559" s="367" t="s">
        <v>530</v>
      </c>
      <c r="I1559" s="367" t="s">
        <v>530</v>
      </c>
      <c r="J1559" s="374"/>
      <c r="K1559" s="374">
        <v>101.34</v>
      </c>
      <c r="L1559" s="374">
        <v>-3229760.16</v>
      </c>
      <c r="M1559" s="374"/>
    </row>
    <row r="1560" spans="1:13" ht="12.2" hidden="1" customHeight="1" outlineLevel="2" x14ac:dyDescent="0.2">
      <c r="A1560" s="367" t="s">
        <v>3750</v>
      </c>
      <c r="B1560" s="367" t="s">
        <v>571</v>
      </c>
      <c r="C1560" s="367" t="s">
        <v>2429</v>
      </c>
      <c r="D1560" s="367" t="s">
        <v>2430</v>
      </c>
      <c r="E1560" s="367" t="s">
        <v>530</v>
      </c>
      <c r="F1560" s="367" t="s">
        <v>3770</v>
      </c>
      <c r="G1560" s="367" t="s">
        <v>530</v>
      </c>
      <c r="H1560" s="367" t="s">
        <v>530</v>
      </c>
      <c r="I1560" s="367" t="s">
        <v>530</v>
      </c>
      <c r="J1560" s="374"/>
      <c r="K1560" s="374">
        <v>79.290000000000006</v>
      </c>
      <c r="L1560" s="374">
        <v>-3229839.45</v>
      </c>
      <c r="M1560" s="374"/>
    </row>
    <row r="1561" spans="1:13" ht="12.2" hidden="1" customHeight="1" outlineLevel="2" x14ac:dyDescent="0.2">
      <c r="A1561" s="367" t="s">
        <v>3750</v>
      </c>
      <c r="B1561" s="367" t="s">
        <v>582</v>
      </c>
      <c r="C1561" s="367" t="s">
        <v>985</v>
      </c>
      <c r="D1561" s="367" t="s">
        <v>950</v>
      </c>
      <c r="E1561" s="367" t="s">
        <v>530</v>
      </c>
      <c r="F1561" s="367" t="s">
        <v>3771</v>
      </c>
      <c r="G1561" s="367" t="s">
        <v>530</v>
      </c>
      <c r="H1561" s="367" t="s">
        <v>530</v>
      </c>
      <c r="I1561" s="367" t="s">
        <v>530</v>
      </c>
      <c r="J1561" s="374"/>
      <c r="K1561" s="374">
        <v>418.7</v>
      </c>
      <c r="L1561" s="374">
        <v>-3230258.15</v>
      </c>
      <c r="M1561" s="374"/>
    </row>
    <row r="1562" spans="1:13" ht="12.2" hidden="1" customHeight="1" outlineLevel="2" x14ac:dyDescent="0.2">
      <c r="A1562" s="367" t="s">
        <v>3750</v>
      </c>
      <c r="B1562" s="367" t="s">
        <v>596</v>
      </c>
      <c r="C1562" s="367" t="s">
        <v>3772</v>
      </c>
      <c r="D1562" s="367" t="s">
        <v>3773</v>
      </c>
      <c r="E1562" s="367" t="s">
        <v>530</v>
      </c>
      <c r="F1562" s="367" t="s">
        <v>3774</v>
      </c>
      <c r="G1562" s="367" t="s">
        <v>530</v>
      </c>
      <c r="H1562" s="367" t="s">
        <v>530</v>
      </c>
      <c r="I1562" s="367" t="s">
        <v>530</v>
      </c>
      <c r="J1562" s="374"/>
      <c r="K1562" s="374">
        <v>6507.6</v>
      </c>
      <c r="L1562" s="374">
        <v>-3236765.75</v>
      </c>
      <c r="M1562" s="374"/>
    </row>
    <row r="1563" spans="1:13" ht="12.2" hidden="1" customHeight="1" outlineLevel="2" x14ac:dyDescent="0.2">
      <c r="A1563" s="367" t="s">
        <v>3750</v>
      </c>
      <c r="B1563" s="367" t="s">
        <v>815</v>
      </c>
      <c r="C1563" s="367" t="s">
        <v>3775</v>
      </c>
      <c r="D1563" s="367" t="s">
        <v>3776</v>
      </c>
      <c r="E1563" s="367" t="s">
        <v>530</v>
      </c>
      <c r="F1563" s="367" t="s">
        <v>3777</v>
      </c>
      <c r="G1563" s="367" t="s">
        <v>530</v>
      </c>
      <c r="H1563" s="367" t="s">
        <v>530</v>
      </c>
      <c r="I1563" s="367" t="s">
        <v>530</v>
      </c>
      <c r="J1563" s="374"/>
      <c r="K1563" s="374">
        <v>6485.91</v>
      </c>
      <c r="L1563" s="374">
        <v>-3243251.66</v>
      </c>
      <c r="M1563" s="374"/>
    </row>
    <row r="1564" spans="1:13" ht="12.2" hidden="1" customHeight="1" outlineLevel="2" x14ac:dyDescent="0.2">
      <c r="A1564" s="367" t="s">
        <v>3750</v>
      </c>
      <c r="B1564" s="367" t="s">
        <v>830</v>
      </c>
      <c r="C1564" s="367" t="s">
        <v>2235</v>
      </c>
      <c r="D1564" s="367" t="s">
        <v>799</v>
      </c>
      <c r="E1564" s="367" t="s">
        <v>530</v>
      </c>
      <c r="F1564" s="367" t="s">
        <v>3778</v>
      </c>
      <c r="G1564" s="367" t="s">
        <v>530</v>
      </c>
      <c r="H1564" s="367" t="s">
        <v>530</v>
      </c>
      <c r="I1564" s="367" t="s">
        <v>530</v>
      </c>
      <c r="J1564" s="374"/>
      <c r="K1564" s="374">
        <v>202.65</v>
      </c>
      <c r="L1564" s="374">
        <v>-3243454.31</v>
      </c>
      <c r="M1564" s="374"/>
    </row>
    <row r="1565" spans="1:13" ht="12.2" hidden="1" customHeight="1" outlineLevel="2" x14ac:dyDescent="0.2">
      <c r="A1565" s="367" t="s">
        <v>3750</v>
      </c>
      <c r="B1565" s="367" t="s">
        <v>830</v>
      </c>
      <c r="C1565" s="367" t="s">
        <v>1723</v>
      </c>
      <c r="D1565" s="367" t="s">
        <v>915</v>
      </c>
      <c r="E1565" s="367" t="s">
        <v>530</v>
      </c>
      <c r="F1565" s="367" t="s">
        <v>3779</v>
      </c>
      <c r="G1565" s="367" t="s">
        <v>530</v>
      </c>
      <c r="H1565" s="367" t="s">
        <v>530</v>
      </c>
      <c r="I1565" s="367" t="s">
        <v>530</v>
      </c>
      <c r="J1565" s="374"/>
      <c r="K1565" s="374">
        <v>158.38</v>
      </c>
      <c r="L1565" s="374">
        <v>-3243612.69</v>
      </c>
      <c r="M1565" s="374"/>
    </row>
    <row r="1566" spans="1:13" ht="12.2" hidden="1" customHeight="1" outlineLevel="2" x14ac:dyDescent="0.2">
      <c r="A1566" s="367" t="s">
        <v>3750</v>
      </c>
      <c r="B1566" s="367" t="s">
        <v>604</v>
      </c>
      <c r="C1566" s="367" t="s">
        <v>835</v>
      </c>
      <c r="D1566" s="367" t="s">
        <v>836</v>
      </c>
      <c r="E1566" s="367" t="s">
        <v>530</v>
      </c>
      <c r="F1566" s="367" t="s">
        <v>3780</v>
      </c>
      <c r="G1566" s="367" t="s">
        <v>530</v>
      </c>
      <c r="H1566" s="367" t="s">
        <v>530</v>
      </c>
      <c r="I1566" s="367" t="s">
        <v>530</v>
      </c>
      <c r="J1566" s="374"/>
      <c r="K1566" s="374">
        <v>26.69</v>
      </c>
      <c r="L1566" s="374">
        <v>-3243639.38</v>
      </c>
      <c r="M1566" s="374"/>
    </row>
    <row r="1567" spans="1:13" ht="12.2" hidden="1" customHeight="1" outlineLevel="2" x14ac:dyDescent="0.2">
      <c r="A1567" s="367" t="s">
        <v>3750</v>
      </c>
      <c r="B1567" s="367" t="s">
        <v>604</v>
      </c>
      <c r="C1567" s="367" t="s">
        <v>838</v>
      </c>
      <c r="D1567" s="367" t="s">
        <v>839</v>
      </c>
      <c r="E1567" s="367" t="s">
        <v>530</v>
      </c>
      <c r="F1567" s="367" t="s">
        <v>3781</v>
      </c>
      <c r="G1567" s="367" t="s">
        <v>530</v>
      </c>
      <c r="H1567" s="367" t="s">
        <v>530</v>
      </c>
      <c r="I1567" s="367" t="s">
        <v>530</v>
      </c>
      <c r="J1567" s="374"/>
      <c r="K1567" s="374">
        <v>24.17</v>
      </c>
      <c r="L1567" s="374">
        <v>-3243663.55</v>
      </c>
      <c r="M1567" s="374"/>
    </row>
    <row r="1568" spans="1:13" ht="12.2" hidden="1" customHeight="1" outlineLevel="2" x14ac:dyDescent="0.2">
      <c r="A1568" s="367" t="s">
        <v>3750</v>
      </c>
      <c r="B1568" s="367" t="s">
        <v>604</v>
      </c>
      <c r="C1568" s="367" t="s">
        <v>838</v>
      </c>
      <c r="D1568" s="367" t="s">
        <v>839</v>
      </c>
      <c r="E1568" s="367" t="s">
        <v>530</v>
      </c>
      <c r="F1568" s="367" t="s">
        <v>3782</v>
      </c>
      <c r="G1568" s="367" t="s">
        <v>530</v>
      </c>
      <c r="H1568" s="367" t="s">
        <v>530</v>
      </c>
      <c r="I1568" s="367" t="s">
        <v>530</v>
      </c>
      <c r="J1568" s="374"/>
      <c r="K1568" s="374">
        <v>6.43</v>
      </c>
      <c r="L1568" s="374">
        <v>-3243669.98</v>
      </c>
      <c r="M1568" s="374"/>
    </row>
    <row r="1569" spans="1:13" ht="12.2" hidden="1" customHeight="1" outlineLevel="2" x14ac:dyDescent="0.2">
      <c r="A1569" s="367" t="s">
        <v>3750</v>
      </c>
      <c r="B1569" s="367" t="s">
        <v>604</v>
      </c>
      <c r="C1569" s="367" t="s">
        <v>624</v>
      </c>
      <c r="D1569" s="367" t="s">
        <v>625</v>
      </c>
      <c r="E1569" s="367" t="s">
        <v>530</v>
      </c>
      <c r="F1569" s="367" t="s">
        <v>3783</v>
      </c>
      <c r="G1569" s="367" t="s">
        <v>530</v>
      </c>
      <c r="H1569" s="367" t="s">
        <v>530</v>
      </c>
      <c r="I1569" s="367" t="s">
        <v>530</v>
      </c>
      <c r="J1569" s="374"/>
      <c r="K1569" s="374">
        <v>4.16</v>
      </c>
      <c r="L1569" s="374">
        <v>-3243674.14</v>
      </c>
      <c r="M1569" s="374"/>
    </row>
    <row r="1570" spans="1:13" ht="12.2" hidden="1" customHeight="1" outlineLevel="2" x14ac:dyDescent="0.2">
      <c r="A1570" s="367" t="s">
        <v>3750</v>
      </c>
      <c r="B1570" s="367" t="s">
        <v>604</v>
      </c>
      <c r="C1570" s="367" t="s">
        <v>849</v>
      </c>
      <c r="D1570" s="367" t="s">
        <v>850</v>
      </c>
      <c r="E1570" s="367" t="s">
        <v>530</v>
      </c>
      <c r="F1570" s="367" t="s">
        <v>3784</v>
      </c>
      <c r="G1570" s="367" t="s">
        <v>530</v>
      </c>
      <c r="H1570" s="367" t="s">
        <v>530</v>
      </c>
      <c r="I1570" s="367" t="s">
        <v>530</v>
      </c>
      <c r="J1570" s="374"/>
      <c r="K1570" s="374">
        <v>165.88</v>
      </c>
      <c r="L1570" s="374">
        <v>-3243840.02</v>
      </c>
      <c r="M1570" s="374"/>
    </row>
    <row r="1571" spans="1:13" ht="12.2" hidden="1" customHeight="1" outlineLevel="2" x14ac:dyDescent="0.2">
      <c r="A1571" s="367" t="s">
        <v>3750</v>
      </c>
      <c r="B1571" s="367" t="s">
        <v>859</v>
      </c>
      <c r="C1571" s="367" t="s">
        <v>3785</v>
      </c>
      <c r="D1571" s="367" t="s">
        <v>3786</v>
      </c>
      <c r="E1571" s="367" t="s">
        <v>530</v>
      </c>
      <c r="F1571" s="367" t="s">
        <v>3787</v>
      </c>
      <c r="G1571" s="367" t="s">
        <v>530</v>
      </c>
      <c r="H1571" s="367" t="s">
        <v>530</v>
      </c>
      <c r="I1571" s="367" t="s">
        <v>530</v>
      </c>
      <c r="J1571" s="374"/>
      <c r="K1571" s="374">
        <v>33.299999999999997</v>
      </c>
      <c r="L1571" s="374">
        <v>-3243873.32</v>
      </c>
      <c r="M1571" s="374"/>
    </row>
    <row r="1572" spans="1:13" ht="12.2" hidden="1" customHeight="1" outlineLevel="2" x14ac:dyDescent="0.2">
      <c r="A1572" s="367" t="s">
        <v>3750</v>
      </c>
      <c r="B1572" s="367" t="s">
        <v>859</v>
      </c>
      <c r="C1572" s="367" t="s">
        <v>860</v>
      </c>
      <c r="D1572" s="367" t="s">
        <v>799</v>
      </c>
      <c r="E1572" s="367" t="s">
        <v>530</v>
      </c>
      <c r="F1572" s="367" t="s">
        <v>3788</v>
      </c>
      <c r="G1572" s="367" t="s">
        <v>530</v>
      </c>
      <c r="H1572" s="367" t="s">
        <v>530</v>
      </c>
      <c r="I1572" s="367" t="s">
        <v>530</v>
      </c>
      <c r="J1572" s="374"/>
      <c r="K1572" s="374">
        <v>206.24</v>
      </c>
      <c r="L1572" s="374">
        <v>-3244079.56</v>
      </c>
      <c r="M1572" s="374"/>
    </row>
    <row r="1573" spans="1:13" ht="12.2" hidden="1" customHeight="1" outlineLevel="2" x14ac:dyDescent="0.2">
      <c r="A1573" s="367" t="s">
        <v>3750</v>
      </c>
      <c r="B1573" s="367" t="s">
        <v>631</v>
      </c>
      <c r="C1573" s="367" t="s">
        <v>871</v>
      </c>
      <c r="D1573" s="367" t="s">
        <v>744</v>
      </c>
      <c r="E1573" s="367" t="s">
        <v>530</v>
      </c>
      <c r="F1573" s="367" t="s">
        <v>872</v>
      </c>
      <c r="G1573" s="367" t="s">
        <v>530</v>
      </c>
      <c r="H1573" s="367" t="s">
        <v>530</v>
      </c>
      <c r="I1573" s="367" t="s">
        <v>530</v>
      </c>
      <c r="J1573" s="374"/>
      <c r="K1573" s="374">
        <v>569.71</v>
      </c>
      <c r="L1573" s="374">
        <v>-3244649.27</v>
      </c>
      <c r="M1573" s="374"/>
    </row>
    <row r="1574" spans="1:13" ht="12.2" hidden="1" customHeight="1" outlineLevel="2" x14ac:dyDescent="0.2">
      <c r="A1574" s="367" t="s">
        <v>3750</v>
      </c>
      <c r="B1574" s="367" t="s">
        <v>691</v>
      </c>
      <c r="C1574" s="367" t="s">
        <v>1556</v>
      </c>
      <c r="D1574" s="367" t="s">
        <v>1024</v>
      </c>
      <c r="E1574" s="367" t="s">
        <v>530</v>
      </c>
      <c r="F1574" s="367" t="s">
        <v>3789</v>
      </c>
      <c r="G1574" s="367" t="s">
        <v>530</v>
      </c>
      <c r="H1574" s="367" t="s">
        <v>530</v>
      </c>
      <c r="I1574" s="367" t="s">
        <v>530</v>
      </c>
      <c r="J1574" s="374"/>
      <c r="K1574" s="374">
        <v>58.44</v>
      </c>
      <c r="L1574" s="374">
        <v>-3244707.71</v>
      </c>
      <c r="M1574" s="374"/>
    </row>
    <row r="1575" spans="1:13" ht="12.2" hidden="1" customHeight="1" outlineLevel="2" x14ac:dyDescent="0.2">
      <c r="A1575" s="367" t="s">
        <v>3750</v>
      </c>
      <c r="B1575" s="367" t="s">
        <v>691</v>
      </c>
      <c r="C1575" s="367" t="s">
        <v>3790</v>
      </c>
      <c r="D1575" s="367" t="s">
        <v>3786</v>
      </c>
      <c r="E1575" s="367" t="s">
        <v>530</v>
      </c>
      <c r="F1575" s="367" t="s">
        <v>3791</v>
      </c>
      <c r="G1575" s="367" t="s">
        <v>530</v>
      </c>
      <c r="H1575" s="367" t="s">
        <v>530</v>
      </c>
      <c r="I1575" s="367" t="s">
        <v>530</v>
      </c>
      <c r="J1575" s="374"/>
      <c r="K1575" s="374">
        <v>59.02</v>
      </c>
      <c r="L1575" s="374">
        <v>-3244766.73</v>
      </c>
      <c r="M1575" s="374"/>
    </row>
    <row r="1576" spans="1:13" ht="12.2" hidden="1" customHeight="1" outlineLevel="2" x14ac:dyDescent="0.2">
      <c r="A1576" s="367" t="s">
        <v>3750</v>
      </c>
      <c r="B1576" s="367" t="s">
        <v>888</v>
      </c>
      <c r="C1576" s="367" t="s">
        <v>3792</v>
      </c>
      <c r="D1576" s="367" t="s">
        <v>3786</v>
      </c>
      <c r="E1576" s="367" t="s">
        <v>530</v>
      </c>
      <c r="F1576" s="367" t="s">
        <v>3793</v>
      </c>
      <c r="G1576" s="367" t="s">
        <v>530</v>
      </c>
      <c r="H1576" s="367" t="s">
        <v>530</v>
      </c>
      <c r="I1576" s="367" t="s">
        <v>530</v>
      </c>
      <c r="J1576" s="374"/>
      <c r="K1576" s="374">
        <v>3.83</v>
      </c>
      <c r="L1576" s="374">
        <v>-3244770.56</v>
      </c>
      <c r="M1576" s="374"/>
    </row>
    <row r="1577" spans="1:13" ht="12.2" hidden="1" customHeight="1" outlineLevel="2" x14ac:dyDescent="0.2">
      <c r="A1577" s="367" t="s">
        <v>3750</v>
      </c>
      <c r="B1577" s="367" t="s">
        <v>1051</v>
      </c>
      <c r="C1577" s="367" t="s">
        <v>3794</v>
      </c>
      <c r="D1577" s="367" t="s">
        <v>3786</v>
      </c>
      <c r="E1577" s="367" t="s">
        <v>530</v>
      </c>
      <c r="F1577" s="367" t="s">
        <v>3795</v>
      </c>
      <c r="G1577" s="367" t="s">
        <v>530</v>
      </c>
      <c r="H1577" s="367" t="s">
        <v>530</v>
      </c>
      <c r="I1577" s="367" t="s">
        <v>530</v>
      </c>
      <c r="J1577" s="374"/>
      <c r="K1577" s="374">
        <v>7.8</v>
      </c>
      <c r="L1577" s="374">
        <v>-3244778.36</v>
      </c>
      <c r="M1577" s="374"/>
    </row>
    <row r="1578" spans="1:13" ht="12.2" hidden="1" customHeight="1" outlineLevel="2" x14ac:dyDescent="0.2">
      <c r="A1578" s="367" t="s">
        <v>3750</v>
      </c>
      <c r="B1578" s="367" t="s">
        <v>894</v>
      </c>
      <c r="C1578" s="367" t="s">
        <v>3796</v>
      </c>
      <c r="D1578" s="367" t="s">
        <v>3786</v>
      </c>
      <c r="E1578" s="367" t="s">
        <v>530</v>
      </c>
      <c r="F1578" s="367" t="s">
        <v>3797</v>
      </c>
      <c r="G1578" s="367" t="s">
        <v>530</v>
      </c>
      <c r="H1578" s="367" t="s">
        <v>530</v>
      </c>
      <c r="I1578" s="367" t="s">
        <v>530</v>
      </c>
      <c r="J1578" s="374"/>
      <c r="K1578" s="374">
        <v>199.64</v>
      </c>
      <c r="L1578" s="374">
        <v>-3244978</v>
      </c>
      <c r="M1578" s="374"/>
    </row>
    <row r="1579" spans="1:13" ht="12.2" hidden="1" customHeight="1" outlineLevel="2" x14ac:dyDescent="0.2">
      <c r="A1579" s="367" t="s">
        <v>3750</v>
      </c>
      <c r="B1579" s="367" t="s">
        <v>894</v>
      </c>
      <c r="C1579" s="367" t="s">
        <v>1077</v>
      </c>
      <c r="D1579" s="367" t="s">
        <v>1078</v>
      </c>
      <c r="E1579" s="367" t="s">
        <v>530</v>
      </c>
      <c r="F1579" s="367" t="s">
        <v>3798</v>
      </c>
      <c r="G1579" s="367" t="s">
        <v>530</v>
      </c>
      <c r="H1579" s="367" t="s">
        <v>530</v>
      </c>
      <c r="I1579" s="367" t="s">
        <v>530</v>
      </c>
      <c r="J1579" s="374"/>
      <c r="K1579" s="374">
        <v>19.62</v>
      </c>
      <c r="L1579" s="374">
        <v>-3244997.62</v>
      </c>
      <c r="M1579" s="374"/>
    </row>
    <row r="1580" spans="1:13" ht="12.2" hidden="1" customHeight="1" outlineLevel="2" x14ac:dyDescent="0.2">
      <c r="A1580" s="367" t="s">
        <v>3750</v>
      </c>
      <c r="B1580" s="367" t="s">
        <v>713</v>
      </c>
      <c r="C1580" s="367" t="s">
        <v>3799</v>
      </c>
      <c r="D1580" s="367" t="s">
        <v>3800</v>
      </c>
      <c r="E1580" s="367" t="s">
        <v>530</v>
      </c>
      <c r="F1580" s="367" t="s">
        <v>3801</v>
      </c>
      <c r="G1580" s="367" t="s">
        <v>530</v>
      </c>
      <c r="H1580" s="367" t="s">
        <v>530</v>
      </c>
      <c r="I1580" s="367" t="s">
        <v>530</v>
      </c>
      <c r="J1580" s="374"/>
      <c r="K1580" s="374">
        <v>194.49</v>
      </c>
      <c r="L1580" s="374">
        <v>-3245192.11</v>
      </c>
      <c r="M1580" s="374"/>
    </row>
    <row r="1581" spans="1:13" ht="12.2" hidden="1" customHeight="1" outlineLevel="2" x14ac:dyDescent="0.2">
      <c r="A1581" s="367" t="s">
        <v>3750</v>
      </c>
      <c r="B1581" s="367" t="s">
        <v>713</v>
      </c>
      <c r="C1581" s="367" t="s">
        <v>3802</v>
      </c>
      <c r="D1581" s="367" t="s">
        <v>3786</v>
      </c>
      <c r="E1581" s="367" t="s">
        <v>530</v>
      </c>
      <c r="F1581" s="367" t="s">
        <v>3803</v>
      </c>
      <c r="G1581" s="367" t="s">
        <v>530</v>
      </c>
      <c r="H1581" s="367" t="s">
        <v>530</v>
      </c>
      <c r="I1581" s="367" t="s">
        <v>530</v>
      </c>
      <c r="J1581" s="374"/>
      <c r="K1581" s="374">
        <v>11.14</v>
      </c>
      <c r="L1581" s="374">
        <v>-3245203.25</v>
      </c>
      <c r="M1581" s="374"/>
    </row>
    <row r="1582" spans="1:13" ht="12.2" hidden="1" customHeight="1" outlineLevel="1" x14ac:dyDescent="0.2">
      <c r="A1582" s="375" t="s">
        <v>3804</v>
      </c>
      <c r="J1582" s="374">
        <f>SUBTOTAL(9,J1549:J1581)</f>
        <v>0</v>
      </c>
      <c r="K1582" s="374">
        <f>SUBTOTAL(9,K1549:K1581)</f>
        <v>0</v>
      </c>
      <c r="L1582" s="374">
        <f>SUBTOTAL(9,L1549:L1581)</f>
        <v>0</v>
      </c>
      <c r="M1582" s="374"/>
    </row>
    <row r="1583" spans="1:13" ht="12.2" hidden="1" customHeight="1" outlineLevel="2" x14ac:dyDescent="0.2">
      <c r="A1583" s="367" t="s">
        <v>3805</v>
      </c>
      <c r="B1583" s="367" t="s">
        <v>742</v>
      </c>
      <c r="C1583" s="367" t="s">
        <v>3806</v>
      </c>
      <c r="D1583" s="367" t="s">
        <v>3807</v>
      </c>
      <c r="E1583" s="367" t="s">
        <v>530</v>
      </c>
      <c r="F1583" s="367" t="s">
        <v>3808</v>
      </c>
      <c r="G1583" s="367" t="s">
        <v>530</v>
      </c>
      <c r="H1583" s="367" t="s">
        <v>530</v>
      </c>
      <c r="I1583" s="367" t="s">
        <v>530</v>
      </c>
      <c r="J1583" s="374"/>
      <c r="K1583" s="374">
        <v>823.32</v>
      </c>
      <c r="L1583" s="374">
        <v>-644370.18000000005</v>
      </c>
      <c r="M1583" s="374"/>
    </row>
    <row r="1584" spans="1:13" ht="12.2" hidden="1" customHeight="1" outlineLevel="2" x14ac:dyDescent="0.2">
      <c r="A1584" s="367" t="s">
        <v>3805</v>
      </c>
      <c r="B1584" s="367" t="s">
        <v>742</v>
      </c>
      <c r="C1584" s="367" t="s">
        <v>1255</v>
      </c>
      <c r="D1584" s="367" t="s">
        <v>1256</v>
      </c>
      <c r="E1584" s="367" t="s">
        <v>530</v>
      </c>
      <c r="F1584" s="367" t="s">
        <v>3809</v>
      </c>
      <c r="G1584" s="367" t="s">
        <v>530</v>
      </c>
      <c r="H1584" s="367" t="s">
        <v>530</v>
      </c>
      <c r="I1584" s="367" t="s">
        <v>530</v>
      </c>
      <c r="J1584" s="374"/>
      <c r="K1584" s="374">
        <v>77.28</v>
      </c>
      <c r="L1584" s="374">
        <v>-644447.46</v>
      </c>
      <c r="M1584" s="374"/>
    </row>
    <row r="1585" spans="1:13" ht="12.2" hidden="1" customHeight="1" outlineLevel="2" x14ac:dyDescent="0.2">
      <c r="A1585" s="367" t="s">
        <v>3805</v>
      </c>
      <c r="B1585" s="367" t="s">
        <v>774</v>
      </c>
      <c r="C1585" s="367" t="s">
        <v>1339</v>
      </c>
      <c r="D1585" s="367" t="s">
        <v>1295</v>
      </c>
      <c r="E1585" s="367" t="s">
        <v>530</v>
      </c>
      <c r="F1585" s="367" t="s">
        <v>3810</v>
      </c>
      <c r="G1585" s="367" t="s">
        <v>530</v>
      </c>
      <c r="H1585" s="367" t="s">
        <v>530</v>
      </c>
      <c r="I1585" s="367" t="s">
        <v>530</v>
      </c>
      <c r="J1585" s="374"/>
      <c r="K1585" s="374">
        <v>131.78</v>
      </c>
      <c r="L1585" s="374">
        <v>-644579.24</v>
      </c>
      <c r="M1585" s="374"/>
    </row>
    <row r="1586" spans="1:13" ht="12.2" hidden="1" customHeight="1" outlineLevel="2" x14ac:dyDescent="0.2">
      <c r="A1586" s="367" t="s">
        <v>3805</v>
      </c>
      <c r="B1586" s="367" t="s">
        <v>965</v>
      </c>
      <c r="C1586" s="367" t="s">
        <v>1362</v>
      </c>
      <c r="D1586" s="367" t="s">
        <v>1016</v>
      </c>
      <c r="E1586" s="367" t="s">
        <v>530</v>
      </c>
      <c r="F1586" s="367" t="s">
        <v>3811</v>
      </c>
      <c r="G1586" s="367" t="s">
        <v>530</v>
      </c>
      <c r="H1586" s="367" t="s">
        <v>530</v>
      </c>
      <c r="I1586" s="367" t="s">
        <v>530</v>
      </c>
      <c r="J1586" s="374"/>
      <c r="K1586" s="374">
        <v>23.96</v>
      </c>
      <c r="L1586" s="374">
        <v>-644603.19999999995</v>
      </c>
      <c r="M1586" s="374"/>
    </row>
    <row r="1587" spans="1:13" ht="12.2" hidden="1" customHeight="1" outlineLevel="2" x14ac:dyDescent="0.2">
      <c r="A1587" s="367" t="s">
        <v>3805</v>
      </c>
      <c r="B1587" s="367" t="s">
        <v>779</v>
      </c>
      <c r="C1587" s="367" t="s">
        <v>2197</v>
      </c>
      <c r="D1587" s="367" t="s">
        <v>2198</v>
      </c>
      <c r="E1587" s="367" t="s">
        <v>530</v>
      </c>
      <c r="F1587" s="367" t="s">
        <v>3812</v>
      </c>
      <c r="G1587" s="367" t="s">
        <v>530</v>
      </c>
      <c r="H1587" s="367" t="s">
        <v>530</v>
      </c>
      <c r="I1587" s="367" t="s">
        <v>530</v>
      </c>
      <c r="J1587" s="374"/>
      <c r="K1587" s="374">
        <v>26.32</v>
      </c>
      <c r="L1587" s="374">
        <v>-644629.52</v>
      </c>
      <c r="M1587" s="374"/>
    </row>
    <row r="1588" spans="1:13" ht="12.2" hidden="1" customHeight="1" outlineLevel="2" x14ac:dyDescent="0.2">
      <c r="A1588" s="367" t="s">
        <v>3805</v>
      </c>
      <c r="B1588" s="367" t="s">
        <v>571</v>
      </c>
      <c r="C1588" s="367" t="s">
        <v>3813</v>
      </c>
      <c r="D1588" s="367" t="s">
        <v>3807</v>
      </c>
      <c r="E1588" s="367" t="s">
        <v>530</v>
      </c>
      <c r="F1588" s="367" t="s">
        <v>3814</v>
      </c>
      <c r="G1588" s="367" t="s">
        <v>530</v>
      </c>
      <c r="H1588" s="367" t="s">
        <v>530</v>
      </c>
      <c r="I1588" s="367" t="s">
        <v>530</v>
      </c>
      <c r="J1588" s="374"/>
      <c r="K1588" s="374">
        <v>55.19</v>
      </c>
      <c r="L1588" s="374">
        <v>-644684.71</v>
      </c>
      <c r="M1588" s="374"/>
    </row>
    <row r="1589" spans="1:13" ht="12.2" hidden="1" customHeight="1" outlineLevel="2" x14ac:dyDescent="0.2">
      <c r="A1589" s="367" t="s">
        <v>3805</v>
      </c>
      <c r="B1589" s="367" t="s">
        <v>812</v>
      </c>
      <c r="C1589" s="367" t="s">
        <v>3815</v>
      </c>
      <c r="D1589" s="367" t="s">
        <v>3816</v>
      </c>
      <c r="E1589" s="367" t="s">
        <v>530</v>
      </c>
      <c r="F1589" s="367" t="s">
        <v>3817</v>
      </c>
      <c r="G1589" s="367" t="s">
        <v>530</v>
      </c>
      <c r="H1589" s="367" t="s">
        <v>530</v>
      </c>
      <c r="I1589" s="367" t="s">
        <v>530</v>
      </c>
      <c r="J1589" s="374"/>
      <c r="K1589" s="374">
        <v>31.44</v>
      </c>
      <c r="L1589" s="374">
        <v>-644716.15</v>
      </c>
      <c r="M1589" s="374"/>
    </row>
    <row r="1590" spans="1:13" ht="12.2" hidden="1" customHeight="1" outlineLevel="2" x14ac:dyDescent="0.2">
      <c r="A1590" s="367" t="s">
        <v>3805</v>
      </c>
      <c r="B1590" s="367" t="s">
        <v>812</v>
      </c>
      <c r="C1590" s="367" t="s">
        <v>2222</v>
      </c>
      <c r="D1590" s="367" t="s">
        <v>2223</v>
      </c>
      <c r="E1590" s="367" t="s">
        <v>530</v>
      </c>
      <c r="F1590" s="367" t="s">
        <v>3818</v>
      </c>
      <c r="G1590" s="367" t="s">
        <v>530</v>
      </c>
      <c r="H1590" s="367" t="s">
        <v>530</v>
      </c>
      <c r="I1590" s="367" t="s">
        <v>530</v>
      </c>
      <c r="J1590" s="374"/>
      <c r="K1590" s="374">
        <v>182.99</v>
      </c>
      <c r="L1590" s="374">
        <v>-644899.14</v>
      </c>
      <c r="M1590" s="374"/>
    </row>
    <row r="1591" spans="1:13" ht="12.2" hidden="1" customHeight="1" outlineLevel="2" x14ac:dyDescent="0.2">
      <c r="A1591" s="367" t="s">
        <v>3805</v>
      </c>
      <c r="B1591" s="367" t="s">
        <v>821</v>
      </c>
      <c r="C1591" s="367" t="s">
        <v>2228</v>
      </c>
      <c r="D1591" s="367" t="s">
        <v>1028</v>
      </c>
      <c r="E1591" s="367" t="s">
        <v>530</v>
      </c>
      <c r="F1591" s="367" t="s">
        <v>3819</v>
      </c>
      <c r="G1591" s="367" t="s">
        <v>530</v>
      </c>
      <c r="H1591" s="367" t="s">
        <v>530</v>
      </c>
      <c r="I1591" s="367" t="s">
        <v>530</v>
      </c>
      <c r="J1591" s="374"/>
      <c r="K1591" s="374">
        <v>597.02</v>
      </c>
      <c r="L1591" s="374">
        <v>-645496.16</v>
      </c>
      <c r="M1591" s="374"/>
    </row>
    <row r="1592" spans="1:13" ht="12.2" hidden="1" customHeight="1" outlineLevel="2" x14ac:dyDescent="0.2">
      <c r="A1592" s="367" t="s">
        <v>3805</v>
      </c>
      <c r="B1592" s="367" t="s">
        <v>604</v>
      </c>
      <c r="C1592" s="367" t="s">
        <v>1007</v>
      </c>
      <c r="D1592" s="367" t="s">
        <v>1008</v>
      </c>
      <c r="E1592" s="367" t="s">
        <v>530</v>
      </c>
      <c r="F1592" s="367" t="s">
        <v>3820</v>
      </c>
      <c r="G1592" s="367" t="s">
        <v>530</v>
      </c>
      <c r="H1592" s="367" t="s">
        <v>530</v>
      </c>
      <c r="I1592" s="367" t="s">
        <v>530</v>
      </c>
      <c r="J1592" s="374"/>
      <c r="K1592" s="374">
        <v>64.91</v>
      </c>
      <c r="L1592" s="374">
        <v>-645561.06999999995</v>
      </c>
      <c r="M1592" s="374"/>
    </row>
    <row r="1593" spans="1:13" ht="12.2" hidden="1" customHeight="1" outlineLevel="2" x14ac:dyDescent="0.2">
      <c r="A1593" s="367" t="s">
        <v>3805</v>
      </c>
      <c r="B1593" s="367" t="s">
        <v>604</v>
      </c>
      <c r="C1593" s="367" t="s">
        <v>3618</v>
      </c>
      <c r="D1593" s="367" t="s">
        <v>3619</v>
      </c>
      <c r="E1593" s="367" t="s">
        <v>530</v>
      </c>
      <c r="F1593" s="367" t="s">
        <v>3821</v>
      </c>
      <c r="G1593" s="367" t="s">
        <v>530</v>
      </c>
      <c r="H1593" s="367" t="s">
        <v>530</v>
      </c>
      <c r="I1593" s="367" t="s">
        <v>530</v>
      </c>
      <c r="J1593" s="374"/>
      <c r="K1593" s="374">
        <v>56.41</v>
      </c>
      <c r="L1593" s="374">
        <v>-645617.48</v>
      </c>
      <c r="M1593" s="374"/>
    </row>
    <row r="1594" spans="1:13" ht="12.2" hidden="1" customHeight="1" outlineLevel="2" x14ac:dyDescent="0.2">
      <c r="A1594" s="367" t="s">
        <v>3805</v>
      </c>
      <c r="B1594" s="367" t="s">
        <v>1014</v>
      </c>
      <c r="C1594" s="367" t="s">
        <v>1015</v>
      </c>
      <c r="D1594" s="367" t="s">
        <v>1016</v>
      </c>
      <c r="E1594" s="367" t="s">
        <v>530</v>
      </c>
      <c r="F1594" s="367" t="s">
        <v>3822</v>
      </c>
      <c r="G1594" s="367" t="s">
        <v>530</v>
      </c>
      <c r="H1594" s="367" t="s">
        <v>530</v>
      </c>
      <c r="I1594" s="367" t="s">
        <v>530</v>
      </c>
      <c r="J1594" s="374"/>
      <c r="K1594" s="374">
        <v>59.15</v>
      </c>
      <c r="L1594" s="374">
        <v>-645676.63</v>
      </c>
      <c r="M1594" s="374"/>
    </row>
    <row r="1595" spans="1:13" ht="12.2" hidden="1" customHeight="1" outlineLevel="2" x14ac:dyDescent="0.2">
      <c r="A1595" s="367" t="s">
        <v>3805</v>
      </c>
      <c r="B1595" s="367" t="s">
        <v>1146</v>
      </c>
      <c r="C1595" s="367" t="s">
        <v>1487</v>
      </c>
      <c r="D1595" s="367" t="s">
        <v>1295</v>
      </c>
      <c r="E1595" s="367" t="s">
        <v>530</v>
      </c>
      <c r="F1595" s="367" t="s">
        <v>3823</v>
      </c>
      <c r="G1595" s="367" t="s">
        <v>530</v>
      </c>
      <c r="H1595" s="367" t="s">
        <v>530</v>
      </c>
      <c r="I1595" s="367" t="s">
        <v>530</v>
      </c>
      <c r="J1595" s="374"/>
      <c r="K1595" s="374">
        <v>87.74</v>
      </c>
      <c r="L1595" s="374">
        <v>-645764.37</v>
      </c>
      <c r="M1595" s="374"/>
    </row>
    <row r="1596" spans="1:13" ht="12.2" hidden="1" customHeight="1" outlineLevel="2" x14ac:dyDescent="0.2">
      <c r="A1596" s="367" t="s">
        <v>3805</v>
      </c>
      <c r="B1596" s="367" t="s">
        <v>859</v>
      </c>
      <c r="C1596" s="367" t="s">
        <v>1023</v>
      </c>
      <c r="D1596" s="367" t="s">
        <v>1024</v>
      </c>
      <c r="E1596" s="367" t="s">
        <v>530</v>
      </c>
      <c r="F1596" s="367" t="s">
        <v>3824</v>
      </c>
      <c r="G1596" s="367" t="s">
        <v>530</v>
      </c>
      <c r="H1596" s="367" t="s">
        <v>530</v>
      </c>
      <c r="I1596" s="367" t="s">
        <v>530</v>
      </c>
      <c r="J1596" s="374"/>
      <c r="K1596" s="374">
        <v>131.93</v>
      </c>
      <c r="L1596" s="374">
        <v>-645896.30000000005</v>
      </c>
      <c r="M1596" s="374"/>
    </row>
    <row r="1597" spans="1:13" ht="12.2" hidden="1" customHeight="1" outlineLevel="2" x14ac:dyDescent="0.2">
      <c r="A1597" s="367" t="s">
        <v>3805</v>
      </c>
      <c r="B1597" s="367" t="s">
        <v>859</v>
      </c>
      <c r="C1597" s="367" t="s">
        <v>1499</v>
      </c>
      <c r="D1597" s="367" t="s">
        <v>1500</v>
      </c>
      <c r="E1597" s="367" t="s">
        <v>530</v>
      </c>
      <c r="F1597" s="367" t="s">
        <v>3825</v>
      </c>
      <c r="G1597" s="367" t="s">
        <v>530</v>
      </c>
      <c r="H1597" s="367" t="s">
        <v>530</v>
      </c>
      <c r="I1597" s="367" t="s">
        <v>530</v>
      </c>
      <c r="J1597" s="374"/>
      <c r="K1597" s="374">
        <v>67.680000000000007</v>
      </c>
      <c r="L1597" s="374">
        <v>-645963.98</v>
      </c>
      <c r="M1597" s="374"/>
    </row>
    <row r="1598" spans="1:13" ht="12.2" hidden="1" customHeight="1" outlineLevel="2" x14ac:dyDescent="0.2">
      <c r="A1598" s="367" t="s">
        <v>3805</v>
      </c>
      <c r="B1598" s="367" t="s">
        <v>681</v>
      </c>
      <c r="C1598" s="367" t="s">
        <v>3826</v>
      </c>
      <c r="D1598" s="367" t="s">
        <v>3827</v>
      </c>
      <c r="E1598" s="367" t="s">
        <v>530</v>
      </c>
      <c r="F1598" s="367" t="s">
        <v>3828</v>
      </c>
      <c r="G1598" s="367" t="s">
        <v>530</v>
      </c>
      <c r="H1598" s="367" t="s">
        <v>530</v>
      </c>
      <c r="I1598" s="367" t="s">
        <v>530</v>
      </c>
      <c r="J1598" s="374"/>
      <c r="K1598" s="374">
        <v>29102.11</v>
      </c>
      <c r="L1598" s="374">
        <v>-675066.09</v>
      </c>
      <c r="M1598" s="374"/>
    </row>
    <row r="1599" spans="1:13" ht="12.2" hidden="1" customHeight="1" outlineLevel="2" x14ac:dyDescent="0.2">
      <c r="A1599" s="367" t="s">
        <v>3805</v>
      </c>
      <c r="B1599" s="367" t="s">
        <v>888</v>
      </c>
      <c r="C1599" s="367" t="s">
        <v>1573</v>
      </c>
      <c r="D1599" s="367" t="s">
        <v>1295</v>
      </c>
      <c r="E1599" s="367" t="s">
        <v>530</v>
      </c>
      <c r="F1599" s="367" t="s">
        <v>3829</v>
      </c>
      <c r="G1599" s="367" t="s">
        <v>530</v>
      </c>
      <c r="H1599" s="367" t="s">
        <v>530</v>
      </c>
      <c r="I1599" s="367" t="s">
        <v>530</v>
      </c>
      <c r="J1599" s="374"/>
      <c r="K1599" s="374">
        <v>78.52</v>
      </c>
      <c r="L1599" s="374">
        <v>-675144.61</v>
      </c>
      <c r="M1599" s="374"/>
    </row>
    <row r="1600" spans="1:13" ht="12.2" hidden="1" customHeight="1" outlineLevel="2" x14ac:dyDescent="0.2">
      <c r="A1600" s="367" t="s">
        <v>3805</v>
      </c>
      <c r="B1600" s="367" t="s">
        <v>894</v>
      </c>
      <c r="C1600" s="367" t="s">
        <v>3830</v>
      </c>
      <c r="D1600" s="367" t="s">
        <v>3816</v>
      </c>
      <c r="E1600" s="367" t="s">
        <v>530</v>
      </c>
      <c r="F1600" s="367" t="s">
        <v>3831</v>
      </c>
      <c r="G1600" s="367" t="s">
        <v>530</v>
      </c>
      <c r="H1600" s="367" t="s">
        <v>530</v>
      </c>
      <c r="I1600" s="367" t="s">
        <v>530</v>
      </c>
      <c r="J1600" s="374"/>
      <c r="K1600" s="374">
        <v>38.19</v>
      </c>
      <c r="L1600" s="374">
        <v>-675182.8</v>
      </c>
      <c r="M1600" s="374"/>
    </row>
    <row r="1601" spans="1:13" ht="12.2" hidden="1" customHeight="1" outlineLevel="2" x14ac:dyDescent="0.2">
      <c r="A1601" s="367" t="s">
        <v>3805</v>
      </c>
      <c r="B1601" s="367" t="s">
        <v>894</v>
      </c>
      <c r="C1601" s="367" t="s">
        <v>1077</v>
      </c>
      <c r="D1601" s="367" t="s">
        <v>1078</v>
      </c>
      <c r="E1601" s="367" t="s">
        <v>530</v>
      </c>
      <c r="F1601" s="367" t="s">
        <v>3832</v>
      </c>
      <c r="G1601" s="367" t="s">
        <v>530</v>
      </c>
      <c r="H1601" s="367" t="s">
        <v>530</v>
      </c>
      <c r="I1601" s="367" t="s">
        <v>530</v>
      </c>
      <c r="J1601" s="374"/>
      <c r="K1601" s="374">
        <v>28.76</v>
      </c>
      <c r="L1601" s="374">
        <v>-675211.56</v>
      </c>
      <c r="M1601" s="374"/>
    </row>
    <row r="1602" spans="1:13" ht="12.2" hidden="1" customHeight="1" outlineLevel="1" x14ac:dyDescent="0.2">
      <c r="A1602" s="375" t="s">
        <v>3833</v>
      </c>
      <c r="J1602" s="374">
        <f>SUBTOTAL(9,J1583:J1601)</f>
        <v>0</v>
      </c>
      <c r="K1602" s="374">
        <f>SUBTOTAL(9,K1583:K1601)</f>
        <v>0</v>
      </c>
      <c r="L1602" s="374">
        <f>SUBTOTAL(9,L1583:L1601)</f>
        <v>0</v>
      </c>
      <c r="M1602" s="374"/>
    </row>
    <row r="1603" spans="1:13" ht="12.2" customHeight="1" collapsed="1" x14ac:dyDescent="0.2">
      <c r="A1603" s="375" t="s">
        <v>3834</v>
      </c>
      <c r="J1603" s="374">
        <f>SUBTOTAL(9,J6:J1601)</f>
        <v>0</v>
      </c>
      <c r="K1603" s="374">
        <f>SUBTOTAL(9,K6:K1601)</f>
        <v>2750.06</v>
      </c>
      <c r="L1603" s="374">
        <f>SUBTOTAL(9,L6:L1601)</f>
        <v>-939982849.20000005</v>
      </c>
      <c r="M1603" s="374"/>
    </row>
    <row r="1604" spans="1:13" ht="12.2" customHeight="1" x14ac:dyDescent="0.2">
      <c r="A1604" s="380"/>
      <c r="F1604" s="380"/>
      <c r="L1604" s="381"/>
    </row>
    <row r="1605" spans="1:13" ht="12.2" customHeight="1" x14ac:dyDescent="0.2"/>
    <row r="1606" spans="1:13" ht="12.2" customHeight="1" x14ac:dyDescent="0.2">
      <c r="J1606" s="382"/>
      <c r="K1606" s="382"/>
    </row>
    <row r="1607" spans="1:13" ht="12.2" customHeight="1" x14ac:dyDescent="0.2">
      <c r="A1607" s="380"/>
      <c r="F1607" s="380"/>
      <c r="L1607" s="381"/>
    </row>
    <row r="1608" spans="1:13" ht="12.2" customHeight="1" x14ac:dyDescent="0.2">
      <c r="J1608" s="382"/>
      <c r="K1608" s="382"/>
    </row>
    <row r="1609" spans="1:13" ht="12.2" customHeight="1" x14ac:dyDescent="0.2">
      <c r="A1609" s="380"/>
      <c r="F1609" s="380"/>
      <c r="L1609" s="381"/>
    </row>
    <row r="1610" spans="1:13" ht="12.2" customHeight="1" x14ac:dyDescent="0.2"/>
    <row r="1611" spans="1:13" ht="12.2" customHeight="1" x14ac:dyDescent="0.2">
      <c r="J1611" s="382"/>
      <c r="K1611" s="382"/>
    </row>
    <row r="1612" spans="1:13" ht="12.2" customHeight="1" x14ac:dyDescent="0.2">
      <c r="A1612" s="380"/>
      <c r="F1612" s="380"/>
      <c r="L1612" s="381"/>
    </row>
    <row r="1613" spans="1:13" ht="12.2" customHeight="1" x14ac:dyDescent="0.2">
      <c r="J1613" s="382"/>
      <c r="K1613" s="382"/>
    </row>
    <row r="1614" spans="1:13" ht="12.2" customHeight="1" x14ac:dyDescent="0.2">
      <c r="A1614" s="380"/>
      <c r="F1614" s="380"/>
      <c r="L1614" s="381"/>
    </row>
    <row r="1615" spans="1:13" ht="12.2" customHeight="1" x14ac:dyDescent="0.2">
      <c r="J1615" s="382"/>
      <c r="K1615" s="382"/>
    </row>
    <row r="1616" spans="1:13" ht="12.2" customHeight="1" x14ac:dyDescent="0.2">
      <c r="A1616" s="380"/>
      <c r="F1616" s="380"/>
      <c r="L1616" s="381"/>
    </row>
    <row r="1617" spans="1:12" ht="12.2" customHeight="1" x14ac:dyDescent="0.2"/>
    <row r="1618" spans="1:12" ht="12.2" customHeight="1" x14ac:dyDescent="0.2">
      <c r="J1618" s="382"/>
      <c r="K1618" s="382"/>
    </row>
    <row r="1619" spans="1:12" ht="12.2" customHeight="1" x14ac:dyDescent="0.2">
      <c r="A1619" s="380"/>
      <c r="F1619" s="380"/>
      <c r="L1619" s="381"/>
    </row>
    <row r="1620" spans="1:12" ht="12.2" customHeight="1" x14ac:dyDescent="0.2">
      <c r="J1620" s="382"/>
      <c r="K1620" s="382"/>
    </row>
    <row r="1621" spans="1:12" ht="12.2" customHeight="1" x14ac:dyDescent="0.2">
      <c r="A1621" s="380"/>
      <c r="F1621" s="380"/>
      <c r="L1621" s="381"/>
    </row>
    <row r="1622" spans="1:12" ht="12.2" customHeight="1" x14ac:dyDescent="0.2">
      <c r="J1622" s="382"/>
      <c r="K1622" s="382"/>
    </row>
    <row r="1623" spans="1:12" ht="12.2" customHeight="1" x14ac:dyDescent="0.2">
      <c r="A1623" s="380"/>
      <c r="F1623" s="380"/>
      <c r="L1623" s="381"/>
    </row>
    <row r="1624" spans="1:12" ht="12.2" customHeight="1" x14ac:dyDescent="0.2"/>
    <row r="1625" spans="1:12" ht="12.2" customHeight="1" x14ac:dyDescent="0.2">
      <c r="J1625" s="382"/>
      <c r="K1625" s="382"/>
    </row>
    <row r="1626" spans="1:12" ht="12.2" customHeight="1" x14ac:dyDescent="0.2">
      <c r="A1626" s="380"/>
      <c r="F1626" s="380"/>
      <c r="L1626" s="381"/>
    </row>
    <row r="1627" spans="1:12" ht="12.2" customHeight="1" x14ac:dyDescent="0.2">
      <c r="J1627" s="382"/>
      <c r="K1627" s="382"/>
    </row>
    <row r="1628" spans="1:12" ht="12.2" customHeight="1" x14ac:dyDescent="0.2">
      <c r="A1628" s="380"/>
      <c r="F1628" s="380"/>
      <c r="L1628" s="381"/>
    </row>
    <row r="1629" spans="1:12" ht="12.2" customHeight="1" x14ac:dyDescent="0.2"/>
    <row r="1630" spans="1:12" ht="12.2" customHeight="1" x14ac:dyDescent="0.2">
      <c r="J1630" s="382"/>
      <c r="K1630" s="382"/>
    </row>
    <row r="1631" spans="1:12" ht="12.2" customHeight="1" x14ac:dyDescent="0.2">
      <c r="A1631" s="380"/>
      <c r="F1631" s="380"/>
      <c r="L1631" s="381"/>
    </row>
    <row r="1632" spans="1:12" ht="12.2" customHeight="1" x14ac:dyDescent="0.2"/>
    <row r="1633" spans="1:12" ht="12.2" customHeight="1" x14ac:dyDescent="0.2">
      <c r="J1633" s="382"/>
      <c r="K1633" s="382"/>
    </row>
    <row r="1634" spans="1:12" ht="12.2" customHeight="1" x14ac:dyDescent="0.2">
      <c r="A1634" s="380"/>
      <c r="F1634" s="380"/>
      <c r="L1634" s="381"/>
    </row>
    <row r="1635" spans="1:12" ht="12.2" customHeight="1" x14ac:dyDescent="0.2"/>
    <row r="1636" spans="1:12" ht="12.2" customHeight="1" x14ac:dyDescent="0.2">
      <c r="J1636" s="382"/>
      <c r="K1636" s="382"/>
    </row>
    <row r="1637" spans="1:12" ht="12.2" customHeight="1" x14ac:dyDescent="0.2">
      <c r="A1637" s="380"/>
      <c r="F1637" s="380"/>
      <c r="L1637" s="381"/>
    </row>
    <row r="1638" spans="1:12" ht="12.2" customHeight="1" x14ac:dyDescent="0.2"/>
    <row r="1639" spans="1:12" ht="12.2" customHeight="1" x14ac:dyDescent="0.2">
      <c r="J1639" s="382"/>
      <c r="K1639" s="382"/>
    </row>
    <row r="1640" spans="1:12" ht="12.2" customHeight="1" x14ac:dyDescent="0.2">
      <c r="A1640" s="380"/>
      <c r="F1640" s="380"/>
      <c r="L1640" s="381"/>
    </row>
    <row r="1641" spans="1:12" ht="12.2" customHeight="1" x14ac:dyDescent="0.2">
      <c r="J1641" s="382"/>
      <c r="K1641" s="382"/>
    </row>
    <row r="1642" spans="1:12" ht="12.2" customHeight="1" x14ac:dyDescent="0.2">
      <c r="A1642" s="380"/>
      <c r="F1642" s="380"/>
      <c r="L1642" s="381"/>
    </row>
    <row r="1643" spans="1:12" ht="12.2" customHeight="1" x14ac:dyDescent="0.2"/>
    <row r="1644" spans="1:12" ht="12.2" customHeight="1" x14ac:dyDescent="0.2">
      <c r="J1644" s="382"/>
      <c r="K1644" s="382"/>
    </row>
    <row r="1645" spans="1:12" ht="12.2" customHeight="1" x14ac:dyDescent="0.2">
      <c r="A1645" s="380"/>
      <c r="F1645" s="380"/>
      <c r="L1645" s="381"/>
    </row>
    <row r="1646" spans="1:12" ht="12.2" customHeight="1" x14ac:dyDescent="0.2">
      <c r="J1646" s="382"/>
      <c r="K1646" s="382"/>
    </row>
    <row r="1647" spans="1:12" ht="12.2" customHeight="1" x14ac:dyDescent="0.2">
      <c r="A1647" s="380"/>
      <c r="F1647" s="380"/>
      <c r="L1647" s="381"/>
    </row>
    <row r="1648" spans="1:12" ht="12.2" customHeight="1" x14ac:dyDescent="0.2">
      <c r="J1648" s="382"/>
      <c r="K1648" s="382"/>
    </row>
    <row r="1649" spans="1:12" ht="12.2" customHeight="1" x14ac:dyDescent="0.2">
      <c r="A1649" s="380"/>
      <c r="F1649" s="380"/>
      <c r="L1649" s="381"/>
    </row>
    <row r="1650" spans="1:12" ht="12.2" customHeight="1" x14ac:dyDescent="0.2"/>
    <row r="1651" spans="1:12" ht="12.2" customHeight="1" x14ac:dyDescent="0.2">
      <c r="J1651" s="382"/>
      <c r="K1651" s="382"/>
    </row>
    <row r="1652" spans="1:12" ht="12.2" customHeight="1" x14ac:dyDescent="0.2">
      <c r="A1652" s="380"/>
      <c r="F1652" s="380"/>
      <c r="L1652" s="381"/>
    </row>
    <row r="1653" spans="1:12" ht="12.2" customHeight="1" x14ac:dyDescent="0.2">
      <c r="J1653" s="382"/>
      <c r="K1653" s="382"/>
    </row>
    <row r="1654" spans="1:12" ht="12.2" customHeight="1" x14ac:dyDescent="0.2">
      <c r="A1654" s="380"/>
      <c r="F1654" s="380"/>
      <c r="L1654" s="381"/>
    </row>
    <row r="1655" spans="1:12" ht="12.2" customHeight="1" x14ac:dyDescent="0.2">
      <c r="J1655" s="382"/>
      <c r="K1655" s="382"/>
    </row>
    <row r="1656" spans="1:12" ht="12.2" customHeight="1" x14ac:dyDescent="0.2">
      <c r="A1656" s="380"/>
      <c r="F1656" s="380"/>
      <c r="L1656" s="381"/>
    </row>
    <row r="1657" spans="1:12" ht="12.2" customHeight="1" x14ac:dyDescent="0.2">
      <c r="J1657" s="382"/>
      <c r="K1657" s="382"/>
    </row>
    <row r="1658" spans="1:12" ht="12.2" customHeight="1" x14ac:dyDescent="0.2">
      <c r="A1658" s="380"/>
      <c r="F1658" s="380"/>
      <c r="L1658" s="381"/>
    </row>
    <row r="1659" spans="1:12" ht="12.2" customHeight="1" x14ac:dyDescent="0.2">
      <c r="J1659" s="382"/>
      <c r="K1659" s="382"/>
    </row>
    <row r="1660" spans="1:12" ht="12.2" customHeight="1" x14ac:dyDescent="0.2">
      <c r="A1660" s="380"/>
      <c r="F1660" s="380"/>
      <c r="L1660" s="381"/>
    </row>
    <row r="1661" spans="1:12" ht="12.2" customHeight="1" x14ac:dyDescent="0.2">
      <c r="J1661" s="382"/>
      <c r="K1661" s="382"/>
    </row>
    <row r="1662" spans="1:12" ht="12.2" customHeight="1" x14ac:dyDescent="0.2">
      <c r="A1662" s="380"/>
      <c r="F1662" s="380"/>
      <c r="L1662" s="381"/>
    </row>
    <row r="1663" spans="1:12" ht="12.2" customHeight="1" x14ac:dyDescent="0.2">
      <c r="J1663" s="382"/>
      <c r="K1663" s="382"/>
    </row>
    <row r="1664" spans="1:12" ht="12.2" customHeight="1" x14ac:dyDescent="0.2">
      <c r="A1664" s="380"/>
      <c r="F1664" s="380"/>
      <c r="L1664" s="381"/>
    </row>
    <row r="1665" spans="1:12" ht="12.2" customHeight="1" x14ac:dyDescent="0.2"/>
    <row r="1666" spans="1:12" ht="12.2" customHeight="1" x14ac:dyDescent="0.2">
      <c r="J1666" s="382"/>
      <c r="K1666" s="382"/>
    </row>
    <row r="1667" spans="1:12" ht="12.2" customHeight="1" x14ac:dyDescent="0.2">
      <c r="A1667" s="380"/>
      <c r="F1667" s="380"/>
      <c r="L1667" s="381"/>
    </row>
    <row r="1668" spans="1:12" ht="12.2" customHeight="1" x14ac:dyDescent="0.2">
      <c r="J1668" s="382"/>
      <c r="K1668" s="382"/>
    </row>
    <row r="1669" spans="1:12" ht="12.2" customHeight="1" x14ac:dyDescent="0.2">
      <c r="A1669" s="380"/>
      <c r="F1669" s="380"/>
      <c r="L1669" s="381"/>
    </row>
    <row r="1670" spans="1:12" ht="12.2" customHeight="1" x14ac:dyDescent="0.2">
      <c r="J1670" s="382"/>
      <c r="K1670" s="382"/>
    </row>
    <row r="1671" spans="1:12" ht="12.2" customHeight="1" x14ac:dyDescent="0.2">
      <c r="A1671" s="380"/>
      <c r="F1671" s="380"/>
      <c r="L1671" s="381"/>
    </row>
    <row r="1672" spans="1:12" ht="12.2" customHeight="1" x14ac:dyDescent="0.2">
      <c r="J1672" s="382"/>
      <c r="K1672" s="382"/>
    </row>
    <row r="1673" spans="1:12" ht="12.2" customHeight="1" x14ac:dyDescent="0.2">
      <c r="A1673" s="380"/>
      <c r="F1673" s="380"/>
      <c r="L1673" s="381"/>
    </row>
    <row r="1674" spans="1:12" ht="12.2" customHeight="1" x14ac:dyDescent="0.2">
      <c r="J1674" s="382"/>
      <c r="K1674" s="382"/>
    </row>
    <row r="1675" spans="1:12" ht="12.2" customHeight="1" x14ac:dyDescent="0.2">
      <c r="A1675" s="380"/>
      <c r="F1675" s="380"/>
      <c r="L1675" s="381"/>
    </row>
    <row r="1676" spans="1:12" ht="12.2" customHeight="1" x14ac:dyDescent="0.2"/>
    <row r="1677" spans="1:12" ht="12.2" customHeight="1" x14ac:dyDescent="0.2">
      <c r="J1677" s="382"/>
      <c r="K1677" s="382"/>
    </row>
    <row r="1678" spans="1:12" ht="12.2" customHeight="1" x14ac:dyDescent="0.2">
      <c r="A1678" s="380"/>
      <c r="F1678" s="380"/>
      <c r="L1678" s="381"/>
    </row>
    <row r="1679" spans="1:12" ht="12.2" customHeight="1" x14ac:dyDescent="0.2"/>
    <row r="1680" spans="1:12" ht="12.2" customHeight="1" x14ac:dyDescent="0.2">
      <c r="J1680" s="382"/>
      <c r="K1680" s="382"/>
    </row>
    <row r="1681" spans="1:12" ht="12.2" customHeight="1" x14ac:dyDescent="0.2">
      <c r="A1681" s="380"/>
      <c r="F1681" s="380"/>
      <c r="L1681" s="381"/>
    </row>
    <row r="1682" spans="1:12" ht="12.2" customHeight="1" x14ac:dyDescent="0.2"/>
    <row r="1683" spans="1:12" ht="12.2" customHeight="1" x14ac:dyDescent="0.2">
      <c r="J1683" s="382"/>
      <c r="K1683" s="382"/>
    </row>
    <row r="1684" spans="1:12" ht="12.2" customHeight="1" x14ac:dyDescent="0.2">
      <c r="A1684" s="380"/>
      <c r="F1684" s="380"/>
      <c r="L1684" s="381"/>
    </row>
    <row r="1685" spans="1:12" ht="12.2" customHeight="1" x14ac:dyDescent="0.2">
      <c r="J1685" s="382"/>
      <c r="K1685" s="382"/>
    </row>
    <row r="1686" spans="1:12" ht="12.2" customHeight="1" x14ac:dyDescent="0.2">
      <c r="A1686" s="380"/>
      <c r="F1686" s="380"/>
      <c r="L1686" s="381"/>
    </row>
    <row r="1687" spans="1:12" ht="12.2" customHeight="1" x14ac:dyDescent="0.2">
      <c r="J1687" s="382"/>
      <c r="K1687" s="382"/>
    </row>
    <row r="1688" spans="1:12" ht="12.2" customHeight="1" x14ac:dyDescent="0.2">
      <c r="A1688" s="380"/>
      <c r="F1688" s="380"/>
      <c r="L1688" s="381"/>
    </row>
    <row r="1689" spans="1:12" ht="12.2" customHeight="1" x14ac:dyDescent="0.2">
      <c r="J1689" s="382"/>
      <c r="K1689" s="382"/>
    </row>
    <row r="1690" spans="1:12" ht="12.2" customHeight="1" x14ac:dyDescent="0.2">
      <c r="A1690" s="380"/>
      <c r="F1690" s="380"/>
      <c r="L1690" s="381"/>
    </row>
    <row r="1691" spans="1:12" ht="12.2" customHeight="1" x14ac:dyDescent="0.2">
      <c r="J1691" s="382"/>
      <c r="K1691" s="382"/>
    </row>
    <row r="1692" spans="1:12" ht="12.2" customHeight="1" x14ac:dyDescent="0.2">
      <c r="A1692" s="380"/>
      <c r="F1692" s="380"/>
      <c r="L1692" s="381"/>
    </row>
    <row r="1693" spans="1:12" ht="12.2" customHeight="1" x14ac:dyDescent="0.2"/>
    <row r="1694" spans="1:12" ht="12.2" customHeight="1" x14ac:dyDescent="0.2">
      <c r="J1694" s="382"/>
      <c r="K1694" s="382"/>
    </row>
    <row r="1695" spans="1:12" ht="12.2" customHeight="1" x14ac:dyDescent="0.2">
      <c r="A1695" s="380"/>
      <c r="F1695" s="380"/>
      <c r="L1695" s="381"/>
    </row>
    <row r="1696" spans="1:12" ht="12.2" customHeight="1" x14ac:dyDescent="0.2"/>
    <row r="1697" spans="1:12" ht="12.2" customHeight="1" x14ac:dyDescent="0.2">
      <c r="J1697" s="382"/>
      <c r="K1697" s="382"/>
    </row>
    <row r="1698" spans="1:12" ht="12.2" customHeight="1" x14ac:dyDescent="0.2">
      <c r="A1698" s="380"/>
      <c r="F1698" s="380"/>
      <c r="L1698" s="381"/>
    </row>
    <row r="1699" spans="1:12" ht="12.2" customHeight="1" x14ac:dyDescent="0.2">
      <c r="J1699" s="382"/>
      <c r="K1699" s="382"/>
    </row>
    <row r="1700" spans="1:12" ht="12.2" customHeight="1" x14ac:dyDescent="0.2">
      <c r="A1700" s="380"/>
      <c r="F1700" s="380"/>
      <c r="L1700" s="381"/>
    </row>
    <row r="1701" spans="1:12" ht="12.2" customHeight="1" x14ac:dyDescent="0.2"/>
    <row r="1702" spans="1:12" ht="12.2" customHeight="1" x14ac:dyDescent="0.2">
      <c r="J1702" s="382"/>
      <c r="K1702" s="382"/>
    </row>
    <row r="1703" spans="1:12" ht="12.2" customHeight="1" x14ac:dyDescent="0.2">
      <c r="A1703" s="380"/>
      <c r="F1703" s="380"/>
      <c r="L1703" s="381"/>
    </row>
    <row r="1704" spans="1:12" ht="12.2" customHeight="1" x14ac:dyDescent="0.2">
      <c r="J1704" s="382"/>
      <c r="K1704" s="382"/>
    </row>
    <row r="1705" spans="1:12" ht="12.2" customHeight="1" x14ac:dyDescent="0.2">
      <c r="A1705" s="380"/>
      <c r="F1705" s="380"/>
      <c r="L1705" s="381"/>
    </row>
    <row r="1706" spans="1:12" ht="12.2" customHeight="1" x14ac:dyDescent="0.2"/>
    <row r="1707" spans="1:12" ht="12.2" customHeight="1" x14ac:dyDescent="0.2">
      <c r="J1707" s="382"/>
      <c r="K1707" s="382"/>
    </row>
    <row r="1708" spans="1:12" ht="12.2" customHeight="1" x14ac:dyDescent="0.2">
      <c r="A1708" s="380"/>
      <c r="F1708" s="380"/>
      <c r="L1708" s="381"/>
    </row>
    <row r="1709" spans="1:12" ht="12.2" customHeight="1" x14ac:dyDescent="0.2">
      <c r="J1709" s="382"/>
      <c r="K1709" s="382"/>
    </row>
    <row r="1710" spans="1:12" ht="12.2" customHeight="1" x14ac:dyDescent="0.2">
      <c r="A1710" s="380"/>
      <c r="F1710" s="380"/>
      <c r="L1710" s="381"/>
    </row>
    <row r="1711" spans="1:12" ht="12.2" customHeight="1" x14ac:dyDescent="0.2">
      <c r="J1711" s="382"/>
      <c r="K1711" s="382"/>
    </row>
    <row r="1712" spans="1:12" ht="12.2" customHeight="1" x14ac:dyDescent="0.2">
      <c r="A1712" s="380"/>
      <c r="F1712" s="380"/>
      <c r="L1712" s="381"/>
    </row>
    <row r="1713" spans="1:12" ht="12.2" customHeight="1" x14ac:dyDescent="0.2">
      <c r="J1713" s="382"/>
      <c r="K1713" s="382"/>
    </row>
    <row r="1714" spans="1:12" ht="12.2" customHeight="1" x14ac:dyDescent="0.2">
      <c r="A1714" s="380"/>
      <c r="F1714" s="380"/>
      <c r="L1714" s="381"/>
    </row>
    <row r="1715" spans="1:12" ht="12.2" customHeight="1" x14ac:dyDescent="0.2">
      <c r="J1715" s="382"/>
      <c r="K1715" s="382"/>
    </row>
    <row r="1716" spans="1:12" ht="12.2" customHeight="1" x14ac:dyDescent="0.2">
      <c r="A1716" s="380"/>
      <c r="F1716" s="380"/>
      <c r="L1716" s="381"/>
    </row>
    <row r="1717" spans="1:12" ht="12.2" customHeight="1" x14ac:dyDescent="0.2">
      <c r="J1717" s="382"/>
      <c r="K1717" s="382"/>
    </row>
    <row r="1718" spans="1:12" ht="12.2" customHeight="1" x14ac:dyDescent="0.2">
      <c r="A1718" s="380"/>
      <c r="F1718" s="380"/>
      <c r="L1718" s="381"/>
    </row>
    <row r="1719" spans="1:12" ht="12.2" customHeight="1" x14ac:dyDescent="0.2"/>
    <row r="1720" spans="1:12" ht="12.2" customHeight="1" x14ac:dyDescent="0.2">
      <c r="J1720" s="382"/>
      <c r="K1720" s="382"/>
    </row>
    <row r="1721" spans="1:12" ht="12.2" customHeight="1" x14ac:dyDescent="0.2">
      <c r="A1721" s="380"/>
      <c r="F1721" s="380"/>
      <c r="L1721" s="381"/>
    </row>
    <row r="1722" spans="1:12" ht="12.2" customHeight="1" x14ac:dyDescent="0.2">
      <c r="J1722" s="382"/>
      <c r="K1722" s="382"/>
    </row>
    <row r="1723" spans="1:12" ht="12.2" customHeight="1" x14ac:dyDescent="0.2">
      <c r="A1723" s="380"/>
      <c r="F1723" s="380"/>
      <c r="L1723" s="381"/>
    </row>
    <row r="1724" spans="1:12" ht="12.2" customHeight="1" x14ac:dyDescent="0.2">
      <c r="J1724" s="382"/>
      <c r="K1724" s="382"/>
    </row>
    <row r="1725" spans="1:12" ht="12.2" customHeight="1" x14ac:dyDescent="0.2">
      <c r="A1725" s="380"/>
      <c r="F1725" s="380"/>
      <c r="L1725" s="381"/>
    </row>
    <row r="1726" spans="1:12" ht="12.2" customHeight="1" x14ac:dyDescent="0.2">
      <c r="J1726" s="382"/>
      <c r="K1726" s="382"/>
    </row>
    <row r="1727" spans="1:12" ht="12.2" customHeight="1" x14ac:dyDescent="0.2">
      <c r="A1727" s="380"/>
      <c r="F1727" s="380"/>
      <c r="L1727" s="381"/>
    </row>
    <row r="1728" spans="1:12" ht="12.2" customHeight="1" x14ac:dyDescent="0.2">
      <c r="J1728" s="382"/>
      <c r="K1728" s="382"/>
    </row>
    <row r="1729" spans="1:12" ht="12.2" customHeight="1" x14ac:dyDescent="0.2">
      <c r="A1729" s="380"/>
      <c r="F1729" s="380"/>
      <c r="L1729" s="381"/>
    </row>
    <row r="1730" spans="1:12" ht="12.2" customHeight="1" x14ac:dyDescent="0.2">
      <c r="J1730" s="382"/>
      <c r="K1730" s="382"/>
    </row>
    <row r="1731" spans="1:12" ht="12.2" customHeight="1" x14ac:dyDescent="0.2">
      <c r="A1731" s="380"/>
      <c r="F1731" s="380"/>
      <c r="L1731" s="381"/>
    </row>
    <row r="1732" spans="1:12" ht="12.2" customHeight="1" x14ac:dyDescent="0.2">
      <c r="J1732" s="382"/>
      <c r="K1732" s="382"/>
    </row>
    <row r="1733" spans="1:12" ht="12.2" customHeight="1" x14ac:dyDescent="0.2">
      <c r="A1733" s="380"/>
      <c r="F1733" s="380"/>
      <c r="L1733" s="381"/>
    </row>
    <row r="1734" spans="1:12" ht="12.2" customHeight="1" x14ac:dyDescent="0.2">
      <c r="J1734" s="382"/>
      <c r="K1734" s="382"/>
    </row>
    <row r="1735" spans="1:12" ht="12.2" customHeight="1" x14ac:dyDescent="0.2">
      <c r="A1735" s="380"/>
      <c r="F1735" s="380"/>
      <c r="L1735" s="381"/>
    </row>
    <row r="1736" spans="1:12" ht="12.2" customHeight="1" x14ac:dyDescent="0.2">
      <c r="J1736" s="382"/>
      <c r="K1736" s="382"/>
    </row>
    <row r="1737" spans="1:12" ht="12.2" customHeight="1" x14ac:dyDescent="0.2">
      <c r="A1737" s="380"/>
      <c r="F1737" s="380"/>
      <c r="L1737" s="381"/>
    </row>
    <row r="1738" spans="1:12" ht="12.2" customHeight="1" x14ac:dyDescent="0.2"/>
    <row r="1739" spans="1:12" ht="12.2" customHeight="1" x14ac:dyDescent="0.2">
      <c r="J1739" s="382"/>
      <c r="K1739" s="382"/>
    </row>
    <row r="1740" spans="1:12" ht="12.2" customHeight="1" x14ac:dyDescent="0.2">
      <c r="A1740" s="380"/>
      <c r="F1740" s="380"/>
      <c r="L1740" s="381"/>
    </row>
    <row r="1741" spans="1:12" ht="12.2" customHeight="1" x14ac:dyDescent="0.2"/>
    <row r="1742" spans="1:12" ht="12.2" customHeight="1" x14ac:dyDescent="0.2">
      <c r="J1742" s="382"/>
      <c r="K1742" s="382"/>
    </row>
    <row r="1743" spans="1:12" ht="12.2" customHeight="1" x14ac:dyDescent="0.2">
      <c r="A1743" s="380"/>
      <c r="F1743" s="380"/>
      <c r="L1743" s="381"/>
    </row>
    <row r="1744" spans="1:12" ht="12.2" customHeight="1" x14ac:dyDescent="0.2">
      <c r="J1744" s="382"/>
      <c r="K1744" s="382"/>
    </row>
    <row r="1745" spans="1:12" ht="12.2" customHeight="1" x14ac:dyDescent="0.2">
      <c r="A1745" s="380"/>
      <c r="F1745" s="380"/>
      <c r="L1745" s="381"/>
    </row>
    <row r="1746" spans="1:12" ht="12.2" customHeight="1" x14ac:dyDescent="0.2"/>
    <row r="1747" spans="1:12" ht="12.2" customHeight="1" x14ac:dyDescent="0.2">
      <c r="J1747" s="382"/>
      <c r="K1747" s="382"/>
    </row>
    <row r="1748" spans="1:12" ht="12.2" customHeight="1" x14ac:dyDescent="0.2">
      <c r="A1748" s="380"/>
      <c r="F1748" s="380"/>
      <c r="L1748" s="381"/>
    </row>
    <row r="1749" spans="1:12" ht="12.2" customHeight="1" x14ac:dyDescent="0.2">
      <c r="J1749" s="382"/>
      <c r="K1749" s="382"/>
    </row>
    <row r="1750" spans="1:12" ht="12.2" customHeight="1" x14ac:dyDescent="0.2">
      <c r="A1750" s="380"/>
      <c r="F1750" s="380"/>
      <c r="L1750" s="381"/>
    </row>
    <row r="1751" spans="1:12" ht="12.2" customHeight="1" x14ac:dyDescent="0.2">
      <c r="J1751" s="382"/>
      <c r="K1751" s="382"/>
    </row>
    <row r="1752" spans="1:12" ht="12.2" customHeight="1" x14ac:dyDescent="0.2">
      <c r="A1752" s="380"/>
      <c r="F1752" s="380"/>
      <c r="L1752" s="381"/>
    </row>
    <row r="1753" spans="1:12" ht="12.2" customHeight="1" x14ac:dyDescent="0.2">
      <c r="J1753" s="382"/>
      <c r="K1753" s="382"/>
    </row>
    <row r="1754" spans="1:12" ht="12.2" customHeight="1" x14ac:dyDescent="0.2">
      <c r="A1754" s="380"/>
      <c r="F1754" s="380"/>
      <c r="L1754" s="381"/>
    </row>
    <row r="1755" spans="1:12" ht="12.2" customHeight="1" x14ac:dyDescent="0.2"/>
    <row r="1756" spans="1:12" ht="12.2" customHeight="1" x14ac:dyDescent="0.2">
      <c r="J1756" s="382"/>
      <c r="K1756" s="382"/>
    </row>
    <row r="1757" spans="1:12" ht="12.2" customHeight="1" x14ac:dyDescent="0.2">
      <c r="A1757" s="380"/>
      <c r="F1757" s="380"/>
      <c r="L1757" s="381"/>
    </row>
    <row r="1758" spans="1:12" ht="12.2" customHeight="1" x14ac:dyDescent="0.2">
      <c r="J1758" s="382"/>
      <c r="K1758" s="382"/>
    </row>
    <row r="1759" spans="1:12" ht="12.2" customHeight="1" x14ac:dyDescent="0.2">
      <c r="A1759" s="380"/>
      <c r="F1759" s="380"/>
      <c r="L1759" s="381"/>
    </row>
    <row r="1760" spans="1:12" ht="12.2" customHeight="1" x14ac:dyDescent="0.2"/>
    <row r="1761" spans="1:12" ht="12.2" customHeight="1" x14ac:dyDescent="0.2">
      <c r="J1761" s="382"/>
      <c r="K1761" s="382"/>
    </row>
    <row r="1762" spans="1:12" ht="12.2" customHeight="1" x14ac:dyDescent="0.2">
      <c r="A1762" s="380"/>
      <c r="F1762" s="380"/>
      <c r="L1762" s="381"/>
    </row>
    <row r="1763" spans="1:12" ht="12.2" customHeight="1" x14ac:dyDescent="0.2"/>
    <row r="1764" spans="1:12" ht="12.2" customHeight="1" x14ac:dyDescent="0.2">
      <c r="J1764" s="382"/>
      <c r="K1764" s="382"/>
    </row>
    <row r="1765" spans="1:12" ht="12.2" customHeight="1" x14ac:dyDescent="0.2">
      <c r="A1765" s="380"/>
      <c r="F1765" s="380"/>
      <c r="L1765" s="381"/>
    </row>
    <row r="1766" spans="1:12" ht="12.2" customHeight="1" x14ac:dyDescent="0.2"/>
    <row r="1767" spans="1:12" ht="12.2" customHeight="1" x14ac:dyDescent="0.2">
      <c r="J1767" s="382"/>
      <c r="K1767" s="382"/>
    </row>
    <row r="1768" spans="1:12" ht="12.2" customHeight="1" x14ac:dyDescent="0.2">
      <c r="A1768" s="380"/>
      <c r="F1768" s="380"/>
      <c r="L1768" s="381"/>
    </row>
    <row r="1769" spans="1:12" ht="12.2" customHeight="1" x14ac:dyDescent="0.2"/>
    <row r="1770" spans="1:12" ht="12.2" customHeight="1" x14ac:dyDescent="0.2">
      <c r="J1770" s="382"/>
      <c r="K1770" s="382"/>
    </row>
    <row r="1771" spans="1:12" ht="12.2" customHeight="1" x14ac:dyDescent="0.2">
      <c r="A1771" s="380"/>
      <c r="F1771" s="380"/>
      <c r="L1771" s="381"/>
    </row>
    <row r="1772" spans="1:12" ht="12.2" customHeight="1" x14ac:dyDescent="0.2"/>
    <row r="1773" spans="1:12" ht="12.2" customHeight="1" x14ac:dyDescent="0.2">
      <c r="J1773" s="382"/>
      <c r="K1773" s="382"/>
    </row>
    <row r="1774" spans="1:12" ht="12.2" customHeight="1" x14ac:dyDescent="0.2">
      <c r="A1774" s="380"/>
      <c r="F1774" s="380"/>
      <c r="L1774" s="381"/>
    </row>
    <row r="1775" spans="1:12" ht="12.2" customHeight="1" x14ac:dyDescent="0.2"/>
    <row r="1776" spans="1:12" ht="12.2" customHeight="1" x14ac:dyDescent="0.2">
      <c r="J1776" s="382"/>
      <c r="K1776" s="382"/>
    </row>
    <row r="1777" spans="1:12" ht="12.2" customHeight="1" x14ac:dyDescent="0.2">
      <c r="A1777" s="380"/>
      <c r="F1777" s="380"/>
      <c r="L1777" s="381"/>
    </row>
    <row r="1778" spans="1:12" ht="12.2" customHeight="1" x14ac:dyDescent="0.2">
      <c r="J1778" s="382"/>
      <c r="K1778" s="382"/>
    </row>
    <row r="1779" spans="1:12" ht="12.2" customHeight="1" x14ac:dyDescent="0.2">
      <c r="A1779" s="380"/>
      <c r="F1779" s="380"/>
      <c r="L1779" s="381"/>
    </row>
    <row r="1780" spans="1:12" ht="12.2" customHeight="1" x14ac:dyDescent="0.2">
      <c r="J1780" s="382"/>
      <c r="K1780" s="382"/>
    </row>
    <row r="1781" spans="1:12" ht="12.2" customHeight="1" x14ac:dyDescent="0.2">
      <c r="A1781" s="380"/>
      <c r="F1781" s="380"/>
      <c r="L1781" s="381"/>
    </row>
    <row r="1782" spans="1:12" ht="12.2" customHeight="1" x14ac:dyDescent="0.2">
      <c r="J1782" s="382"/>
      <c r="K1782" s="382"/>
    </row>
    <row r="1783" spans="1:12" ht="12.2" customHeight="1" x14ac:dyDescent="0.2">
      <c r="A1783" s="380"/>
      <c r="F1783" s="380"/>
      <c r="L1783" s="381"/>
    </row>
    <row r="1784" spans="1:12" ht="12.2" customHeight="1" x14ac:dyDescent="0.2">
      <c r="J1784" s="382"/>
      <c r="K1784" s="382"/>
    </row>
    <row r="1785" spans="1:12" ht="12.2" customHeight="1" x14ac:dyDescent="0.2">
      <c r="A1785" s="380"/>
      <c r="F1785" s="380"/>
      <c r="L1785" s="381"/>
    </row>
    <row r="1786" spans="1:12" ht="12.2" customHeight="1" x14ac:dyDescent="0.2"/>
    <row r="1787" spans="1:12" ht="12.2" customHeight="1" x14ac:dyDescent="0.2">
      <c r="J1787" s="382"/>
      <c r="K1787" s="382"/>
    </row>
    <row r="1788" spans="1:12" ht="12.2" customHeight="1" x14ac:dyDescent="0.2">
      <c r="A1788" s="380"/>
      <c r="F1788" s="380"/>
      <c r="L1788" s="381"/>
    </row>
    <row r="1789" spans="1:12" ht="12.2" customHeight="1" x14ac:dyDescent="0.2">
      <c r="J1789" s="382"/>
      <c r="K1789" s="382"/>
    </row>
    <row r="1790" spans="1:12" ht="12.2" customHeight="1" x14ac:dyDescent="0.2">
      <c r="A1790" s="380"/>
      <c r="F1790" s="380"/>
      <c r="L1790" s="381"/>
    </row>
    <row r="1791" spans="1:12" ht="12.2" customHeight="1" x14ac:dyDescent="0.2"/>
    <row r="1792" spans="1:12" ht="12.2" customHeight="1" x14ac:dyDescent="0.2">
      <c r="J1792" s="382"/>
      <c r="K1792" s="382"/>
    </row>
    <row r="1793" spans="1:12" ht="12.2" customHeight="1" x14ac:dyDescent="0.2">
      <c r="A1793" s="380"/>
      <c r="F1793" s="380"/>
      <c r="L1793" s="381"/>
    </row>
    <row r="1794" spans="1:12" ht="12.2" customHeight="1" x14ac:dyDescent="0.2"/>
    <row r="1795" spans="1:12" ht="12.2" customHeight="1" x14ac:dyDescent="0.2">
      <c r="J1795" s="382"/>
      <c r="K1795" s="382"/>
    </row>
    <row r="1796" spans="1:12" ht="12.2" customHeight="1" x14ac:dyDescent="0.2">
      <c r="A1796" s="380"/>
      <c r="F1796" s="380"/>
      <c r="L1796" s="381"/>
    </row>
    <row r="1797" spans="1:12" ht="12.2" customHeight="1" x14ac:dyDescent="0.2"/>
    <row r="1798" spans="1:12" ht="12.2" customHeight="1" x14ac:dyDescent="0.2">
      <c r="J1798" s="382"/>
      <c r="K1798" s="382"/>
    </row>
    <row r="1799" spans="1:12" ht="12.2" customHeight="1" x14ac:dyDescent="0.2">
      <c r="A1799" s="380"/>
      <c r="F1799" s="380"/>
      <c r="L1799" s="381"/>
    </row>
    <row r="1800" spans="1:12" ht="12.2" customHeight="1" x14ac:dyDescent="0.2">
      <c r="J1800" s="382"/>
      <c r="K1800" s="382"/>
    </row>
    <row r="1801" spans="1:12" ht="12.2" customHeight="1" x14ac:dyDescent="0.2">
      <c r="A1801" s="380"/>
      <c r="F1801" s="380"/>
      <c r="L1801" s="381"/>
    </row>
    <row r="1802" spans="1:12" ht="12.2" customHeight="1" x14ac:dyDescent="0.2"/>
    <row r="1803" spans="1:12" ht="12.2" customHeight="1" x14ac:dyDescent="0.2">
      <c r="J1803" s="382"/>
      <c r="K1803" s="382"/>
    </row>
    <row r="1804" spans="1:12" ht="12.2" customHeight="1" x14ac:dyDescent="0.2">
      <c r="A1804" s="380"/>
      <c r="F1804" s="380"/>
      <c r="L1804" s="381"/>
    </row>
    <row r="1805" spans="1:12" ht="12.2" customHeight="1" x14ac:dyDescent="0.2"/>
    <row r="1806" spans="1:12" ht="12.2" customHeight="1" x14ac:dyDescent="0.2">
      <c r="J1806" s="382"/>
      <c r="K1806" s="382"/>
    </row>
    <row r="1807" spans="1:12" ht="12.2" customHeight="1" x14ac:dyDescent="0.2">
      <c r="A1807" s="380"/>
      <c r="F1807" s="380"/>
      <c r="L1807" s="381"/>
    </row>
    <row r="1808" spans="1:12" ht="12.2" customHeight="1" x14ac:dyDescent="0.2">
      <c r="J1808" s="382"/>
      <c r="K1808" s="382"/>
    </row>
    <row r="1809" spans="1:12" ht="12.2" customHeight="1" x14ac:dyDescent="0.2">
      <c r="A1809" s="380"/>
      <c r="F1809" s="380"/>
      <c r="L1809" s="381"/>
    </row>
    <row r="1810" spans="1:12" ht="12.2" customHeight="1" x14ac:dyDescent="0.2">
      <c r="J1810" s="382"/>
      <c r="K1810" s="382"/>
    </row>
    <row r="1811" spans="1:12" ht="12.2" customHeight="1" x14ac:dyDescent="0.2">
      <c r="A1811" s="380"/>
      <c r="F1811" s="380"/>
      <c r="L1811" s="381"/>
    </row>
    <row r="1812" spans="1:12" ht="12.2" customHeight="1" x14ac:dyDescent="0.2"/>
    <row r="1813" spans="1:12" ht="12.2" customHeight="1" x14ac:dyDescent="0.2">
      <c r="J1813" s="382"/>
      <c r="K1813" s="382"/>
    </row>
    <row r="1814" spans="1:12" ht="12.2" customHeight="1" x14ac:dyDescent="0.2">
      <c r="A1814" s="380"/>
      <c r="F1814" s="380"/>
      <c r="L1814" s="381"/>
    </row>
    <row r="1815" spans="1:12" ht="12.2" customHeight="1" x14ac:dyDescent="0.2">
      <c r="J1815" s="382"/>
      <c r="K1815" s="382"/>
    </row>
    <row r="1816" spans="1:12" ht="12.2" customHeight="1" x14ac:dyDescent="0.2">
      <c r="A1816" s="380"/>
      <c r="F1816" s="380"/>
      <c r="L1816" s="381"/>
    </row>
    <row r="1817" spans="1:12" ht="12.2" customHeight="1" x14ac:dyDescent="0.2"/>
    <row r="1818" spans="1:12" ht="12.2" customHeight="1" x14ac:dyDescent="0.2">
      <c r="J1818" s="382"/>
      <c r="K1818" s="382"/>
    </row>
    <row r="1819" spans="1:12" ht="12.2" customHeight="1" x14ac:dyDescent="0.2">
      <c r="A1819" s="380"/>
      <c r="F1819" s="380"/>
      <c r="L1819" s="381"/>
    </row>
    <row r="1820" spans="1:12" ht="12.2" customHeight="1" x14ac:dyDescent="0.2"/>
    <row r="1821" spans="1:12" ht="12.2" customHeight="1" x14ac:dyDescent="0.2">
      <c r="J1821" s="382"/>
      <c r="K1821" s="382"/>
    </row>
    <row r="1822" spans="1:12" ht="12.2" customHeight="1" x14ac:dyDescent="0.2">
      <c r="A1822" s="380"/>
      <c r="F1822" s="380"/>
      <c r="L1822" s="381"/>
    </row>
    <row r="1823" spans="1:12" ht="12.2" customHeight="1" x14ac:dyDescent="0.2"/>
    <row r="1824" spans="1:12" ht="12.2" customHeight="1" x14ac:dyDescent="0.2">
      <c r="J1824" s="382"/>
      <c r="K1824" s="382"/>
    </row>
    <row r="1825" spans="1:12" ht="12.2" customHeight="1" x14ac:dyDescent="0.2">
      <c r="A1825" s="380"/>
      <c r="F1825" s="380"/>
      <c r="L1825" s="381"/>
    </row>
    <row r="1826" spans="1:12" ht="12.2" customHeight="1" x14ac:dyDescent="0.2"/>
    <row r="1827" spans="1:12" ht="12.2" customHeight="1" x14ac:dyDescent="0.2">
      <c r="J1827" s="382"/>
      <c r="K1827" s="382"/>
    </row>
    <row r="1828" spans="1:12" ht="12.2" customHeight="1" x14ac:dyDescent="0.2">
      <c r="A1828" s="380"/>
      <c r="F1828" s="380"/>
      <c r="L1828" s="381"/>
    </row>
    <row r="1829" spans="1:12" ht="12.2" customHeight="1" x14ac:dyDescent="0.2"/>
    <row r="1830" spans="1:12" ht="12.2" customHeight="1" x14ac:dyDescent="0.2">
      <c r="J1830" s="382"/>
      <c r="K1830" s="382"/>
    </row>
    <row r="1831" spans="1:12" ht="12.2" customHeight="1" x14ac:dyDescent="0.2">
      <c r="A1831" s="380"/>
      <c r="F1831" s="380"/>
      <c r="L1831" s="381"/>
    </row>
    <row r="1832" spans="1:12" ht="12.2" customHeight="1" x14ac:dyDescent="0.2"/>
    <row r="1833" spans="1:12" ht="12.2" customHeight="1" x14ac:dyDescent="0.2">
      <c r="J1833" s="382"/>
      <c r="K1833" s="382"/>
    </row>
    <row r="1834" spans="1:12" ht="12.2" customHeight="1" x14ac:dyDescent="0.2">
      <c r="A1834" s="380"/>
      <c r="F1834" s="380"/>
      <c r="L1834" s="381"/>
    </row>
    <row r="1835" spans="1:12" ht="12.2" customHeight="1" x14ac:dyDescent="0.2"/>
    <row r="1836" spans="1:12" ht="12.2" customHeight="1" x14ac:dyDescent="0.2">
      <c r="J1836" s="382"/>
      <c r="K1836" s="382"/>
    </row>
    <row r="1837" spans="1:12" ht="12.2" customHeight="1" x14ac:dyDescent="0.2">
      <c r="A1837" s="380"/>
      <c r="F1837" s="380"/>
      <c r="L1837" s="381"/>
    </row>
    <row r="1838" spans="1:12" ht="12.2" customHeight="1" x14ac:dyDescent="0.2"/>
    <row r="1839" spans="1:12" ht="12.2" customHeight="1" x14ac:dyDescent="0.2">
      <c r="J1839" s="382"/>
      <c r="K1839" s="382"/>
    </row>
    <row r="1840" spans="1:12" ht="12.2" customHeight="1" x14ac:dyDescent="0.2">
      <c r="A1840" s="380"/>
      <c r="F1840" s="380"/>
      <c r="L1840" s="381"/>
    </row>
    <row r="1841" spans="1:12" ht="12.2" customHeight="1" x14ac:dyDescent="0.2"/>
    <row r="1842" spans="1:12" ht="12.2" customHeight="1" x14ac:dyDescent="0.2">
      <c r="J1842" s="382"/>
      <c r="K1842" s="382"/>
    </row>
    <row r="1843" spans="1:12" ht="12.2" customHeight="1" x14ac:dyDescent="0.2">
      <c r="A1843" s="380"/>
      <c r="F1843" s="380"/>
      <c r="L1843" s="381"/>
    </row>
    <row r="1844" spans="1:12" ht="12.2" customHeight="1" x14ac:dyDescent="0.2"/>
    <row r="1845" spans="1:12" ht="12.2" customHeight="1" x14ac:dyDescent="0.2">
      <c r="J1845" s="382"/>
      <c r="K1845" s="382"/>
    </row>
    <row r="1846" spans="1:12" ht="12.2" customHeight="1" x14ac:dyDescent="0.2">
      <c r="A1846" s="380"/>
      <c r="F1846" s="380"/>
      <c r="L1846" s="381"/>
    </row>
    <row r="1847" spans="1:12" ht="12.2" customHeight="1" x14ac:dyDescent="0.2"/>
    <row r="1848" spans="1:12" ht="12.2" customHeight="1" x14ac:dyDescent="0.2">
      <c r="J1848" s="382"/>
      <c r="K1848" s="382"/>
    </row>
    <row r="1849" spans="1:12" ht="12.2" customHeight="1" x14ac:dyDescent="0.2">
      <c r="A1849" s="380"/>
      <c r="F1849" s="380"/>
      <c r="L1849" s="381"/>
    </row>
    <row r="1850" spans="1:12" ht="12.2" customHeight="1" x14ac:dyDescent="0.2"/>
    <row r="1851" spans="1:12" ht="12.2" customHeight="1" x14ac:dyDescent="0.2">
      <c r="J1851" s="382"/>
      <c r="K1851" s="382"/>
    </row>
    <row r="1852" spans="1:12" ht="12.2" customHeight="1" x14ac:dyDescent="0.2">
      <c r="A1852" s="380"/>
      <c r="F1852" s="380"/>
      <c r="L1852" s="381"/>
    </row>
    <row r="1853" spans="1:12" ht="12.2" customHeight="1" x14ac:dyDescent="0.2"/>
    <row r="1854" spans="1:12" ht="12.2" customHeight="1" x14ac:dyDescent="0.2">
      <c r="J1854" s="382"/>
      <c r="K1854" s="382"/>
    </row>
    <row r="1855" spans="1:12" ht="12.2" customHeight="1" x14ac:dyDescent="0.2">
      <c r="A1855" s="380"/>
      <c r="F1855" s="380"/>
      <c r="L1855" s="381"/>
    </row>
    <row r="1856" spans="1:12" ht="12.2" customHeight="1" x14ac:dyDescent="0.2"/>
    <row r="1857" spans="1:12" ht="12.2" customHeight="1" x14ac:dyDescent="0.2">
      <c r="J1857" s="382"/>
      <c r="K1857" s="382"/>
    </row>
    <row r="1858" spans="1:12" ht="12.2" customHeight="1" x14ac:dyDescent="0.2">
      <c r="A1858" s="380"/>
      <c r="F1858" s="380"/>
      <c r="L1858" s="381"/>
    </row>
    <row r="1859" spans="1:12" ht="12.2" customHeight="1" x14ac:dyDescent="0.2"/>
    <row r="1860" spans="1:12" ht="12.2" customHeight="1" x14ac:dyDescent="0.2">
      <c r="J1860" s="382"/>
      <c r="K1860" s="382"/>
    </row>
    <row r="1861" spans="1:12" ht="12.2" customHeight="1" x14ac:dyDescent="0.2">
      <c r="A1861" s="380"/>
      <c r="F1861" s="380"/>
      <c r="L1861" s="381"/>
    </row>
    <row r="1862" spans="1:12" ht="12.2" customHeight="1" x14ac:dyDescent="0.2">
      <c r="J1862" s="382"/>
      <c r="K1862" s="382"/>
    </row>
    <row r="1863" spans="1:12" ht="12.2" customHeight="1" x14ac:dyDescent="0.2">
      <c r="A1863" s="380"/>
      <c r="F1863" s="380"/>
      <c r="L1863" s="381"/>
    </row>
    <row r="1864" spans="1:12" ht="12.2" customHeight="1" x14ac:dyDescent="0.2"/>
    <row r="1865" spans="1:12" ht="12.2" customHeight="1" x14ac:dyDescent="0.2">
      <c r="J1865" s="382"/>
      <c r="K1865" s="382"/>
    </row>
    <row r="1866" spans="1:12" ht="12.2" customHeight="1" x14ac:dyDescent="0.2">
      <c r="A1866" s="380"/>
      <c r="F1866" s="380"/>
      <c r="L1866" s="381"/>
    </row>
    <row r="1867" spans="1:12" ht="12.2" customHeight="1" x14ac:dyDescent="0.2">
      <c r="J1867" s="382"/>
      <c r="K1867" s="382"/>
    </row>
    <row r="1868" spans="1:12" ht="12.2" customHeight="1" x14ac:dyDescent="0.2">
      <c r="A1868" s="380"/>
      <c r="F1868" s="380"/>
      <c r="L1868" s="381"/>
    </row>
    <row r="1869" spans="1:12" ht="12.2" customHeight="1" x14ac:dyDescent="0.2"/>
    <row r="1870" spans="1:12" ht="12.2" customHeight="1" x14ac:dyDescent="0.2">
      <c r="J1870" s="382"/>
      <c r="K1870" s="382"/>
    </row>
    <row r="1871" spans="1:12" ht="12.2" customHeight="1" x14ac:dyDescent="0.2">
      <c r="A1871" s="380"/>
      <c r="F1871" s="380"/>
      <c r="L1871" s="381"/>
    </row>
    <row r="1872" spans="1:12" ht="12.2" customHeight="1" x14ac:dyDescent="0.2">
      <c r="J1872" s="382"/>
      <c r="K1872" s="382"/>
    </row>
    <row r="1873" spans="1:12" ht="12.2" customHeight="1" x14ac:dyDescent="0.2">
      <c r="A1873" s="380"/>
      <c r="F1873" s="380"/>
      <c r="L1873" s="381"/>
    </row>
    <row r="1874" spans="1:12" ht="12.2" customHeight="1" x14ac:dyDescent="0.2"/>
    <row r="1875" spans="1:12" ht="12.2" customHeight="1" x14ac:dyDescent="0.2">
      <c r="J1875" s="382"/>
      <c r="K1875" s="382"/>
    </row>
    <row r="1876" spans="1:12" ht="12.2" customHeight="1" x14ac:dyDescent="0.2">
      <c r="A1876" s="380"/>
      <c r="F1876" s="380"/>
      <c r="L1876" s="381"/>
    </row>
    <row r="1877" spans="1:12" ht="12.2" customHeight="1" x14ac:dyDescent="0.2"/>
    <row r="1878" spans="1:12" ht="12.2" customHeight="1" x14ac:dyDescent="0.2">
      <c r="J1878" s="382"/>
      <c r="K1878" s="382"/>
    </row>
    <row r="1879" spans="1:12" ht="12.2" customHeight="1" x14ac:dyDescent="0.2">
      <c r="A1879" s="380"/>
      <c r="F1879" s="380"/>
      <c r="L1879" s="381"/>
    </row>
    <row r="1880" spans="1:12" ht="12.2" customHeight="1" x14ac:dyDescent="0.2"/>
    <row r="1881" spans="1:12" ht="12.2" customHeight="1" x14ac:dyDescent="0.2">
      <c r="J1881" s="382"/>
      <c r="K1881" s="382"/>
    </row>
    <row r="1882" spans="1:12" ht="12.2" customHeight="1" x14ac:dyDescent="0.2">
      <c r="A1882" s="380"/>
      <c r="F1882" s="380"/>
      <c r="L1882" s="381"/>
    </row>
    <row r="1883" spans="1:12" ht="12.2" customHeight="1" x14ac:dyDescent="0.2"/>
    <row r="1884" spans="1:12" ht="12.2" customHeight="1" x14ac:dyDescent="0.2">
      <c r="J1884" s="382"/>
      <c r="K1884" s="382"/>
    </row>
    <row r="1885" spans="1:12" ht="12.2" customHeight="1" x14ac:dyDescent="0.2">
      <c r="A1885" s="380"/>
      <c r="F1885" s="380"/>
      <c r="L1885" s="381"/>
    </row>
    <row r="1886" spans="1:12" ht="12.2" customHeight="1" x14ac:dyDescent="0.2"/>
    <row r="1887" spans="1:12" ht="12.2" customHeight="1" x14ac:dyDescent="0.2">
      <c r="J1887" s="382"/>
      <c r="K1887" s="382"/>
    </row>
    <row r="1888" spans="1:12" ht="12.2" customHeight="1" x14ac:dyDescent="0.2">
      <c r="A1888" s="380"/>
      <c r="F1888" s="380"/>
      <c r="L1888" s="381"/>
    </row>
    <row r="1889" spans="1:12" ht="12.2" customHeight="1" x14ac:dyDescent="0.2">
      <c r="J1889" s="382"/>
      <c r="K1889" s="382"/>
    </row>
    <row r="1890" spans="1:12" ht="12.2" customHeight="1" x14ac:dyDescent="0.2">
      <c r="A1890" s="380"/>
      <c r="F1890" s="380"/>
      <c r="L1890" s="381"/>
    </row>
    <row r="1891" spans="1:12" ht="12.2" customHeight="1" x14ac:dyDescent="0.2"/>
    <row r="1892" spans="1:12" ht="12.2" customHeight="1" x14ac:dyDescent="0.2">
      <c r="J1892" s="382"/>
      <c r="K1892" s="382"/>
    </row>
    <row r="1893" spans="1:12" ht="12.2" customHeight="1" x14ac:dyDescent="0.2">
      <c r="A1893" s="380"/>
      <c r="F1893" s="380"/>
      <c r="L1893" s="381"/>
    </row>
    <row r="1894" spans="1:12" ht="12.2" customHeight="1" x14ac:dyDescent="0.2">
      <c r="J1894" s="382"/>
      <c r="K1894" s="382"/>
    </row>
  </sheetData>
  <autoFilter ref="A5:M1602">
    <filterColumn colId="0">
      <filters>
        <filter val="21030027 Affi # Win Motor Co.,Ltd. (AT&amp;T)-HQ"/>
        <filter val="21030027 Affi # Win Motor Co.,Ltd. (AT&amp;T)-HQ Total"/>
      </filters>
    </filterColumn>
    <filterColumn colId="1">
      <filters>
        <filter val="2025-07-01"/>
        <filter val="2025-07-02"/>
        <filter val="2025-07-03"/>
        <filter val="2025-07-04"/>
        <filter val="2025-07-14"/>
        <filter val="2025-07-15"/>
        <filter val="2025-07-16"/>
        <filter val="2025-07-24"/>
        <filter val="2025-07-28"/>
      </filters>
    </filterColumn>
    <filterColumn colId="6">
      <filters>
        <filter val="cash sale"/>
      </filters>
    </filterColumn>
  </autoFilter>
  <mergeCells count="3">
    <mergeCell ref="C2:G2"/>
    <mergeCell ref="C3:G3"/>
    <mergeCell ref="C4:G4"/>
  </mergeCells>
  <pageMargins left="0.78749999999999998" right="0.78749999999999998" top="1.05277777777778" bottom="1.05277777777778" header="0.78749999999999998" footer="0.78749999999999998"/>
  <pageSetup orientation="portrait" useFirstPageNumber="1" horizontalDpi="0" verticalDpi="0" r:id="rId1"/>
  <headerFooter>
    <oddHeader>&amp;C&amp;"Times New Roman,Regular"&amp;12&amp;A</oddHeader>
    <oddFooter>&amp;C&amp;"Times New Roman,Regular"&amp;12Page &amp;P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O95"/>
  <sheetViews>
    <sheetView topLeftCell="B1" workbookViewId="0">
      <selection activeCell="D7" sqref="D7"/>
    </sheetView>
  </sheetViews>
  <sheetFormatPr defaultColWidth="12.5703125" defaultRowHeight="15" x14ac:dyDescent="0.25"/>
  <cols>
    <col min="1" max="6" width="12.5703125" style="383"/>
    <col min="7" max="7" width="19.7109375" style="383" customWidth="1"/>
    <col min="8" max="8" width="15.42578125" style="383" customWidth="1"/>
    <col min="9" max="16384" width="12.5703125" style="383"/>
  </cols>
  <sheetData>
    <row r="1" spans="1:15" x14ac:dyDescent="0.25">
      <c r="G1" s="384" t="s">
        <v>2028</v>
      </c>
      <c r="H1" s="385">
        <v>3501010</v>
      </c>
    </row>
    <row r="2" spans="1:15" x14ac:dyDescent="0.25">
      <c r="G2" s="384" t="s">
        <v>3835</v>
      </c>
      <c r="H2" s="385">
        <v>-1000</v>
      </c>
    </row>
    <row r="3" spans="1:15" x14ac:dyDescent="0.25">
      <c r="G3" s="384"/>
      <c r="H3" s="385">
        <f>SUBTOTAL(9,H1:H2)</f>
        <v>3500010</v>
      </c>
    </row>
    <row r="5" spans="1:15" x14ac:dyDescent="0.25">
      <c r="H5" s="386">
        <f>SUBTOTAL(9,H7:H95)</f>
        <v>3500010</v>
      </c>
      <c r="I5" s="386">
        <f t="shared" ref="I5:K5" si="0">SUBTOTAL(9,I7:I95)</f>
        <v>772.79</v>
      </c>
      <c r="J5" s="386">
        <f t="shared" si="0"/>
        <v>0.22</v>
      </c>
      <c r="K5" s="386">
        <f t="shared" si="0"/>
        <v>772.57</v>
      </c>
    </row>
    <row r="6" spans="1:15" x14ac:dyDescent="0.25">
      <c r="A6" s="387" t="s">
        <v>117</v>
      </c>
      <c r="B6" s="387" t="s">
        <v>3836</v>
      </c>
      <c r="C6" s="387" t="s">
        <v>3837</v>
      </c>
      <c r="D6" s="387" t="s">
        <v>3838</v>
      </c>
      <c r="E6" s="387" t="s">
        <v>3839</v>
      </c>
      <c r="F6" s="387" t="s">
        <v>3840</v>
      </c>
      <c r="G6" s="387" t="s">
        <v>3841</v>
      </c>
      <c r="H6" s="387" t="s">
        <v>3842</v>
      </c>
      <c r="I6" s="387" t="s">
        <v>522</v>
      </c>
      <c r="J6" s="387" t="s">
        <v>523</v>
      </c>
      <c r="K6" s="387" t="s">
        <v>524</v>
      </c>
      <c r="L6" s="387" t="s">
        <v>3843</v>
      </c>
      <c r="M6" s="387" t="s">
        <v>3843</v>
      </c>
      <c r="N6" s="387" t="s">
        <v>3844</v>
      </c>
      <c r="O6" s="387" t="s">
        <v>3844</v>
      </c>
    </row>
    <row r="7" spans="1:15" x14ac:dyDescent="0.25">
      <c r="A7" s="388">
        <v>45863</v>
      </c>
      <c r="B7" s="389" t="s">
        <v>3845</v>
      </c>
      <c r="C7" s="389" t="s">
        <v>3846</v>
      </c>
      <c r="D7" s="389" t="s">
        <v>3847</v>
      </c>
      <c r="E7" s="389"/>
      <c r="F7" s="389" t="s">
        <v>3848</v>
      </c>
      <c r="G7" s="389" t="s">
        <v>3849</v>
      </c>
      <c r="H7" s="389">
        <v>465237</v>
      </c>
      <c r="I7" s="389">
        <v>103.62</v>
      </c>
      <c r="J7" s="389"/>
      <c r="K7" s="389">
        <v>103.62</v>
      </c>
      <c r="L7" s="389" t="s">
        <v>3850</v>
      </c>
      <c r="M7" s="389" t="s">
        <v>3848</v>
      </c>
      <c r="N7" s="389" t="s">
        <v>3851</v>
      </c>
      <c r="O7" s="389" t="s">
        <v>2028</v>
      </c>
    </row>
    <row r="8" spans="1:15" x14ac:dyDescent="0.25">
      <c r="A8" s="388">
        <v>45860</v>
      </c>
      <c r="B8" s="389" t="s">
        <v>3845</v>
      </c>
      <c r="C8" s="389" t="s">
        <v>3852</v>
      </c>
      <c r="D8" s="389" t="s">
        <v>3847</v>
      </c>
      <c r="E8" s="389"/>
      <c r="F8" s="389" t="s">
        <v>3853</v>
      </c>
      <c r="G8" s="389" t="s">
        <v>3853</v>
      </c>
      <c r="H8" s="389">
        <v>571872</v>
      </c>
      <c r="I8" s="389">
        <v>127.65</v>
      </c>
      <c r="J8" s="389"/>
      <c r="K8" s="389">
        <v>127.65</v>
      </c>
      <c r="L8" s="389" t="s">
        <v>3854</v>
      </c>
      <c r="M8" s="389" t="s">
        <v>3853</v>
      </c>
      <c r="N8" s="389" t="s">
        <v>3851</v>
      </c>
      <c r="O8" s="389" t="s">
        <v>2028</v>
      </c>
    </row>
    <row r="9" spans="1:15" x14ac:dyDescent="0.25">
      <c r="A9" s="388">
        <v>45841</v>
      </c>
      <c r="B9" s="389" t="s">
        <v>3845</v>
      </c>
      <c r="C9" s="389" t="s">
        <v>3855</v>
      </c>
      <c r="D9" s="389" t="s">
        <v>3847</v>
      </c>
      <c r="E9" s="389"/>
      <c r="F9" s="389" t="s">
        <v>3856</v>
      </c>
      <c r="G9" s="389" t="s">
        <v>3856</v>
      </c>
      <c r="H9" s="389">
        <v>-1000</v>
      </c>
      <c r="I9" s="389"/>
      <c r="J9" s="389">
        <v>0.22</v>
      </c>
      <c r="K9" s="389">
        <v>-0.22</v>
      </c>
      <c r="L9" s="389" t="s">
        <v>3857</v>
      </c>
      <c r="M9" s="389" t="s">
        <v>3856</v>
      </c>
      <c r="N9" s="389" t="s">
        <v>3851</v>
      </c>
      <c r="O9" s="389" t="s">
        <v>3835</v>
      </c>
    </row>
    <row r="10" spans="1:15" x14ac:dyDescent="0.25">
      <c r="A10" s="388">
        <v>45840</v>
      </c>
      <c r="B10" s="389" t="s">
        <v>3845</v>
      </c>
      <c r="C10" s="389" t="s">
        <v>3858</v>
      </c>
      <c r="D10" s="389" t="s">
        <v>3847</v>
      </c>
      <c r="E10" s="389"/>
      <c r="F10" s="389" t="s">
        <v>3859</v>
      </c>
      <c r="G10" s="389" t="s">
        <v>3859</v>
      </c>
      <c r="H10" s="389">
        <v>1329081</v>
      </c>
      <c r="I10" s="389">
        <v>292.11</v>
      </c>
      <c r="J10" s="389"/>
      <c r="K10" s="389">
        <v>292.11</v>
      </c>
      <c r="L10" s="389" t="s">
        <v>3860</v>
      </c>
      <c r="M10" s="389" t="s">
        <v>3859</v>
      </c>
      <c r="N10" s="389" t="s">
        <v>3851</v>
      </c>
      <c r="O10" s="389" t="s">
        <v>2028</v>
      </c>
    </row>
    <row r="11" spans="1:15" x14ac:dyDescent="0.25">
      <c r="A11" s="388">
        <v>45840</v>
      </c>
      <c r="B11" s="389" t="s">
        <v>3845</v>
      </c>
      <c r="C11" s="389" t="s">
        <v>3861</v>
      </c>
      <c r="D11" s="389" t="s">
        <v>3847</v>
      </c>
      <c r="E11" s="389"/>
      <c r="F11" s="389" t="s">
        <v>3862</v>
      </c>
      <c r="G11" s="389" t="s">
        <v>3862</v>
      </c>
      <c r="H11" s="389">
        <v>1134820</v>
      </c>
      <c r="I11" s="389">
        <v>249.41</v>
      </c>
      <c r="J11" s="389"/>
      <c r="K11" s="389">
        <v>249.41</v>
      </c>
      <c r="L11" s="389" t="s">
        <v>3863</v>
      </c>
      <c r="M11" s="389" t="s">
        <v>3862</v>
      </c>
      <c r="N11" s="389" t="s">
        <v>3851</v>
      </c>
      <c r="O11" s="389" t="s">
        <v>2028</v>
      </c>
    </row>
    <row r="12" spans="1:15" hidden="1" x14ac:dyDescent="0.25">
      <c r="A12" s="388">
        <v>45838</v>
      </c>
      <c r="B12" s="389" t="s">
        <v>3845</v>
      </c>
      <c r="C12" s="389" t="s">
        <v>3864</v>
      </c>
      <c r="D12" s="389" t="s">
        <v>3847</v>
      </c>
      <c r="E12" s="389"/>
      <c r="F12" s="389" t="s">
        <v>3865</v>
      </c>
      <c r="G12" s="389" t="s">
        <v>3865</v>
      </c>
      <c r="H12" s="389">
        <v>7382309.4500000002</v>
      </c>
      <c r="I12" s="389">
        <v>1611.86</v>
      </c>
      <c r="J12" s="389"/>
      <c r="K12" s="389">
        <v>1611.86</v>
      </c>
      <c r="L12" s="389" t="s">
        <v>3866</v>
      </c>
      <c r="M12" s="389" t="s">
        <v>3865</v>
      </c>
      <c r="N12" s="389" t="s">
        <v>3851</v>
      </c>
      <c r="O12" s="389" t="s">
        <v>3851</v>
      </c>
    </row>
    <row r="13" spans="1:15" hidden="1" x14ac:dyDescent="0.25">
      <c r="A13" s="388">
        <v>45838</v>
      </c>
      <c r="B13" s="389" t="s">
        <v>3845</v>
      </c>
      <c r="C13" s="389" t="s">
        <v>3867</v>
      </c>
      <c r="D13" s="389" t="s">
        <v>3847</v>
      </c>
      <c r="E13" s="389"/>
      <c r="F13" s="389" t="s">
        <v>3868</v>
      </c>
      <c r="G13" s="389" t="s">
        <v>3868</v>
      </c>
      <c r="H13" s="389">
        <v>-300000000</v>
      </c>
      <c r="I13" s="389"/>
      <c r="J13" s="389">
        <v>65502.18</v>
      </c>
      <c r="K13" s="389">
        <v>-65502.18</v>
      </c>
      <c r="L13" s="389" t="s">
        <v>3869</v>
      </c>
      <c r="M13" s="389" t="s">
        <v>3868</v>
      </c>
      <c r="N13" s="389" t="s">
        <v>3851</v>
      </c>
      <c r="O13" s="389" t="s">
        <v>3851</v>
      </c>
    </row>
    <row r="14" spans="1:15" hidden="1" x14ac:dyDescent="0.25">
      <c r="A14" s="388">
        <v>45834</v>
      </c>
      <c r="B14" s="389" t="s">
        <v>3845</v>
      </c>
      <c r="C14" s="389" t="s">
        <v>3870</v>
      </c>
      <c r="D14" s="389" t="s">
        <v>3847</v>
      </c>
      <c r="E14" s="389"/>
      <c r="F14" s="389" t="s">
        <v>3871</v>
      </c>
      <c r="G14" s="389" t="s">
        <v>3871</v>
      </c>
      <c r="H14" s="389">
        <v>155948</v>
      </c>
      <c r="I14" s="389">
        <v>33.9</v>
      </c>
      <c r="J14" s="389"/>
      <c r="K14" s="389">
        <v>33.9</v>
      </c>
      <c r="L14" s="389" t="s">
        <v>3872</v>
      </c>
      <c r="M14" s="389" t="s">
        <v>3871</v>
      </c>
      <c r="N14" s="389" t="s">
        <v>3851</v>
      </c>
      <c r="O14" s="389" t="s">
        <v>3851</v>
      </c>
    </row>
    <row r="15" spans="1:15" hidden="1" x14ac:dyDescent="0.25">
      <c r="A15" s="388">
        <v>45825</v>
      </c>
      <c r="B15" s="389" t="s">
        <v>3873</v>
      </c>
      <c r="C15" s="389" t="s">
        <v>3874</v>
      </c>
      <c r="D15" s="389" t="s">
        <v>3847</v>
      </c>
      <c r="E15" s="389" t="s">
        <v>3875</v>
      </c>
      <c r="F15" s="389" t="s">
        <v>3876</v>
      </c>
      <c r="G15" s="389" t="s">
        <v>3877</v>
      </c>
      <c r="H15" s="389">
        <v>2000000</v>
      </c>
      <c r="I15" s="389">
        <v>439.56</v>
      </c>
      <c r="J15" s="389"/>
      <c r="K15" s="389">
        <v>439.56</v>
      </c>
      <c r="L15" s="389" t="s">
        <v>3878</v>
      </c>
      <c r="M15" s="389" t="s">
        <v>3876</v>
      </c>
      <c r="N15" s="389" t="s">
        <v>3851</v>
      </c>
      <c r="O15" s="389" t="s">
        <v>3851</v>
      </c>
    </row>
    <row r="16" spans="1:15" hidden="1" x14ac:dyDescent="0.25">
      <c r="A16" s="388">
        <v>45825</v>
      </c>
      <c r="B16" s="389" t="s">
        <v>3845</v>
      </c>
      <c r="C16" s="389" t="s">
        <v>3879</v>
      </c>
      <c r="D16" s="389" t="s">
        <v>3847</v>
      </c>
      <c r="E16" s="389"/>
      <c r="F16" s="389" t="s">
        <v>3880</v>
      </c>
      <c r="G16" s="389" t="s">
        <v>3880</v>
      </c>
      <c r="H16" s="389">
        <v>119</v>
      </c>
      <c r="I16" s="389">
        <v>0.03</v>
      </c>
      <c r="J16" s="389"/>
      <c r="K16" s="389">
        <v>0.03</v>
      </c>
      <c r="L16" s="389" t="s">
        <v>3881</v>
      </c>
      <c r="M16" s="389" t="s">
        <v>3880</v>
      </c>
      <c r="N16" s="389" t="s">
        <v>3851</v>
      </c>
      <c r="O16" s="389" t="s">
        <v>3851</v>
      </c>
    </row>
    <row r="17" spans="1:15" hidden="1" x14ac:dyDescent="0.25">
      <c r="A17" s="388">
        <v>45825</v>
      </c>
      <c r="B17" s="389" t="s">
        <v>3845</v>
      </c>
      <c r="C17" s="389" t="s">
        <v>3882</v>
      </c>
      <c r="D17" s="389" t="s">
        <v>3847</v>
      </c>
      <c r="E17" s="389"/>
      <c r="F17" s="389" t="s">
        <v>3883</v>
      </c>
      <c r="G17" s="389" t="s">
        <v>3884</v>
      </c>
      <c r="H17" s="389">
        <v>660710</v>
      </c>
      <c r="I17" s="389">
        <v>145.21</v>
      </c>
      <c r="J17" s="389"/>
      <c r="K17" s="389">
        <v>145.21</v>
      </c>
      <c r="L17" s="389" t="s">
        <v>3885</v>
      </c>
      <c r="M17" s="389" t="s">
        <v>3883</v>
      </c>
      <c r="N17" s="389" t="s">
        <v>3851</v>
      </c>
      <c r="O17" s="389" t="s">
        <v>3851</v>
      </c>
    </row>
    <row r="18" spans="1:15" hidden="1" x14ac:dyDescent="0.25">
      <c r="A18" s="388">
        <v>45825</v>
      </c>
      <c r="B18" s="389" t="s">
        <v>3845</v>
      </c>
      <c r="C18" s="389" t="s">
        <v>3886</v>
      </c>
      <c r="D18" s="389" t="s">
        <v>3847</v>
      </c>
      <c r="E18" s="389"/>
      <c r="F18" s="389" t="s">
        <v>3887</v>
      </c>
      <c r="G18" s="389" t="s">
        <v>3888</v>
      </c>
      <c r="H18" s="389">
        <v>3260275</v>
      </c>
      <c r="I18" s="389">
        <v>716.54</v>
      </c>
      <c r="J18" s="389"/>
      <c r="K18" s="389">
        <v>716.54</v>
      </c>
      <c r="L18" s="389" t="s">
        <v>3889</v>
      </c>
      <c r="M18" s="389" t="s">
        <v>3887</v>
      </c>
      <c r="N18" s="389" t="s">
        <v>3851</v>
      </c>
      <c r="O18" s="389" t="s">
        <v>3851</v>
      </c>
    </row>
    <row r="19" spans="1:15" hidden="1" x14ac:dyDescent="0.25">
      <c r="A19" s="388">
        <v>45825</v>
      </c>
      <c r="B19" s="389" t="s">
        <v>3845</v>
      </c>
      <c r="C19" s="389" t="s">
        <v>3890</v>
      </c>
      <c r="D19" s="389" t="s">
        <v>3847</v>
      </c>
      <c r="E19" s="389"/>
      <c r="F19" s="389" t="s">
        <v>3891</v>
      </c>
      <c r="G19" s="389" t="s">
        <v>3891</v>
      </c>
      <c r="H19" s="389">
        <v>4452896</v>
      </c>
      <c r="I19" s="389">
        <v>978.66</v>
      </c>
      <c r="J19" s="389"/>
      <c r="K19" s="389">
        <v>978.66</v>
      </c>
      <c r="L19" s="389" t="s">
        <v>3892</v>
      </c>
      <c r="M19" s="389" t="s">
        <v>3891</v>
      </c>
      <c r="N19" s="389" t="s">
        <v>3851</v>
      </c>
      <c r="O19" s="389" t="s">
        <v>3851</v>
      </c>
    </row>
    <row r="20" spans="1:15" hidden="1" x14ac:dyDescent="0.25">
      <c r="A20" s="388">
        <v>45825</v>
      </c>
      <c r="B20" s="389" t="s">
        <v>3845</v>
      </c>
      <c r="C20" s="389" t="s">
        <v>3893</v>
      </c>
      <c r="D20" s="389" t="s">
        <v>3847</v>
      </c>
      <c r="E20" s="389"/>
      <c r="F20" s="389" t="s">
        <v>3894</v>
      </c>
      <c r="G20" s="389" t="s">
        <v>3895</v>
      </c>
      <c r="H20" s="389">
        <v>714350</v>
      </c>
      <c r="I20" s="389">
        <v>157</v>
      </c>
      <c r="J20" s="389"/>
      <c r="K20" s="389">
        <v>157</v>
      </c>
      <c r="L20" s="389" t="s">
        <v>3896</v>
      </c>
      <c r="M20" s="389" t="s">
        <v>3894</v>
      </c>
      <c r="N20" s="389" t="s">
        <v>3851</v>
      </c>
      <c r="O20" s="389" t="s">
        <v>3851</v>
      </c>
    </row>
    <row r="21" spans="1:15" hidden="1" x14ac:dyDescent="0.25">
      <c r="A21" s="388">
        <v>45824</v>
      </c>
      <c r="B21" s="389" t="s">
        <v>3873</v>
      </c>
      <c r="C21" s="389" t="s">
        <v>3897</v>
      </c>
      <c r="D21" s="389" t="s">
        <v>3847</v>
      </c>
      <c r="E21" s="389" t="s">
        <v>3898</v>
      </c>
      <c r="F21" s="389" t="s">
        <v>3899</v>
      </c>
      <c r="G21" s="389" t="s">
        <v>3900</v>
      </c>
      <c r="H21" s="389">
        <v>6000000</v>
      </c>
      <c r="I21" s="389">
        <v>1318.68</v>
      </c>
      <c r="J21" s="389"/>
      <c r="K21" s="389">
        <v>1318.68</v>
      </c>
      <c r="L21" s="389" t="s">
        <v>3901</v>
      </c>
      <c r="M21" s="389" t="s">
        <v>3899</v>
      </c>
      <c r="N21" s="389" t="s">
        <v>3851</v>
      </c>
      <c r="O21" s="389" t="s">
        <v>3851</v>
      </c>
    </row>
    <row r="22" spans="1:15" hidden="1" x14ac:dyDescent="0.25">
      <c r="A22" s="388">
        <v>45824</v>
      </c>
      <c r="B22" s="389" t="s">
        <v>3873</v>
      </c>
      <c r="C22" s="389" t="s">
        <v>3902</v>
      </c>
      <c r="D22" s="389" t="s">
        <v>3847</v>
      </c>
      <c r="E22" s="389" t="s">
        <v>3875</v>
      </c>
      <c r="F22" s="389" t="s">
        <v>3876</v>
      </c>
      <c r="G22" s="389" t="s">
        <v>3903</v>
      </c>
      <c r="H22" s="389">
        <v>5250000</v>
      </c>
      <c r="I22" s="389">
        <v>1153.8499999999999</v>
      </c>
      <c r="J22" s="389"/>
      <c r="K22" s="389">
        <v>1153.8499999999999</v>
      </c>
      <c r="L22" s="389" t="s">
        <v>3904</v>
      </c>
      <c r="M22" s="389" t="s">
        <v>3876</v>
      </c>
      <c r="N22" s="389" t="s">
        <v>3851</v>
      </c>
      <c r="O22" s="389" t="s">
        <v>3851</v>
      </c>
    </row>
    <row r="23" spans="1:15" hidden="1" x14ac:dyDescent="0.25">
      <c r="A23" s="388">
        <v>45824</v>
      </c>
      <c r="B23" s="389" t="s">
        <v>3873</v>
      </c>
      <c r="C23" s="389" t="s">
        <v>3905</v>
      </c>
      <c r="D23" s="389" t="s">
        <v>3847</v>
      </c>
      <c r="E23" s="389" t="s">
        <v>3906</v>
      </c>
      <c r="F23" s="389" t="s">
        <v>3907</v>
      </c>
      <c r="G23" s="389" t="s">
        <v>3908</v>
      </c>
      <c r="H23" s="389">
        <v>14355000</v>
      </c>
      <c r="I23" s="389">
        <v>3154.95</v>
      </c>
      <c r="J23" s="389"/>
      <c r="K23" s="389">
        <v>3154.95</v>
      </c>
      <c r="L23" s="389" t="s">
        <v>3909</v>
      </c>
      <c r="M23" s="389" t="s">
        <v>3907</v>
      </c>
      <c r="N23" s="389" t="s">
        <v>3851</v>
      </c>
      <c r="O23" s="389" t="s">
        <v>3851</v>
      </c>
    </row>
    <row r="24" spans="1:15" hidden="1" x14ac:dyDescent="0.25">
      <c r="A24" s="388">
        <v>45820</v>
      </c>
      <c r="B24" s="389" t="s">
        <v>3873</v>
      </c>
      <c r="C24" s="389" t="s">
        <v>3910</v>
      </c>
      <c r="D24" s="389" t="s">
        <v>3847</v>
      </c>
      <c r="E24" s="389" t="s">
        <v>3911</v>
      </c>
      <c r="F24" s="389" t="s">
        <v>3912</v>
      </c>
      <c r="G24" s="389" t="s">
        <v>3913</v>
      </c>
      <c r="H24" s="389">
        <v>2489511</v>
      </c>
      <c r="I24" s="389">
        <v>555.69000000000005</v>
      </c>
      <c r="J24" s="389"/>
      <c r="K24" s="389">
        <v>555.69000000000005</v>
      </c>
      <c r="L24" s="389" t="s">
        <v>3914</v>
      </c>
      <c r="M24" s="389" t="s">
        <v>3912</v>
      </c>
      <c r="N24" s="389" t="s">
        <v>3851</v>
      </c>
      <c r="O24" s="389" t="s">
        <v>3851</v>
      </c>
    </row>
    <row r="25" spans="1:15" hidden="1" x14ac:dyDescent="0.25">
      <c r="A25" s="388">
        <v>45819</v>
      </c>
      <c r="B25" s="389" t="s">
        <v>3845</v>
      </c>
      <c r="C25" s="389" t="s">
        <v>3915</v>
      </c>
      <c r="D25" s="389" t="s">
        <v>3847</v>
      </c>
      <c r="E25" s="389"/>
      <c r="F25" s="389" t="s">
        <v>3916</v>
      </c>
      <c r="G25" s="389" t="s">
        <v>3916</v>
      </c>
      <c r="H25" s="389">
        <v>86136</v>
      </c>
      <c r="I25" s="389">
        <v>19.36</v>
      </c>
      <c r="J25" s="389"/>
      <c r="K25" s="389">
        <v>19.36</v>
      </c>
      <c r="L25" s="389" t="s">
        <v>3917</v>
      </c>
      <c r="M25" s="389" t="s">
        <v>3916</v>
      </c>
      <c r="N25" s="389" t="s">
        <v>3851</v>
      </c>
      <c r="O25" s="389" t="s">
        <v>3851</v>
      </c>
    </row>
    <row r="26" spans="1:15" hidden="1" x14ac:dyDescent="0.25">
      <c r="A26" s="388">
        <v>45817</v>
      </c>
      <c r="B26" s="389" t="s">
        <v>3873</v>
      </c>
      <c r="C26" s="389" t="s">
        <v>3918</v>
      </c>
      <c r="D26" s="389" t="s">
        <v>3847</v>
      </c>
      <c r="E26" s="389" t="s">
        <v>3919</v>
      </c>
      <c r="F26" s="389" t="s">
        <v>416</v>
      </c>
      <c r="G26" s="389" t="s">
        <v>3920</v>
      </c>
      <c r="H26" s="389">
        <v>3000000</v>
      </c>
      <c r="I26" s="389">
        <v>674.16</v>
      </c>
      <c r="J26" s="389"/>
      <c r="K26" s="389">
        <v>674.16</v>
      </c>
      <c r="L26" s="389" t="s">
        <v>3921</v>
      </c>
      <c r="M26" s="389" t="s">
        <v>416</v>
      </c>
      <c r="N26" s="389" t="s">
        <v>3851</v>
      </c>
      <c r="O26" s="389" t="s">
        <v>3851</v>
      </c>
    </row>
    <row r="27" spans="1:15" hidden="1" x14ac:dyDescent="0.25">
      <c r="A27" s="388">
        <v>45813</v>
      </c>
      <c r="B27" s="389" t="s">
        <v>3845</v>
      </c>
      <c r="C27" s="389" t="s">
        <v>3922</v>
      </c>
      <c r="D27" s="389" t="s">
        <v>3847</v>
      </c>
      <c r="E27" s="389"/>
      <c r="F27" s="389" t="s">
        <v>3923</v>
      </c>
      <c r="G27" s="389" t="s">
        <v>3923</v>
      </c>
      <c r="H27" s="389">
        <v>-550</v>
      </c>
      <c r="I27" s="389"/>
      <c r="J27" s="389">
        <v>0.12</v>
      </c>
      <c r="K27" s="389">
        <v>-0.12</v>
      </c>
      <c r="L27" s="389" t="s">
        <v>3924</v>
      </c>
      <c r="M27" s="389" t="s">
        <v>3923</v>
      </c>
      <c r="N27" s="389" t="s">
        <v>3851</v>
      </c>
      <c r="O27" s="389" t="s">
        <v>3851</v>
      </c>
    </row>
    <row r="28" spans="1:15" hidden="1" x14ac:dyDescent="0.25">
      <c r="A28" s="388">
        <v>45807</v>
      </c>
      <c r="B28" s="389" t="s">
        <v>3845</v>
      </c>
      <c r="C28" s="389" t="s">
        <v>3925</v>
      </c>
      <c r="D28" s="389" t="s">
        <v>3847</v>
      </c>
      <c r="E28" s="389"/>
      <c r="F28" s="389" t="s">
        <v>3926</v>
      </c>
      <c r="G28" s="389" t="s">
        <v>3927</v>
      </c>
      <c r="H28" s="389">
        <v>-18500</v>
      </c>
      <c r="I28" s="389"/>
      <c r="J28" s="389">
        <v>4.18</v>
      </c>
      <c r="K28" s="389">
        <v>-4.18</v>
      </c>
      <c r="L28" s="389" t="s">
        <v>3928</v>
      </c>
      <c r="M28" s="389" t="s">
        <v>3926</v>
      </c>
      <c r="N28" s="389" t="s">
        <v>3851</v>
      </c>
      <c r="O28" s="389" t="s">
        <v>3851</v>
      </c>
    </row>
    <row r="29" spans="1:15" hidden="1" x14ac:dyDescent="0.25">
      <c r="A29" s="388">
        <v>45805</v>
      </c>
      <c r="B29" s="389" t="s">
        <v>3873</v>
      </c>
      <c r="C29" s="389" t="s">
        <v>3929</v>
      </c>
      <c r="D29" s="389" t="s">
        <v>3847</v>
      </c>
      <c r="E29" s="389" t="s">
        <v>3911</v>
      </c>
      <c r="F29" s="389" t="s">
        <v>3912</v>
      </c>
      <c r="G29" s="389" t="s">
        <v>3930</v>
      </c>
      <c r="H29" s="389">
        <v>2489511</v>
      </c>
      <c r="I29" s="389">
        <v>561.97</v>
      </c>
      <c r="J29" s="389"/>
      <c r="K29" s="389">
        <v>561.97</v>
      </c>
      <c r="L29" s="389" t="s">
        <v>3931</v>
      </c>
      <c r="M29" s="389" t="s">
        <v>3912</v>
      </c>
      <c r="N29" s="389" t="s">
        <v>3851</v>
      </c>
      <c r="O29" s="389" t="s">
        <v>3851</v>
      </c>
    </row>
    <row r="30" spans="1:15" hidden="1" x14ac:dyDescent="0.25">
      <c r="A30" s="388">
        <v>45805</v>
      </c>
      <c r="B30" s="389" t="s">
        <v>3845</v>
      </c>
      <c r="C30" s="389" t="s">
        <v>3932</v>
      </c>
      <c r="D30" s="389" t="s">
        <v>3847</v>
      </c>
      <c r="E30" s="389"/>
      <c r="F30" s="389" t="s">
        <v>3933</v>
      </c>
      <c r="G30" s="389" t="s">
        <v>3934</v>
      </c>
      <c r="H30" s="389">
        <v>590600</v>
      </c>
      <c r="I30" s="389">
        <v>133.32</v>
      </c>
      <c r="J30" s="389"/>
      <c r="K30" s="389">
        <v>133.32</v>
      </c>
      <c r="L30" s="389" t="s">
        <v>3935</v>
      </c>
      <c r="M30" s="389" t="s">
        <v>3933</v>
      </c>
      <c r="N30" s="389" t="s">
        <v>3851</v>
      </c>
      <c r="O30" s="389" t="s">
        <v>3851</v>
      </c>
    </row>
    <row r="31" spans="1:15" hidden="1" x14ac:dyDescent="0.25">
      <c r="A31" s="388">
        <v>45804</v>
      </c>
      <c r="B31" s="389" t="s">
        <v>3873</v>
      </c>
      <c r="C31" s="389" t="s">
        <v>3936</v>
      </c>
      <c r="D31" s="389" t="s">
        <v>3847</v>
      </c>
      <c r="E31" s="389" t="s">
        <v>3937</v>
      </c>
      <c r="F31" s="389" t="s">
        <v>3938</v>
      </c>
      <c r="G31" s="389" t="s">
        <v>3939</v>
      </c>
      <c r="H31" s="389">
        <v>12760000</v>
      </c>
      <c r="I31" s="389">
        <v>2873.87</v>
      </c>
      <c r="J31" s="389"/>
      <c r="K31" s="389">
        <v>2873.87</v>
      </c>
      <c r="L31" s="389" t="s">
        <v>3940</v>
      </c>
      <c r="M31" s="389" t="s">
        <v>3938</v>
      </c>
      <c r="N31" s="389" t="s">
        <v>3851</v>
      </c>
      <c r="O31" s="389" t="s">
        <v>3851</v>
      </c>
    </row>
    <row r="32" spans="1:15" hidden="1" x14ac:dyDescent="0.25">
      <c r="A32" s="388">
        <v>45804</v>
      </c>
      <c r="B32" s="389" t="s">
        <v>3845</v>
      </c>
      <c r="C32" s="389" t="s">
        <v>3941</v>
      </c>
      <c r="D32" s="389" t="s">
        <v>3847</v>
      </c>
      <c r="E32" s="389" t="s">
        <v>3937</v>
      </c>
      <c r="F32" s="389" t="s">
        <v>3942</v>
      </c>
      <c r="G32" s="389" t="s">
        <v>3943</v>
      </c>
      <c r="H32" s="389">
        <v>638000</v>
      </c>
      <c r="I32" s="389">
        <v>143.69</v>
      </c>
      <c r="J32" s="389"/>
      <c r="K32" s="389">
        <v>143.69</v>
      </c>
      <c r="L32" s="389" t="s">
        <v>3944</v>
      </c>
      <c r="M32" s="389" t="s">
        <v>3942</v>
      </c>
      <c r="N32" s="389" t="s">
        <v>3851</v>
      </c>
      <c r="O32" s="389" t="s">
        <v>3851</v>
      </c>
    </row>
    <row r="33" spans="1:15" hidden="1" x14ac:dyDescent="0.25">
      <c r="A33" s="388">
        <v>45796</v>
      </c>
      <c r="B33" s="389" t="s">
        <v>3873</v>
      </c>
      <c r="C33" s="389" t="s">
        <v>3945</v>
      </c>
      <c r="D33" s="389" t="s">
        <v>3847</v>
      </c>
      <c r="E33" s="389" t="s">
        <v>3946</v>
      </c>
      <c r="F33" s="389" t="s">
        <v>3947</v>
      </c>
      <c r="G33" s="389" t="s">
        <v>3948</v>
      </c>
      <c r="H33" s="389">
        <v>600000</v>
      </c>
      <c r="I33" s="389">
        <v>135.44</v>
      </c>
      <c r="J33" s="389"/>
      <c r="K33" s="389">
        <v>135.44</v>
      </c>
      <c r="L33" s="389" t="s">
        <v>3949</v>
      </c>
      <c r="M33" s="389" t="s">
        <v>3947</v>
      </c>
      <c r="N33" s="389" t="s">
        <v>3851</v>
      </c>
      <c r="O33" s="389" t="s">
        <v>3851</v>
      </c>
    </row>
    <row r="34" spans="1:15" hidden="1" x14ac:dyDescent="0.25">
      <c r="A34" s="388">
        <v>45796</v>
      </c>
      <c r="B34" s="389" t="s">
        <v>3845</v>
      </c>
      <c r="C34" s="389" t="s">
        <v>3950</v>
      </c>
      <c r="D34" s="389" t="s">
        <v>3847</v>
      </c>
      <c r="E34" s="389"/>
      <c r="F34" s="389" t="s">
        <v>3951</v>
      </c>
      <c r="G34" s="389" t="s">
        <v>3951</v>
      </c>
      <c r="H34" s="389">
        <v>61880</v>
      </c>
      <c r="I34" s="389">
        <v>13.97</v>
      </c>
      <c r="J34" s="389"/>
      <c r="K34" s="389">
        <v>13.97</v>
      </c>
      <c r="L34" s="389" t="s">
        <v>3952</v>
      </c>
      <c r="M34" s="389" t="s">
        <v>3951</v>
      </c>
      <c r="N34" s="389" t="s">
        <v>3851</v>
      </c>
      <c r="O34" s="389" t="s">
        <v>3851</v>
      </c>
    </row>
    <row r="35" spans="1:15" hidden="1" x14ac:dyDescent="0.25">
      <c r="A35" s="388">
        <v>45794</v>
      </c>
      <c r="B35" s="389" t="s">
        <v>3873</v>
      </c>
      <c r="C35" s="389" t="s">
        <v>3953</v>
      </c>
      <c r="D35" s="389" t="s">
        <v>3847</v>
      </c>
      <c r="E35" s="389" t="s">
        <v>3954</v>
      </c>
      <c r="F35" s="389" t="s">
        <v>3955</v>
      </c>
      <c r="G35" s="389" t="s">
        <v>3956</v>
      </c>
      <c r="H35" s="389">
        <v>57000000</v>
      </c>
      <c r="I35" s="389">
        <v>12866.82</v>
      </c>
      <c r="J35" s="389"/>
      <c r="K35" s="389">
        <v>12866.82</v>
      </c>
      <c r="L35" s="389" t="s">
        <v>3957</v>
      </c>
      <c r="M35" s="389" t="s">
        <v>3955</v>
      </c>
      <c r="N35" s="389" t="s">
        <v>3851</v>
      </c>
      <c r="O35" s="389" t="s">
        <v>3851</v>
      </c>
    </row>
    <row r="36" spans="1:15" hidden="1" x14ac:dyDescent="0.25">
      <c r="A36" s="388">
        <v>45793</v>
      </c>
      <c r="B36" s="389" t="s">
        <v>3845</v>
      </c>
      <c r="C36" s="389" t="s">
        <v>3958</v>
      </c>
      <c r="D36" s="389" t="s">
        <v>3847</v>
      </c>
      <c r="E36" s="389"/>
      <c r="F36" s="389" t="s">
        <v>3959</v>
      </c>
      <c r="G36" s="389" t="s">
        <v>3959</v>
      </c>
      <c r="H36" s="389">
        <v>419126</v>
      </c>
      <c r="I36" s="389">
        <v>94.61</v>
      </c>
      <c r="J36" s="389"/>
      <c r="K36" s="389">
        <v>94.61</v>
      </c>
      <c r="L36" s="389" t="s">
        <v>3960</v>
      </c>
      <c r="M36" s="389" t="s">
        <v>3959</v>
      </c>
      <c r="N36" s="389" t="s">
        <v>3851</v>
      </c>
      <c r="O36" s="389" t="s">
        <v>3851</v>
      </c>
    </row>
    <row r="37" spans="1:15" hidden="1" x14ac:dyDescent="0.25">
      <c r="A37" s="388">
        <v>45792</v>
      </c>
      <c r="B37" s="389" t="s">
        <v>3845</v>
      </c>
      <c r="C37" s="389" t="s">
        <v>3961</v>
      </c>
      <c r="D37" s="389" t="s">
        <v>3847</v>
      </c>
      <c r="E37" s="389" t="s">
        <v>3911</v>
      </c>
      <c r="F37" s="389" t="s">
        <v>3962</v>
      </c>
      <c r="G37" s="389" t="s">
        <v>3962</v>
      </c>
      <c r="H37" s="389">
        <v>586000</v>
      </c>
      <c r="I37" s="389">
        <v>131.83000000000001</v>
      </c>
      <c r="J37" s="389"/>
      <c r="K37" s="389">
        <v>131.83000000000001</v>
      </c>
      <c r="L37" s="389" t="s">
        <v>3963</v>
      </c>
      <c r="M37" s="389" t="s">
        <v>3962</v>
      </c>
      <c r="N37" s="389" t="s">
        <v>3851</v>
      </c>
      <c r="O37" s="389" t="s">
        <v>3851</v>
      </c>
    </row>
    <row r="38" spans="1:15" hidden="1" x14ac:dyDescent="0.25">
      <c r="A38" s="388">
        <v>45792</v>
      </c>
      <c r="B38" s="389" t="s">
        <v>3845</v>
      </c>
      <c r="C38" s="389" t="s">
        <v>3964</v>
      </c>
      <c r="D38" s="389" t="s">
        <v>3847</v>
      </c>
      <c r="E38" s="389" t="s">
        <v>418</v>
      </c>
      <c r="F38" s="389" t="s">
        <v>3965</v>
      </c>
      <c r="G38" s="389" t="s">
        <v>3965</v>
      </c>
      <c r="H38" s="389">
        <v>6850000</v>
      </c>
      <c r="I38" s="389">
        <v>1546.28</v>
      </c>
      <c r="J38" s="389"/>
      <c r="K38" s="389">
        <v>1546.28</v>
      </c>
      <c r="L38" s="389" t="s">
        <v>3966</v>
      </c>
      <c r="M38" s="389" t="s">
        <v>3965</v>
      </c>
      <c r="N38" s="389" t="s">
        <v>3851</v>
      </c>
      <c r="O38" s="389" t="s">
        <v>3851</v>
      </c>
    </row>
    <row r="39" spans="1:15" hidden="1" x14ac:dyDescent="0.25">
      <c r="A39" s="388">
        <v>45789</v>
      </c>
      <c r="B39" s="389" t="s">
        <v>3873</v>
      </c>
      <c r="C39" s="389" t="s">
        <v>3967</v>
      </c>
      <c r="D39" s="389" t="s">
        <v>3847</v>
      </c>
      <c r="E39" s="389" t="s">
        <v>3968</v>
      </c>
      <c r="F39" s="389" t="s">
        <v>3969</v>
      </c>
      <c r="G39" s="389" t="s">
        <v>3970</v>
      </c>
      <c r="H39" s="389">
        <v>4408000</v>
      </c>
      <c r="I39" s="389">
        <v>999.55</v>
      </c>
      <c r="J39" s="389"/>
      <c r="K39" s="389">
        <v>999.55</v>
      </c>
      <c r="L39" s="389" t="s">
        <v>3971</v>
      </c>
      <c r="M39" s="389" t="s">
        <v>3969</v>
      </c>
      <c r="N39" s="389" t="s">
        <v>3851</v>
      </c>
      <c r="O39" s="389" t="s">
        <v>3851</v>
      </c>
    </row>
    <row r="40" spans="1:15" hidden="1" x14ac:dyDescent="0.25">
      <c r="A40" s="388">
        <v>45784</v>
      </c>
      <c r="B40" s="389" t="s">
        <v>3845</v>
      </c>
      <c r="C40" s="389" t="s">
        <v>3972</v>
      </c>
      <c r="D40" s="389" t="s">
        <v>3847</v>
      </c>
      <c r="E40" s="389"/>
      <c r="F40" s="389" t="s">
        <v>3973</v>
      </c>
      <c r="G40" s="389" t="s">
        <v>3973</v>
      </c>
      <c r="H40" s="389">
        <v>729300</v>
      </c>
      <c r="I40" s="389">
        <v>165</v>
      </c>
      <c r="J40" s="389"/>
      <c r="K40" s="389">
        <v>165</v>
      </c>
      <c r="L40" s="389" t="s">
        <v>3974</v>
      </c>
      <c r="M40" s="389" t="s">
        <v>3973</v>
      </c>
      <c r="N40" s="389" t="s">
        <v>3851</v>
      </c>
      <c r="O40" s="389" t="s">
        <v>3851</v>
      </c>
    </row>
    <row r="41" spans="1:15" hidden="1" x14ac:dyDescent="0.25">
      <c r="A41" s="388">
        <v>45783</v>
      </c>
      <c r="B41" s="389" t="s">
        <v>3845</v>
      </c>
      <c r="C41" s="389" t="s">
        <v>3975</v>
      </c>
      <c r="D41" s="389" t="s">
        <v>3847</v>
      </c>
      <c r="E41" s="389"/>
      <c r="F41" s="389" t="s">
        <v>3976</v>
      </c>
      <c r="G41" s="389" t="s">
        <v>3977</v>
      </c>
      <c r="H41" s="389">
        <v>-1000</v>
      </c>
      <c r="I41" s="389"/>
      <c r="J41" s="389">
        <v>0.23</v>
      </c>
      <c r="K41" s="389">
        <v>-0.23</v>
      </c>
      <c r="L41" s="389" t="s">
        <v>3978</v>
      </c>
      <c r="M41" s="389" t="s">
        <v>3976</v>
      </c>
      <c r="N41" s="389" t="s">
        <v>3851</v>
      </c>
      <c r="O41" s="389" t="s">
        <v>3851</v>
      </c>
    </row>
    <row r="42" spans="1:15" hidden="1" x14ac:dyDescent="0.25">
      <c r="A42" s="388">
        <v>45782</v>
      </c>
      <c r="B42" s="389" t="s">
        <v>3845</v>
      </c>
      <c r="C42" s="389" t="s">
        <v>3979</v>
      </c>
      <c r="D42" s="389" t="s">
        <v>3847</v>
      </c>
      <c r="E42" s="389"/>
      <c r="F42" s="389" t="s">
        <v>3980</v>
      </c>
      <c r="G42" s="389" t="s">
        <v>3980</v>
      </c>
      <c r="H42" s="389">
        <v>101579</v>
      </c>
      <c r="I42" s="389">
        <v>22.98</v>
      </c>
      <c r="J42" s="389"/>
      <c r="K42" s="389">
        <v>22.98</v>
      </c>
      <c r="L42" s="389" t="s">
        <v>3981</v>
      </c>
      <c r="M42" s="389" t="s">
        <v>3980</v>
      </c>
      <c r="N42" s="389" t="s">
        <v>3851</v>
      </c>
      <c r="O42" s="389" t="s">
        <v>3851</v>
      </c>
    </row>
    <row r="43" spans="1:15" hidden="1" x14ac:dyDescent="0.25">
      <c r="A43" s="388">
        <v>45782</v>
      </c>
      <c r="B43" s="389" t="s">
        <v>3845</v>
      </c>
      <c r="C43" s="389" t="s">
        <v>3982</v>
      </c>
      <c r="D43" s="389" t="s">
        <v>3847</v>
      </c>
      <c r="E43" s="389" t="s">
        <v>3983</v>
      </c>
      <c r="F43" s="389" t="s">
        <v>3984</v>
      </c>
      <c r="G43" s="389" t="s">
        <v>3984</v>
      </c>
      <c r="H43" s="389">
        <v>241100</v>
      </c>
      <c r="I43" s="389">
        <v>54.55</v>
      </c>
      <c r="J43" s="389"/>
      <c r="K43" s="389">
        <v>54.55</v>
      </c>
      <c r="L43" s="389" t="s">
        <v>3985</v>
      </c>
      <c r="M43" s="389" t="s">
        <v>3984</v>
      </c>
      <c r="N43" s="389" t="s">
        <v>3851</v>
      </c>
      <c r="O43" s="389" t="s">
        <v>3851</v>
      </c>
    </row>
    <row r="44" spans="1:15" hidden="1" x14ac:dyDescent="0.25">
      <c r="A44" s="388">
        <v>45782</v>
      </c>
      <c r="B44" s="389" t="s">
        <v>3845</v>
      </c>
      <c r="C44" s="389" t="s">
        <v>3986</v>
      </c>
      <c r="D44" s="389" t="s">
        <v>3847</v>
      </c>
      <c r="E44" s="389" t="s">
        <v>3983</v>
      </c>
      <c r="F44" s="389" t="s">
        <v>3987</v>
      </c>
      <c r="G44" s="389" t="s">
        <v>3987</v>
      </c>
      <c r="H44" s="389">
        <v>4821800</v>
      </c>
      <c r="I44" s="389">
        <v>1090.9000000000001</v>
      </c>
      <c r="J44" s="389"/>
      <c r="K44" s="389">
        <v>1090.9000000000001</v>
      </c>
      <c r="L44" s="389" t="s">
        <v>3988</v>
      </c>
      <c r="M44" s="389" t="s">
        <v>3987</v>
      </c>
      <c r="N44" s="389" t="s">
        <v>3851</v>
      </c>
      <c r="O44" s="389" t="s">
        <v>3851</v>
      </c>
    </row>
    <row r="45" spans="1:15" hidden="1" x14ac:dyDescent="0.25">
      <c r="A45" s="388">
        <v>45777</v>
      </c>
      <c r="B45" s="389" t="s">
        <v>3873</v>
      </c>
      <c r="C45" s="389" t="s">
        <v>3989</v>
      </c>
      <c r="D45" s="389" t="s">
        <v>3847</v>
      </c>
      <c r="E45" s="389" t="s">
        <v>3990</v>
      </c>
      <c r="F45" s="389" t="s">
        <v>3991</v>
      </c>
      <c r="G45" s="389" t="s">
        <v>3992</v>
      </c>
      <c r="H45" s="389">
        <v>22000000</v>
      </c>
      <c r="I45" s="389">
        <v>4966.1400000000003</v>
      </c>
      <c r="J45" s="389"/>
      <c r="K45" s="389">
        <v>4966.1400000000003</v>
      </c>
      <c r="L45" s="389" t="s">
        <v>3993</v>
      </c>
      <c r="M45" s="389" t="s">
        <v>3991</v>
      </c>
      <c r="N45" s="389" t="s">
        <v>3851</v>
      </c>
      <c r="O45" s="389" t="s">
        <v>3851</v>
      </c>
    </row>
    <row r="46" spans="1:15" hidden="1" x14ac:dyDescent="0.25">
      <c r="A46" s="388">
        <v>45777</v>
      </c>
      <c r="B46" s="389" t="s">
        <v>3845</v>
      </c>
      <c r="C46" s="389" t="s">
        <v>3994</v>
      </c>
      <c r="D46" s="389" t="s">
        <v>3847</v>
      </c>
      <c r="E46" s="389" t="s">
        <v>3995</v>
      </c>
      <c r="F46" s="389" t="s">
        <v>3996</v>
      </c>
      <c r="G46" s="389" t="s">
        <v>3996</v>
      </c>
      <c r="H46" s="389">
        <v>324808</v>
      </c>
      <c r="I46" s="389">
        <v>73.319999999999993</v>
      </c>
      <c r="J46" s="389"/>
      <c r="K46" s="389">
        <v>73.319999999999993</v>
      </c>
      <c r="L46" s="389" t="s">
        <v>3997</v>
      </c>
      <c r="M46" s="389" t="s">
        <v>3996</v>
      </c>
      <c r="N46" s="389" t="s">
        <v>3851</v>
      </c>
      <c r="O46" s="389" t="s">
        <v>3851</v>
      </c>
    </row>
    <row r="47" spans="1:15" hidden="1" x14ac:dyDescent="0.25">
      <c r="A47" s="388">
        <v>45776</v>
      </c>
      <c r="B47" s="389" t="s">
        <v>3873</v>
      </c>
      <c r="C47" s="389" t="s">
        <v>3998</v>
      </c>
      <c r="D47" s="389" t="s">
        <v>3847</v>
      </c>
      <c r="E47" s="389" t="s">
        <v>3999</v>
      </c>
      <c r="F47" s="389" t="s">
        <v>4000</v>
      </c>
      <c r="G47" s="389" t="s">
        <v>4001</v>
      </c>
      <c r="H47" s="389">
        <v>1600000</v>
      </c>
      <c r="I47" s="389">
        <v>361.17</v>
      </c>
      <c r="J47" s="389"/>
      <c r="K47" s="389">
        <v>361.17</v>
      </c>
      <c r="L47" s="389" t="s">
        <v>4002</v>
      </c>
      <c r="M47" s="389" t="s">
        <v>4000</v>
      </c>
      <c r="N47" s="389" t="s">
        <v>3851</v>
      </c>
      <c r="O47" s="389" t="s">
        <v>3851</v>
      </c>
    </row>
    <row r="48" spans="1:15" hidden="1" x14ac:dyDescent="0.25">
      <c r="A48" s="388">
        <v>45776</v>
      </c>
      <c r="B48" s="389" t="s">
        <v>3845</v>
      </c>
      <c r="C48" s="389" t="s">
        <v>4003</v>
      </c>
      <c r="D48" s="389" t="s">
        <v>3847</v>
      </c>
      <c r="E48" s="389"/>
      <c r="F48" s="389" t="s">
        <v>4004</v>
      </c>
      <c r="G48" s="389" t="s">
        <v>4004</v>
      </c>
      <c r="H48" s="389">
        <v>489400</v>
      </c>
      <c r="I48" s="389">
        <v>110.47</v>
      </c>
      <c r="J48" s="389"/>
      <c r="K48" s="389">
        <v>110.47</v>
      </c>
      <c r="L48" s="389" t="s">
        <v>4005</v>
      </c>
      <c r="M48" s="389" t="s">
        <v>4004</v>
      </c>
      <c r="N48" s="389" t="s">
        <v>3851</v>
      </c>
      <c r="O48" s="389" t="s">
        <v>3851</v>
      </c>
    </row>
    <row r="49" spans="1:15" hidden="1" x14ac:dyDescent="0.25">
      <c r="A49" s="388">
        <v>45776</v>
      </c>
      <c r="B49" s="389" t="s">
        <v>3845</v>
      </c>
      <c r="C49" s="389" t="s">
        <v>4006</v>
      </c>
      <c r="D49" s="389" t="s">
        <v>3847</v>
      </c>
      <c r="E49" s="389" t="s">
        <v>4007</v>
      </c>
      <c r="F49" s="389" t="s">
        <v>4008</v>
      </c>
      <c r="G49" s="389" t="s">
        <v>4009</v>
      </c>
      <c r="H49" s="389">
        <v>3828000</v>
      </c>
      <c r="I49" s="389">
        <v>864.11</v>
      </c>
      <c r="J49" s="389"/>
      <c r="K49" s="389">
        <v>864.11</v>
      </c>
      <c r="L49" s="389" t="s">
        <v>4010</v>
      </c>
      <c r="M49" s="389" t="s">
        <v>4008</v>
      </c>
      <c r="N49" s="389" t="s">
        <v>3851</v>
      </c>
      <c r="O49" s="389" t="s">
        <v>3851</v>
      </c>
    </row>
    <row r="50" spans="1:15" hidden="1" x14ac:dyDescent="0.25">
      <c r="A50" s="388">
        <v>45776</v>
      </c>
      <c r="B50" s="389" t="s">
        <v>3845</v>
      </c>
      <c r="C50" s="389" t="s">
        <v>4011</v>
      </c>
      <c r="D50" s="389" t="s">
        <v>3847</v>
      </c>
      <c r="E50" s="389" t="s">
        <v>418</v>
      </c>
      <c r="F50" s="389" t="s">
        <v>4012</v>
      </c>
      <c r="G50" s="389" t="s">
        <v>4013</v>
      </c>
      <c r="H50" s="389">
        <v>6380000</v>
      </c>
      <c r="I50" s="389">
        <v>1440.18</v>
      </c>
      <c r="J50" s="389"/>
      <c r="K50" s="389">
        <v>1440.18</v>
      </c>
      <c r="L50" s="389" t="s">
        <v>4014</v>
      </c>
      <c r="M50" s="389" t="s">
        <v>4012</v>
      </c>
      <c r="N50" s="389" t="s">
        <v>3851</v>
      </c>
      <c r="O50" s="389" t="s">
        <v>3851</v>
      </c>
    </row>
    <row r="51" spans="1:15" hidden="1" x14ac:dyDescent="0.25">
      <c r="A51" s="388">
        <v>45776</v>
      </c>
      <c r="B51" s="389" t="s">
        <v>3845</v>
      </c>
      <c r="C51" s="389" t="s">
        <v>4015</v>
      </c>
      <c r="D51" s="389" t="s">
        <v>3847</v>
      </c>
      <c r="E51" s="389" t="s">
        <v>3911</v>
      </c>
      <c r="F51" s="389" t="s">
        <v>4016</v>
      </c>
      <c r="G51" s="389" t="s">
        <v>4017</v>
      </c>
      <c r="H51" s="389">
        <v>2489511</v>
      </c>
      <c r="I51" s="389">
        <v>561.97</v>
      </c>
      <c r="J51" s="389"/>
      <c r="K51" s="389">
        <v>561.97</v>
      </c>
      <c r="L51" s="389" t="s">
        <v>4018</v>
      </c>
      <c r="M51" s="389" t="s">
        <v>4016</v>
      </c>
      <c r="N51" s="389" t="s">
        <v>3851</v>
      </c>
      <c r="O51" s="389" t="s">
        <v>3851</v>
      </c>
    </row>
    <row r="52" spans="1:15" hidden="1" x14ac:dyDescent="0.25">
      <c r="A52" s="388">
        <v>45772</v>
      </c>
      <c r="B52" s="389" t="s">
        <v>3873</v>
      </c>
      <c r="C52" s="389" t="s">
        <v>4019</v>
      </c>
      <c r="D52" s="389" t="s">
        <v>3847</v>
      </c>
      <c r="E52" s="389" t="s">
        <v>4020</v>
      </c>
      <c r="F52" s="389" t="s">
        <v>4021</v>
      </c>
      <c r="G52" s="389" t="s">
        <v>4022</v>
      </c>
      <c r="H52" s="389">
        <v>59000000</v>
      </c>
      <c r="I52" s="389">
        <v>13318.28</v>
      </c>
      <c r="J52" s="389"/>
      <c r="K52" s="389">
        <v>13318.28</v>
      </c>
      <c r="L52" s="389" t="s">
        <v>4023</v>
      </c>
      <c r="M52" s="389" t="s">
        <v>4021</v>
      </c>
      <c r="N52" s="389" t="s">
        <v>3851</v>
      </c>
      <c r="O52" s="389" t="s">
        <v>3851</v>
      </c>
    </row>
    <row r="53" spans="1:15" hidden="1" x14ac:dyDescent="0.25">
      <c r="A53" s="388">
        <v>45772</v>
      </c>
      <c r="B53" s="389" t="s">
        <v>3845</v>
      </c>
      <c r="C53" s="389" t="s">
        <v>4024</v>
      </c>
      <c r="D53" s="389" t="s">
        <v>3847</v>
      </c>
      <c r="E53" s="389" t="s">
        <v>4025</v>
      </c>
      <c r="F53" s="389" t="s">
        <v>4026</v>
      </c>
      <c r="G53" s="389" t="s">
        <v>4026</v>
      </c>
      <c r="H53" s="389">
        <v>8569500</v>
      </c>
      <c r="I53" s="389">
        <v>1934.42</v>
      </c>
      <c r="J53" s="389"/>
      <c r="K53" s="389">
        <v>1934.42</v>
      </c>
      <c r="L53" s="389" t="s">
        <v>4027</v>
      </c>
      <c r="M53" s="389" t="s">
        <v>4026</v>
      </c>
      <c r="N53" s="389" t="s">
        <v>3851</v>
      </c>
      <c r="O53" s="389" t="s">
        <v>3851</v>
      </c>
    </row>
    <row r="54" spans="1:15" hidden="1" x14ac:dyDescent="0.25">
      <c r="A54" s="388">
        <v>45771</v>
      </c>
      <c r="B54" s="389" t="s">
        <v>3873</v>
      </c>
      <c r="C54" s="389" t="s">
        <v>4028</v>
      </c>
      <c r="D54" s="389" t="s">
        <v>3847</v>
      </c>
      <c r="E54" s="389" t="s">
        <v>4020</v>
      </c>
      <c r="F54" s="389" t="s">
        <v>4021</v>
      </c>
      <c r="G54" s="389" t="s">
        <v>4029</v>
      </c>
      <c r="H54" s="389">
        <v>60000000</v>
      </c>
      <c r="I54" s="389">
        <v>13544.02</v>
      </c>
      <c r="J54" s="389"/>
      <c r="K54" s="389">
        <v>13544.02</v>
      </c>
      <c r="L54" s="389" t="s">
        <v>4030</v>
      </c>
      <c r="M54" s="389" t="s">
        <v>4021</v>
      </c>
      <c r="N54" s="389" t="s">
        <v>3851</v>
      </c>
      <c r="O54" s="389" t="s">
        <v>3851</v>
      </c>
    </row>
    <row r="55" spans="1:15" hidden="1" x14ac:dyDescent="0.25">
      <c r="A55" s="388">
        <v>45770</v>
      </c>
      <c r="B55" s="389" t="s">
        <v>3873</v>
      </c>
      <c r="C55" s="389" t="s">
        <v>4031</v>
      </c>
      <c r="D55" s="389" t="s">
        <v>3847</v>
      </c>
      <c r="E55" s="389" t="s">
        <v>4020</v>
      </c>
      <c r="F55" s="389" t="s">
        <v>4021</v>
      </c>
      <c r="G55" s="389" t="s">
        <v>4032</v>
      </c>
      <c r="H55" s="389">
        <v>2000000</v>
      </c>
      <c r="I55" s="389">
        <v>451.47</v>
      </c>
      <c r="J55" s="389"/>
      <c r="K55" s="389">
        <v>451.47</v>
      </c>
      <c r="L55" s="389" t="s">
        <v>4033</v>
      </c>
      <c r="M55" s="389" t="s">
        <v>4021</v>
      </c>
      <c r="N55" s="389" t="s">
        <v>3851</v>
      </c>
      <c r="O55" s="389" t="s">
        <v>3851</v>
      </c>
    </row>
    <row r="56" spans="1:15" hidden="1" x14ac:dyDescent="0.25">
      <c r="A56" s="388">
        <v>45770</v>
      </c>
      <c r="B56" s="389" t="s">
        <v>3873</v>
      </c>
      <c r="C56" s="389" t="s">
        <v>4034</v>
      </c>
      <c r="D56" s="389" t="s">
        <v>3847</v>
      </c>
      <c r="E56" s="389" t="s">
        <v>4035</v>
      </c>
      <c r="F56" s="389" t="s">
        <v>4036</v>
      </c>
      <c r="G56" s="389" t="s">
        <v>4037</v>
      </c>
      <c r="H56" s="389">
        <v>9000000</v>
      </c>
      <c r="I56" s="389">
        <v>2031.6</v>
      </c>
      <c r="J56" s="389"/>
      <c r="K56" s="389">
        <v>2031.6</v>
      </c>
      <c r="L56" s="389" t="s">
        <v>4038</v>
      </c>
      <c r="M56" s="389" t="s">
        <v>4036</v>
      </c>
      <c r="N56" s="389" t="s">
        <v>3851</v>
      </c>
      <c r="O56" s="389" t="s">
        <v>3851</v>
      </c>
    </row>
    <row r="57" spans="1:15" hidden="1" x14ac:dyDescent="0.25">
      <c r="A57" s="388">
        <v>45769</v>
      </c>
      <c r="B57" s="389" t="s">
        <v>3845</v>
      </c>
      <c r="C57" s="389" t="s">
        <v>4039</v>
      </c>
      <c r="D57" s="389" t="s">
        <v>3847</v>
      </c>
      <c r="E57" s="389" t="s">
        <v>3875</v>
      </c>
      <c r="F57" s="389" t="s">
        <v>4040</v>
      </c>
      <c r="G57" s="389" t="s">
        <v>4040</v>
      </c>
      <c r="H57" s="389">
        <v>6272000</v>
      </c>
      <c r="I57" s="389">
        <v>1415.8</v>
      </c>
      <c r="J57" s="389"/>
      <c r="K57" s="389">
        <v>1415.8</v>
      </c>
      <c r="L57" s="389" t="s">
        <v>4041</v>
      </c>
      <c r="M57" s="389" t="s">
        <v>4040</v>
      </c>
      <c r="N57" s="389" t="s">
        <v>3851</v>
      </c>
      <c r="O57" s="389" t="s">
        <v>3851</v>
      </c>
    </row>
    <row r="58" spans="1:15" hidden="1" x14ac:dyDescent="0.25">
      <c r="A58" s="388">
        <v>45754</v>
      </c>
      <c r="B58" s="389" t="s">
        <v>3845</v>
      </c>
      <c r="C58" s="389" t="s">
        <v>4042</v>
      </c>
      <c r="D58" s="389" t="s">
        <v>3847</v>
      </c>
      <c r="E58" s="389"/>
      <c r="F58" s="389" t="s">
        <v>4043</v>
      </c>
      <c r="G58" s="389" t="s">
        <v>4044</v>
      </c>
      <c r="H58" s="389">
        <v>-1000</v>
      </c>
      <c r="I58" s="389"/>
      <c r="J58" s="389">
        <v>0.22</v>
      </c>
      <c r="K58" s="389">
        <v>-0.22</v>
      </c>
      <c r="L58" s="389" t="s">
        <v>4045</v>
      </c>
      <c r="M58" s="389" t="s">
        <v>4043</v>
      </c>
      <c r="N58" s="389" t="s">
        <v>3851</v>
      </c>
      <c r="O58" s="389" t="s">
        <v>3851</v>
      </c>
    </row>
    <row r="59" spans="1:15" hidden="1" x14ac:dyDescent="0.25">
      <c r="A59" s="388">
        <v>45751</v>
      </c>
      <c r="B59" s="389" t="s">
        <v>3845</v>
      </c>
      <c r="C59" s="389" t="s">
        <v>4046</v>
      </c>
      <c r="D59" s="389" t="s">
        <v>3847</v>
      </c>
      <c r="E59" s="389"/>
      <c r="F59" s="389" t="s">
        <v>4047</v>
      </c>
      <c r="G59" s="389" t="s">
        <v>4048</v>
      </c>
      <c r="H59" s="389">
        <v>272000</v>
      </c>
      <c r="I59" s="389">
        <v>60.99</v>
      </c>
      <c r="J59" s="389"/>
      <c r="K59" s="389">
        <v>60.99</v>
      </c>
      <c r="L59" s="389" t="s">
        <v>4049</v>
      </c>
      <c r="M59" s="389" t="s">
        <v>4047</v>
      </c>
      <c r="N59" s="389" t="s">
        <v>3851</v>
      </c>
      <c r="O59" s="389" t="s">
        <v>3851</v>
      </c>
    </row>
    <row r="60" spans="1:15" hidden="1" x14ac:dyDescent="0.25">
      <c r="A60" s="388">
        <v>45751</v>
      </c>
      <c r="B60" s="389" t="s">
        <v>3845</v>
      </c>
      <c r="C60" s="389" t="s">
        <v>4050</v>
      </c>
      <c r="D60" s="389" t="s">
        <v>3847</v>
      </c>
      <c r="E60" s="389" t="s">
        <v>4051</v>
      </c>
      <c r="F60" s="389" t="s">
        <v>4052</v>
      </c>
      <c r="G60" s="389" t="s">
        <v>4052</v>
      </c>
      <c r="H60" s="389">
        <v>915000</v>
      </c>
      <c r="I60" s="389">
        <v>205.16</v>
      </c>
      <c r="J60" s="389"/>
      <c r="K60" s="389">
        <v>205.16</v>
      </c>
      <c r="L60" s="389" t="s">
        <v>4053</v>
      </c>
      <c r="M60" s="389" t="s">
        <v>4052</v>
      </c>
      <c r="N60" s="389" t="s">
        <v>3851</v>
      </c>
      <c r="O60" s="389" t="s">
        <v>3851</v>
      </c>
    </row>
    <row r="61" spans="1:15" hidden="1" x14ac:dyDescent="0.25">
      <c r="A61" s="388">
        <v>45751</v>
      </c>
      <c r="B61" s="389" t="s">
        <v>3845</v>
      </c>
      <c r="C61" s="389" t="s">
        <v>4054</v>
      </c>
      <c r="D61" s="389" t="s">
        <v>3847</v>
      </c>
      <c r="E61" s="389" t="s">
        <v>4051</v>
      </c>
      <c r="F61" s="389" t="s">
        <v>4055</v>
      </c>
      <c r="G61" s="389" t="s">
        <v>4056</v>
      </c>
      <c r="H61" s="389">
        <v>16100000</v>
      </c>
      <c r="I61" s="389">
        <v>3609.87</v>
      </c>
      <c r="J61" s="389"/>
      <c r="K61" s="389">
        <v>3609.87</v>
      </c>
      <c r="L61" s="389" t="s">
        <v>4057</v>
      </c>
      <c r="M61" s="389" t="s">
        <v>4055</v>
      </c>
      <c r="N61" s="389" t="s">
        <v>3851</v>
      </c>
      <c r="O61" s="389" t="s">
        <v>3851</v>
      </c>
    </row>
    <row r="62" spans="1:15" hidden="1" x14ac:dyDescent="0.25">
      <c r="A62" s="388">
        <v>45751</v>
      </c>
      <c r="B62" s="389" t="s">
        <v>3845</v>
      </c>
      <c r="C62" s="389" t="s">
        <v>4058</v>
      </c>
      <c r="D62" s="389" t="s">
        <v>3847</v>
      </c>
      <c r="E62" s="389" t="s">
        <v>3983</v>
      </c>
      <c r="F62" s="389" t="s">
        <v>4059</v>
      </c>
      <c r="G62" s="389" t="s">
        <v>4060</v>
      </c>
      <c r="H62" s="389">
        <v>4000000</v>
      </c>
      <c r="I62" s="389">
        <v>896.86</v>
      </c>
      <c r="J62" s="389"/>
      <c r="K62" s="389">
        <v>896.86</v>
      </c>
      <c r="L62" s="389" t="s">
        <v>4061</v>
      </c>
      <c r="M62" s="389" t="s">
        <v>4059</v>
      </c>
      <c r="N62" s="389" t="s">
        <v>3851</v>
      </c>
      <c r="O62" s="389" t="s">
        <v>3851</v>
      </c>
    </row>
    <row r="63" spans="1:15" hidden="1" x14ac:dyDescent="0.25">
      <c r="A63" s="388">
        <v>45750</v>
      </c>
      <c r="B63" s="389" t="s">
        <v>3845</v>
      </c>
      <c r="C63" s="389" t="s">
        <v>4062</v>
      </c>
      <c r="D63" s="389" t="s">
        <v>3847</v>
      </c>
      <c r="E63" s="389" t="s">
        <v>4063</v>
      </c>
      <c r="F63" s="389" t="s">
        <v>4064</v>
      </c>
      <c r="G63" s="389" t="s">
        <v>4065</v>
      </c>
      <c r="H63" s="389">
        <v>43000</v>
      </c>
      <c r="I63" s="389">
        <v>9.68</v>
      </c>
      <c r="J63" s="389"/>
      <c r="K63" s="389">
        <v>9.68</v>
      </c>
      <c r="L63" s="389" t="s">
        <v>4066</v>
      </c>
      <c r="M63" s="389" t="s">
        <v>4064</v>
      </c>
      <c r="N63" s="389" t="s">
        <v>3851</v>
      </c>
      <c r="O63" s="389" t="s">
        <v>3851</v>
      </c>
    </row>
    <row r="64" spans="1:15" hidden="1" x14ac:dyDescent="0.25">
      <c r="A64" s="388">
        <v>45749</v>
      </c>
      <c r="B64" s="389" t="s">
        <v>3845</v>
      </c>
      <c r="C64" s="389" t="s">
        <v>4067</v>
      </c>
      <c r="D64" s="389" t="s">
        <v>3847</v>
      </c>
      <c r="E64" s="389" t="s">
        <v>3911</v>
      </c>
      <c r="F64" s="389" t="s">
        <v>4068</v>
      </c>
      <c r="G64" s="389" t="s">
        <v>4068</v>
      </c>
      <c r="H64" s="389">
        <v>2489550</v>
      </c>
      <c r="I64" s="389">
        <v>560.71</v>
      </c>
      <c r="J64" s="389"/>
      <c r="K64" s="389">
        <v>560.71</v>
      </c>
      <c r="L64" s="389" t="s">
        <v>4069</v>
      </c>
      <c r="M64" s="389" t="s">
        <v>4068</v>
      </c>
      <c r="N64" s="389" t="s">
        <v>3851</v>
      </c>
      <c r="O64" s="389" t="s">
        <v>3851</v>
      </c>
    </row>
    <row r="65" spans="1:15" hidden="1" x14ac:dyDescent="0.25">
      <c r="A65" s="388">
        <v>45749</v>
      </c>
      <c r="B65" s="389" t="s">
        <v>3845</v>
      </c>
      <c r="C65" s="389" t="s">
        <v>4070</v>
      </c>
      <c r="D65" s="389" t="s">
        <v>3847</v>
      </c>
      <c r="E65" s="389" t="s">
        <v>4071</v>
      </c>
      <c r="F65" s="389" t="s">
        <v>4072</v>
      </c>
      <c r="G65" s="389" t="s">
        <v>4072</v>
      </c>
      <c r="H65" s="389">
        <v>4872000</v>
      </c>
      <c r="I65" s="389">
        <v>1097.3</v>
      </c>
      <c r="J65" s="389"/>
      <c r="K65" s="389">
        <v>1097.3</v>
      </c>
      <c r="L65" s="389" t="s">
        <v>4073</v>
      </c>
      <c r="M65" s="389" t="s">
        <v>4072</v>
      </c>
      <c r="N65" s="389" t="s">
        <v>3851</v>
      </c>
      <c r="O65" s="389" t="s">
        <v>3851</v>
      </c>
    </row>
    <row r="66" spans="1:15" hidden="1" x14ac:dyDescent="0.25">
      <c r="A66" s="388">
        <v>45747</v>
      </c>
      <c r="B66" s="389" t="s">
        <v>3845</v>
      </c>
      <c r="C66" s="389" t="s">
        <v>4074</v>
      </c>
      <c r="D66" s="389" t="s">
        <v>3847</v>
      </c>
      <c r="E66" s="389"/>
      <c r="F66" s="389" t="s">
        <v>4075</v>
      </c>
      <c r="G66" s="389" t="s">
        <v>4075</v>
      </c>
      <c r="H66" s="389">
        <v>1231896.76</v>
      </c>
      <c r="I66" s="389">
        <v>277.45</v>
      </c>
      <c r="J66" s="389"/>
      <c r="K66" s="389">
        <v>277.45</v>
      </c>
      <c r="L66" s="389" t="s">
        <v>4076</v>
      </c>
      <c r="M66" s="389" t="s">
        <v>4075</v>
      </c>
      <c r="N66" s="389" t="s">
        <v>3851</v>
      </c>
      <c r="O66" s="389" t="s">
        <v>3851</v>
      </c>
    </row>
    <row r="67" spans="1:15" hidden="1" x14ac:dyDescent="0.25">
      <c r="A67" s="388">
        <v>45747</v>
      </c>
      <c r="B67" s="389" t="s">
        <v>3845</v>
      </c>
      <c r="C67" s="389" t="s">
        <v>4077</v>
      </c>
      <c r="D67" s="389" t="s">
        <v>3847</v>
      </c>
      <c r="E67" s="389" t="s">
        <v>4078</v>
      </c>
      <c r="F67" s="389" t="s">
        <v>4079</v>
      </c>
      <c r="G67" s="389" t="s">
        <v>4080</v>
      </c>
      <c r="H67" s="389">
        <v>139800</v>
      </c>
      <c r="I67" s="389">
        <v>31.49</v>
      </c>
      <c r="J67" s="389"/>
      <c r="K67" s="389">
        <v>31.49</v>
      </c>
      <c r="L67" s="389" t="s">
        <v>4081</v>
      </c>
      <c r="M67" s="389" t="s">
        <v>4079</v>
      </c>
      <c r="N67" s="389" t="s">
        <v>3851</v>
      </c>
      <c r="O67" s="389" t="s">
        <v>3851</v>
      </c>
    </row>
    <row r="68" spans="1:15" hidden="1" x14ac:dyDescent="0.25">
      <c r="A68" s="388">
        <v>45745</v>
      </c>
      <c r="B68" s="389" t="s">
        <v>3845</v>
      </c>
      <c r="C68" s="389" t="s">
        <v>4082</v>
      </c>
      <c r="D68" s="389" t="s">
        <v>3847</v>
      </c>
      <c r="E68" s="389"/>
      <c r="F68" s="389" t="s">
        <v>4083</v>
      </c>
      <c r="G68" s="389" t="s">
        <v>4084</v>
      </c>
      <c r="H68" s="389">
        <v>-18500</v>
      </c>
      <c r="I68" s="389"/>
      <c r="J68" s="389">
        <v>4.16</v>
      </c>
      <c r="K68" s="389">
        <v>-4.16</v>
      </c>
      <c r="L68" s="389" t="s">
        <v>4085</v>
      </c>
      <c r="M68" s="389" t="s">
        <v>4083</v>
      </c>
      <c r="N68" s="389" t="s">
        <v>3851</v>
      </c>
      <c r="O68" s="389" t="s">
        <v>3851</v>
      </c>
    </row>
    <row r="69" spans="1:15" hidden="1" x14ac:dyDescent="0.25">
      <c r="A69" s="388">
        <v>45741</v>
      </c>
      <c r="B69" s="389" t="s">
        <v>3845</v>
      </c>
      <c r="C69" s="389" t="s">
        <v>4086</v>
      </c>
      <c r="D69" s="389" t="s">
        <v>3847</v>
      </c>
      <c r="E69" s="389" t="s">
        <v>418</v>
      </c>
      <c r="F69" s="389" t="s">
        <v>4087</v>
      </c>
      <c r="G69" s="389" t="s">
        <v>4088</v>
      </c>
      <c r="H69" s="389">
        <v>101579</v>
      </c>
      <c r="I69" s="389">
        <v>22.88</v>
      </c>
      <c r="J69" s="389"/>
      <c r="K69" s="389">
        <v>22.88</v>
      </c>
      <c r="L69" s="389" t="s">
        <v>4089</v>
      </c>
      <c r="M69" s="389" t="s">
        <v>4087</v>
      </c>
      <c r="N69" s="389" t="s">
        <v>3851</v>
      </c>
      <c r="O69" s="389" t="s">
        <v>3851</v>
      </c>
    </row>
    <row r="70" spans="1:15" hidden="1" x14ac:dyDescent="0.25">
      <c r="A70" s="388">
        <v>45740</v>
      </c>
      <c r="B70" s="389" t="s">
        <v>3845</v>
      </c>
      <c r="C70" s="389" t="s">
        <v>4090</v>
      </c>
      <c r="D70" s="389" t="s">
        <v>3847</v>
      </c>
      <c r="E70" s="389"/>
      <c r="F70" s="389" t="s">
        <v>4091</v>
      </c>
      <c r="G70" s="389" t="s">
        <v>4091</v>
      </c>
      <c r="H70" s="389">
        <v>292588</v>
      </c>
      <c r="I70" s="389">
        <v>65.900000000000006</v>
      </c>
      <c r="J70" s="389"/>
      <c r="K70" s="389">
        <v>65.900000000000006</v>
      </c>
      <c r="L70" s="389" t="s">
        <v>4092</v>
      </c>
      <c r="M70" s="389" t="s">
        <v>4091</v>
      </c>
      <c r="N70" s="389" t="s">
        <v>3851</v>
      </c>
      <c r="O70" s="389" t="s">
        <v>3851</v>
      </c>
    </row>
    <row r="71" spans="1:15" hidden="1" x14ac:dyDescent="0.25">
      <c r="A71" s="388">
        <v>45737</v>
      </c>
      <c r="B71" s="389" t="s">
        <v>3845</v>
      </c>
      <c r="C71" s="389" t="s">
        <v>4093</v>
      </c>
      <c r="D71" s="389" t="s">
        <v>3847</v>
      </c>
      <c r="E71" s="389" t="s">
        <v>4094</v>
      </c>
      <c r="F71" s="389" t="s">
        <v>4095</v>
      </c>
      <c r="G71" s="389" t="s">
        <v>4096</v>
      </c>
      <c r="H71" s="389">
        <v>8990000</v>
      </c>
      <c r="I71" s="389">
        <v>2029.35</v>
      </c>
      <c r="J71" s="389"/>
      <c r="K71" s="389">
        <v>2029.35</v>
      </c>
      <c r="L71" s="389" t="s">
        <v>4097</v>
      </c>
      <c r="M71" s="389" t="s">
        <v>4095</v>
      </c>
      <c r="N71" s="389" t="s">
        <v>3851</v>
      </c>
      <c r="O71" s="389" t="s">
        <v>3851</v>
      </c>
    </row>
    <row r="72" spans="1:15" hidden="1" x14ac:dyDescent="0.25">
      <c r="A72" s="388">
        <v>45737</v>
      </c>
      <c r="B72" s="389" t="s">
        <v>3845</v>
      </c>
      <c r="C72" s="389" t="s">
        <v>4098</v>
      </c>
      <c r="D72" s="389" t="s">
        <v>3847</v>
      </c>
      <c r="E72" s="389" t="s">
        <v>4099</v>
      </c>
      <c r="F72" s="389" t="s">
        <v>4100</v>
      </c>
      <c r="G72" s="389" t="s">
        <v>4101</v>
      </c>
      <c r="H72" s="389">
        <v>7685000</v>
      </c>
      <c r="I72" s="389">
        <v>1734.76</v>
      </c>
      <c r="J72" s="389"/>
      <c r="K72" s="389">
        <v>1734.76</v>
      </c>
      <c r="L72" s="389" t="s">
        <v>4102</v>
      </c>
      <c r="M72" s="389" t="s">
        <v>4100</v>
      </c>
      <c r="N72" s="389" t="s">
        <v>3851</v>
      </c>
      <c r="O72" s="389" t="s">
        <v>3851</v>
      </c>
    </row>
    <row r="73" spans="1:15" hidden="1" x14ac:dyDescent="0.25">
      <c r="A73" s="388">
        <v>45736</v>
      </c>
      <c r="B73" s="389" t="s">
        <v>3845</v>
      </c>
      <c r="C73" s="389" t="s">
        <v>4103</v>
      </c>
      <c r="D73" s="389" t="s">
        <v>3847</v>
      </c>
      <c r="E73" s="389" t="s">
        <v>4104</v>
      </c>
      <c r="F73" s="389" t="s">
        <v>4105</v>
      </c>
      <c r="G73" s="389" t="s">
        <v>4106</v>
      </c>
      <c r="H73" s="389">
        <v>12832500</v>
      </c>
      <c r="I73" s="389">
        <v>2903.28</v>
      </c>
      <c r="J73" s="389"/>
      <c r="K73" s="389">
        <v>2903.28</v>
      </c>
      <c r="L73" s="389" t="s">
        <v>4107</v>
      </c>
      <c r="M73" s="389" t="s">
        <v>4105</v>
      </c>
      <c r="N73" s="389" t="s">
        <v>3851</v>
      </c>
      <c r="O73" s="389" t="s">
        <v>3851</v>
      </c>
    </row>
    <row r="74" spans="1:15" hidden="1" x14ac:dyDescent="0.25">
      <c r="A74" s="388">
        <v>45733</v>
      </c>
      <c r="B74" s="389" t="s">
        <v>3845</v>
      </c>
      <c r="C74" s="389" t="s">
        <v>4108</v>
      </c>
      <c r="D74" s="389" t="s">
        <v>3847</v>
      </c>
      <c r="E74" s="389" t="s">
        <v>4109</v>
      </c>
      <c r="F74" s="389" t="s">
        <v>4110</v>
      </c>
      <c r="G74" s="389" t="s">
        <v>4111</v>
      </c>
      <c r="H74" s="389">
        <v>858300</v>
      </c>
      <c r="I74" s="389">
        <v>194.63</v>
      </c>
      <c r="J74" s="389"/>
      <c r="K74" s="389">
        <v>194.63</v>
      </c>
      <c r="L74" s="389" t="s">
        <v>4112</v>
      </c>
      <c r="M74" s="389" t="s">
        <v>4110</v>
      </c>
      <c r="N74" s="389" t="s">
        <v>3851</v>
      </c>
      <c r="O74" s="389" t="s">
        <v>3851</v>
      </c>
    </row>
    <row r="75" spans="1:15" hidden="1" x14ac:dyDescent="0.25">
      <c r="A75" s="388">
        <v>45727</v>
      </c>
      <c r="B75" s="389" t="s">
        <v>3873</v>
      </c>
      <c r="C75" s="389" t="s">
        <v>4113</v>
      </c>
      <c r="D75" s="389" t="s">
        <v>3847</v>
      </c>
      <c r="E75" s="389" t="s">
        <v>4114</v>
      </c>
      <c r="F75" s="389" t="s">
        <v>4115</v>
      </c>
      <c r="G75" s="389" t="s">
        <v>4116</v>
      </c>
      <c r="H75" s="389">
        <v>7975000</v>
      </c>
      <c r="I75" s="389">
        <v>1784.12</v>
      </c>
      <c r="J75" s="389"/>
      <c r="K75" s="389">
        <v>1784.12</v>
      </c>
      <c r="L75" s="389" t="s">
        <v>4117</v>
      </c>
      <c r="M75" s="389" t="s">
        <v>4115</v>
      </c>
      <c r="N75" s="389" t="s">
        <v>3851</v>
      </c>
      <c r="O75" s="389" t="s">
        <v>3851</v>
      </c>
    </row>
    <row r="76" spans="1:15" hidden="1" x14ac:dyDescent="0.25">
      <c r="A76" s="388">
        <v>45727</v>
      </c>
      <c r="B76" s="389" t="s">
        <v>3845</v>
      </c>
      <c r="C76" s="389" t="s">
        <v>4118</v>
      </c>
      <c r="D76" s="389" t="s">
        <v>3847</v>
      </c>
      <c r="E76" s="389" t="s">
        <v>4119</v>
      </c>
      <c r="F76" s="389" t="s">
        <v>4120</v>
      </c>
      <c r="G76" s="389" t="s">
        <v>4121</v>
      </c>
      <c r="H76" s="389">
        <v>9425000</v>
      </c>
      <c r="I76" s="389">
        <v>2113.23</v>
      </c>
      <c r="J76" s="389"/>
      <c r="K76" s="389">
        <v>2113.23</v>
      </c>
      <c r="L76" s="389" t="s">
        <v>4122</v>
      </c>
      <c r="M76" s="389" t="s">
        <v>4120</v>
      </c>
      <c r="N76" s="389" t="s">
        <v>3851</v>
      </c>
      <c r="O76" s="389" t="s">
        <v>3851</v>
      </c>
    </row>
    <row r="77" spans="1:15" hidden="1" x14ac:dyDescent="0.25">
      <c r="A77" s="388">
        <v>45727</v>
      </c>
      <c r="B77" s="389" t="s">
        <v>3845</v>
      </c>
      <c r="C77" s="389" t="s">
        <v>4123</v>
      </c>
      <c r="D77" s="389" t="s">
        <v>3847</v>
      </c>
      <c r="E77" s="389"/>
      <c r="F77" s="389" t="s">
        <v>4124</v>
      </c>
      <c r="G77" s="389" t="s">
        <v>4125</v>
      </c>
      <c r="H77" s="389">
        <v>-1000</v>
      </c>
      <c r="I77" s="389"/>
      <c r="J77" s="389">
        <v>0.22</v>
      </c>
      <c r="K77" s="389">
        <v>-0.22</v>
      </c>
      <c r="L77" s="389" t="s">
        <v>4126</v>
      </c>
      <c r="M77" s="389" t="s">
        <v>4124</v>
      </c>
      <c r="N77" s="389" t="s">
        <v>3851</v>
      </c>
      <c r="O77" s="389" t="s">
        <v>3851</v>
      </c>
    </row>
    <row r="78" spans="1:15" hidden="1" x14ac:dyDescent="0.25">
      <c r="A78" s="388">
        <v>45726</v>
      </c>
      <c r="B78" s="389" t="s">
        <v>3873</v>
      </c>
      <c r="C78" s="389" t="s">
        <v>4127</v>
      </c>
      <c r="D78" s="389" t="s">
        <v>3847</v>
      </c>
      <c r="E78" s="389" t="s">
        <v>4128</v>
      </c>
      <c r="F78" s="389" t="s">
        <v>4129</v>
      </c>
      <c r="G78" s="389" t="s">
        <v>4130</v>
      </c>
      <c r="H78" s="389">
        <v>33000000</v>
      </c>
      <c r="I78" s="389">
        <v>7366.07</v>
      </c>
      <c r="J78" s="389"/>
      <c r="K78" s="389">
        <v>7366.07</v>
      </c>
      <c r="L78" s="389" t="s">
        <v>4131</v>
      </c>
      <c r="M78" s="389" t="s">
        <v>4129</v>
      </c>
      <c r="N78" s="389" t="s">
        <v>3851</v>
      </c>
      <c r="O78" s="389" t="s">
        <v>3851</v>
      </c>
    </row>
    <row r="79" spans="1:15" hidden="1" x14ac:dyDescent="0.25">
      <c r="A79" s="388">
        <v>45723</v>
      </c>
      <c r="B79" s="389" t="s">
        <v>3845</v>
      </c>
      <c r="C79" s="389" t="s">
        <v>4132</v>
      </c>
      <c r="D79" s="389" t="s">
        <v>3847</v>
      </c>
      <c r="E79" s="389" t="s">
        <v>4133</v>
      </c>
      <c r="F79" s="389" t="s">
        <v>4134</v>
      </c>
      <c r="G79" s="389" t="s">
        <v>4134</v>
      </c>
      <c r="H79" s="389">
        <v>3045000</v>
      </c>
      <c r="I79" s="389">
        <v>679.69</v>
      </c>
      <c r="J79" s="389"/>
      <c r="K79" s="389">
        <v>679.69</v>
      </c>
      <c r="L79" s="389" t="s">
        <v>4135</v>
      </c>
      <c r="M79" s="389" t="s">
        <v>4134</v>
      </c>
      <c r="N79" s="389" t="s">
        <v>3851</v>
      </c>
      <c r="O79" s="389" t="s">
        <v>3851</v>
      </c>
    </row>
    <row r="80" spans="1:15" hidden="1" x14ac:dyDescent="0.25">
      <c r="A80" s="388">
        <v>45722</v>
      </c>
      <c r="B80" s="389" t="s">
        <v>3845</v>
      </c>
      <c r="C80" s="389" t="s">
        <v>4136</v>
      </c>
      <c r="D80" s="389" t="s">
        <v>3847</v>
      </c>
      <c r="E80" s="389" t="s">
        <v>3999</v>
      </c>
      <c r="F80" s="389" t="s">
        <v>4137</v>
      </c>
      <c r="G80" s="389" t="s">
        <v>4138</v>
      </c>
      <c r="H80" s="389">
        <v>9865800</v>
      </c>
      <c r="I80" s="389">
        <v>2202.19</v>
      </c>
      <c r="J80" s="389"/>
      <c r="K80" s="389">
        <v>2202.19</v>
      </c>
      <c r="L80" s="389" t="s">
        <v>4139</v>
      </c>
      <c r="M80" s="389" t="s">
        <v>4137</v>
      </c>
      <c r="N80" s="389" t="s">
        <v>3851</v>
      </c>
      <c r="O80" s="389" t="s">
        <v>3851</v>
      </c>
    </row>
    <row r="81" spans="1:15" hidden="1" x14ac:dyDescent="0.25">
      <c r="A81" s="388">
        <v>45720</v>
      </c>
      <c r="B81" s="389" t="s">
        <v>3845</v>
      </c>
      <c r="C81" s="389" t="s">
        <v>4140</v>
      </c>
      <c r="D81" s="389" t="s">
        <v>3847</v>
      </c>
      <c r="E81" s="389"/>
      <c r="F81" s="389" t="s">
        <v>4141</v>
      </c>
      <c r="G81" s="389" t="s">
        <v>4142</v>
      </c>
      <c r="H81" s="389">
        <v>61020</v>
      </c>
      <c r="I81" s="389">
        <v>13.56</v>
      </c>
      <c r="J81" s="389"/>
      <c r="K81" s="389">
        <v>13.56</v>
      </c>
      <c r="L81" s="389" t="s">
        <v>4143</v>
      </c>
      <c r="M81" s="389" t="s">
        <v>4141</v>
      </c>
      <c r="N81" s="389" t="s">
        <v>3851</v>
      </c>
      <c r="O81" s="389" t="s">
        <v>3851</v>
      </c>
    </row>
    <row r="82" spans="1:15" hidden="1" x14ac:dyDescent="0.25">
      <c r="A82" s="388">
        <v>45716</v>
      </c>
      <c r="B82" s="389" t="s">
        <v>3873</v>
      </c>
      <c r="C82" s="389" t="s">
        <v>4144</v>
      </c>
      <c r="D82" s="389" t="s">
        <v>3847</v>
      </c>
      <c r="E82" s="389" t="s">
        <v>3911</v>
      </c>
      <c r="F82" s="389" t="s">
        <v>3912</v>
      </c>
      <c r="G82" s="389" t="s">
        <v>4145</v>
      </c>
      <c r="H82" s="389">
        <v>2489511</v>
      </c>
      <c r="I82" s="389">
        <v>553.22</v>
      </c>
      <c r="J82" s="389"/>
      <c r="K82" s="389">
        <v>553.22</v>
      </c>
      <c r="L82" s="389" t="s">
        <v>4146</v>
      </c>
      <c r="M82" s="389" t="s">
        <v>3912</v>
      </c>
      <c r="N82" s="389" t="s">
        <v>3851</v>
      </c>
      <c r="O82" s="389" t="s">
        <v>3851</v>
      </c>
    </row>
    <row r="83" spans="1:15" hidden="1" x14ac:dyDescent="0.25">
      <c r="A83" s="388">
        <v>45715</v>
      </c>
      <c r="B83" s="389" t="s">
        <v>3845</v>
      </c>
      <c r="C83" s="389" t="s">
        <v>4147</v>
      </c>
      <c r="D83" s="389" t="s">
        <v>3847</v>
      </c>
      <c r="E83" s="389" t="s">
        <v>4148</v>
      </c>
      <c r="F83" s="389" t="s">
        <v>4149</v>
      </c>
      <c r="G83" s="389" t="s">
        <v>4150</v>
      </c>
      <c r="H83" s="389">
        <v>6742500</v>
      </c>
      <c r="I83" s="389">
        <v>1498.33</v>
      </c>
      <c r="J83" s="389"/>
      <c r="K83" s="389">
        <v>1498.33</v>
      </c>
      <c r="L83" s="389" t="s">
        <v>4151</v>
      </c>
      <c r="M83" s="389" t="s">
        <v>4149</v>
      </c>
      <c r="N83" s="389" t="s">
        <v>3851</v>
      </c>
      <c r="O83" s="389" t="s">
        <v>3851</v>
      </c>
    </row>
    <row r="84" spans="1:15" hidden="1" x14ac:dyDescent="0.25">
      <c r="A84" s="388">
        <v>45714</v>
      </c>
      <c r="B84" s="389" t="s">
        <v>3873</v>
      </c>
      <c r="C84" s="389" t="s">
        <v>4152</v>
      </c>
      <c r="D84" s="389" t="s">
        <v>3847</v>
      </c>
      <c r="E84" s="389" t="s">
        <v>3875</v>
      </c>
      <c r="F84" s="389" t="s">
        <v>4153</v>
      </c>
      <c r="G84" s="389" t="s">
        <v>4154</v>
      </c>
      <c r="H84" s="389">
        <v>57000000</v>
      </c>
      <c r="I84" s="389">
        <v>12638.58</v>
      </c>
      <c r="J84" s="389"/>
      <c r="K84" s="389">
        <v>12638.58</v>
      </c>
      <c r="L84" s="389" t="s">
        <v>4155</v>
      </c>
      <c r="M84" s="389" t="s">
        <v>4153</v>
      </c>
      <c r="N84" s="389" t="s">
        <v>3851</v>
      </c>
      <c r="O84" s="389" t="s">
        <v>3851</v>
      </c>
    </row>
    <row r="85" spans="1:15" hidden="1" x14ac:dyDescent="0.25">
      <c r="A85" s="388">
        <v>45713</v>
      </c>
      <c r="B85" s="389" t="s">
        <v>3873</v>
      </c>
      <c r="C85" s="389" t="s">
        <v>4156</v>
      </c>
      <c r="D85" s="389" t="s">
        <v>3847</v>
      </c>
      <c r="E85" s="389" t="s">
        <v>4157</v>
      </c>
      <c r="F85" s="389" t="s">
        <v>4158</v>
      </c>
      <c r="G85" s="389" t="s">
        <v>4159</v>
      </c>
      <c r="H85" s="389">
        <v>32000000</v>
      </c>
      <c r="I85" s="389">
        <v>7095.34</v>
      </c>
      <c r="J85" s="389"/>
      <c r="K85" s="389">
        <v>7095.34</v>
      </c>
      <c r="L85" s="389" t="s">
        <v>4160</v>
      </c>
      <c r="M85" s="389" t="s">
        <v>4158</v>
      </c>
      <c r="N85" s="389" t="s">
        <v>3851</v>
      </c>
      <c r="O85" s="389" t="s">
        <v>3851</v>
      </c>
    </row>
    <row r="86" spans="1:15" hidden="1" x14ac:dyDescent="0.25">
      <c r="A86" s="388">
        <v>45713</v>
      </c>
      <c r="B86" s="389" t="s">
        <v>3873</v>
      </c>
      <c r="C86" s="389" t="s">
        <v>4161</v>
      </c>
      <c r="D86" s="389" t="s">
        <v>3847</v>
      </c>
      <c r="E86" s="389" t="s">
        <v>4162</v>
      </c>
      <c r="F86" s="389" t="s">
        <v>4163</v>
      </c>
      <c r="G86" s="389" t="s">
        <v>4164</v>
      </c>
      <c r="H86" s="389">
        <v>34000000</v>
      </c>
      <c r="I86" s="389">
        <v>7538.8</v>
      </c>
      <c r="J86" s="389"/>
      <c r="K86" s="389">
        <v>7538.8</v>
      </c>
      <c r="L86" s="389" t="s">
        <v>4165</v>
      </c>
      <c r="M86" s="389" t="s">
        <v>4163</v>
      </c>
      <c r="N86" s="389" t="s">
        <v>3851</v>
      </c>
      <c r="O86" s="389" t="s">
        <v>3851</v>
      </c>
    </row>
    <row r="87" spans="1:15" hidden="1" x14ac:dyDescent="0.25">
      <c r="A87" s="388">
        <v>45713</v>
      </c>
      <c r="B87" s="389" t="s">
        <v>3845</v>
      </c>
      <c r="C87" s="389" t="s">
        <v>4166</v>
      </c>
      <c r="D87" s="389" t="s">
        <v>3847</v>
      </c>
      <c r="E87" s="389" t="s">
        <v>4167</v>
      </c>
      <c r="F87" s="389" t="s">
        <v>4168</v>
      </c>
      <c r="G87" s="389" t="s">
        <v>4168</v>
      </c>
      <c r="H87" s="389">
        <v>2000000</v>
      </c>
      <c r="I87" s="389">
        <v>443.46</v>
      </c>
      <c r="J87" s="389"/>
      <c r="K87" s="389">
        <v>443.46</v>
      </c>
      <c r="L87" s="389" t="s">
        <v>4169</v>
      </c>
      <c r="M87" s="389" t="s">
        <v>4168</v>
      </c>
      <c r="N87" s="389" t="s">
        <v>3851</v>
      </c>
      <c r="O87" s="389" t="s">
        <v>3851</v>
      </c>
    </row>
    <row r="88" spans="1:15" hidden="1" x14ac:dyDescent="0.25">
      <c r="A88" s="388">
        <v>45705</v>
      </c>
      <c r="B88" s="389" t="s">
        <v>3845</v>
      </c>
      <c r="C88" s="389" t="s">
        <v>4170</v>
      </c>
      <c r="D88" s="389" t="s">
        <v>3847</v>
      </c>
      <c r="E88" s="389" t="s">
        <v>4171</v>
      </c>
      <c r="F88" s="389" t="s">
        <v>4172</v>
      </c>
      <c r="G88" s="389" t="s">
        <v>4172</v>
      </c>
      <c r="H88" s="389">
        <v>191800</v>
      </c>
      <c r="I88" s="389">
        <v>42.53</v>
      </c>
      <c r="J88" s="389"/>
      <c r="K88" s="389">
        <v>42.53</v>
      </c>
      <c r="L88" s="389" t="s">
        <v>4173</v>
      </c>
      <c r="M88" s="389" t="s">
        <v>4172</v>
      </c>
      <c r="N88" s="389" t="s">
        <v>3851</v>
      </c>
      <c r="O88" s="389" t="s">
        <v>3851</v>
      </c>
    </row>
    <row r="89" spans="1:15" hidden="1" x14ac:dyDescent="0.25">
      <c r="A89" s="388">
        <v>45701</v>
      </c>
      <c r="B89" s="389" t="s">
        <v>3845</v>
      </c>
      <c r="C89" s="389" t="s">
        <v>4174</v>
      </c>
      <c r="D89" s="389" t="s">
        <v>3847</v>
      </c>
      <c r="E89" s="389" t="s">
        <v>4175</v>
      </c>
      <c r="F89" s="389" t="s">
        <v>4176</v>
      </c>
      <c r="G89" s="389" t="s">
        <v>4177</v>
      </c>
      <c r="H89" s="389">
        <v>10204948.76</v>
      </c>
      <c r="I89" s="389">
        <v>2262.7399999999998</v>
      </c>
      <c r="J89" s="389"/>
      <c r="K89" s="389">
        <v>2262.7399999999998</v>
      </c>
      <c r="L89" s="389" t="s">
        <v>4178</v>
      </c>
      <c r="M89" s="389" t="s">
        <v>4176</v>
      </c>
      <c r="N89" s="389" t="s">
        <v>3851</v>
      </c>
      <c r="O89" s="389" t="s">
        <v>3851</v>
      </c>
    </row>
    <row r="90" spans="1:15" hidden="1" x14ac:dyDescent="0.25">
      <c r="A90" s="388">
        <v>45699</v>
      </c>
      <c r="B90" s="389" t="s">
        <v>3845</v>
      </c>
      <c r="C90" s="389" t="s">
        <v>4179</v>
      </c>
      <c r="D90" s="389" t="s">
        <v>3847</v>
      </c>
      <c r="E90" s="389"/>
      <c r="F90" s="389" t="s">
        <v>4180</v>
      </c>
      <c r="G90" s="389" t="s">
        <v>4180</v>
      </c>
      <c r="H90" s="389">
        <v>-500</v>
      </c>
      <c r="I90" s="389"/>
      <c r="J90" s="389">
        <v>0.11</v>
      </c>
      <c r="K90" s="389">
        <v>-0.11</v>
      </c>
      <c r="L90" s="389" t="s">
        <v>4181</v>
      </c>
      <c r="M90" s="389" t="s">
        <v>4180</v>
      </c>
      <c r="N90" s="389" t="s">
        <v>3851</v>
      </c>
      <c r="O90" s="389" t="s">
        <v>3851</v>
      </c>
    </row>
    <row r="91" spans="1:15" hidden="1" x14ac:dyDescent="0.25">
      <c r="A91" s="388">
        <v>45698</v>
      </c>
      <c r="B91" s="389" t="s">
        <v>3845</v>
      </c>
      <c r="C91" s="389" t="s">
        <v>4182</v>
      </c>
      <c r="D91" s="389" t="s">
        <v>3847</v>
      </c>
      <c r="E91" s="389"/>
      <c r="F91" s="389" t="s">
        <v>4183</v>
      </c>
      <c r="G91" s="389" t="s">
        <v>4183</v>
      </c>
      <c r="H91" s="389">
        <v>252538</v>
      </c>
      <c r="I91" s="389">
        <v>55.63</v>
      </c>
      <c r="J91" s="389"/>
      <c r="K91" s="389">
        <v>55.63</v>
      </c>
      <c r="L91" s="389" t="s">
        <v>4184</v>
      </c>
      <c r="M91" s="389" t="s">
        <v>4183</v>
      </c>
      <c r="N91" s="389" t="s">
        <v>3851</v>
      </c>
      <c r="O91" s="389" t="s">
        <v>3851</v>
      </c>
    </row>
    <row r="92" spans="1:15" hidden="1" x14ac:dyDescent="0.25">
      <c r="A92" s="388">
        <v>45696</v>
      </c>
      <c r="B92" s="389" t="s">
        <v>3845</v>
      </c>
      <c r="C92" s="389" t="s">
        <v>4185</v>
      </c>
      <c r="D92" s="389" t="s">
        <v>3847</v>
      </c>
      <c r="E92" s="389"/>
      <c r="F92" s="389" t="s">
        <v>4186</v>
      </c>
      <c r="G92" s="389" t="s">
        <v>4187</v>
      </c>
      <c r="H92" s="389">
        <v>100000</v>
      </c>
      <c r="I92" s="389">
        <v>21.88</v>
      </c>
      <c r="J92" s="389"/>
      <c r="K92" s="389">
        <v>21.88</v>
      </c>
      <c r="L92" s="389" t="s">
        <v>4188</v>
      </c>
      <c r="M92" s="389" t="s">
        <v>4186</v>
      </c>
      <c r="N92" s="389" t="s">
        <v>3851</v>
      </c>
      <c r="O92" s="389" t="s">
        <v>3851</v>
      </c>
    </row>
    <row r="93" spans="1:15" hidden="1" x14ac:dyDescent="0.25">
      <c r="A93" s="388">
        <v>45693</v>
      </c>
      <c r="B93" s="389" t="s">
        <v>3845</v>
      </c>
      <c r="C93" s="389" t="s">
        <v>4189</v>
      </c>
      <c r="D93" s="389" t="s">
        <v>3847</v>
      </c>
      <c r="E93" s="389" t="s">
        <v>4167</v>
      </c>
      <c r="F93" s="389" t="s">
        <v>4190</v>
      </c>
      <c r="G93" s="389" t="s">
        <v>4190</v>
      </c>
      <c r="H93" s="389">
        <v>7000000</v>
      </c>
      <c r="I93" s="389">
        <v>1521.74</v>
      </c>
      <c r="J93" s="389"/>
      <c r="K93" s="389">
        <v>1521.74</v>
      </c>
      <c r="L93" s="389" t="s">
        <v>4191</v>
      </c>
      <c r="M93" s="389" t="s">
        <v>4190</v>
      </c>
      <c r="N93" s="389" t="s">
        <v>3851</v>
      </c>
      <c r="O93" s="389" t="s">
        <v>3851</v>
      </c>
    </row>
    <row r="94" spans="1:15" hidden="1" x14ac:dyDescent="0.25">
      <c r="A94" s="388">
        <v>45693</v>
      </c>
      <c r="B94" s="389" t="s">
        <v>3845</v>
      </c>
      <c r="C94" s="389" t="s">
        <v>4192</v>
      </c>
      <c r="D94" s="389" t="s">
        <v>3847</v>
      </c>
      <c r="E94" s="389"/>
      <c r="F94" s="389" t="s">
        <v>4193</v>
      </c>
      <c r="G94" s="389" t="s">
        <v>4193</v>
      </c>
      <c r="H94" s="389">
        <v>3567200</v>
      </c>
      <c r="I94" s="389">
        <v>775.48</v>
      </c>
      <c r="J94" s="389"/>
      <c r="K94" s="389">
        <v>775.48</v>
      </c>
      <c r="L94" s="389" t="s">
        <v>4194</v>
      </c>
      <c r="M94" s="389" t="s">
        <v>4193</v>
      </c>
      <c r="N94" s="389" t="s">
        <v>3851</v>
      </c>
      <c r="O94" s="389" t="s">
        <v>3851</v>
      </c>
    </row>
    <row r="95" spans="1:15" hidden="1" x14ac:dyDescent="0.25">
      <c r="A95" s="388">
        <v>45692</v>
      </c>
      <c r="B95" s="389" t="s">
        <v>3845</v>
      </c>
      <c r="C95" s="389" t="s">
        <v>4195</v>
      </c>
      <c r="D95" s="389" t="s">
        <v>3847</v>
      </c>
      <c r="E95" s="389" t="s">
        <v>4196</v>
      </c>
      <c r="F95" s="389" t="s">
        <v>4197</v>
      </c>
      <c r="G95" s="389" t="s">
        <v>4197</v>
      </c>
      <c r="H95" s="389">
        <v>111508</v>
      </c>
      <c r="I95" s="389">
        <v>24.08</v>
      </c>
      <c r="J95" s="389"/>
      <c r="K95" s="389">
        <v>24.08</v>
      </c>
      <c r="L95" s="389" t="s">
        <v>4198</v>
      </c>
      <c r="M95" s="389" t="s">
        <v>4197</v>
      </c>
      <c r="N95" s="389" t="s">
        <v>3851</v>
      </c>
      <c r="O95" s="389" t="s">
        <v>3851</v>
      </c>
    </row>
  </sheetData>
  <autoFilter ref="A6:O95">
    <filterColumn colId="0">
      <filters>
        <dateGroupItem year="2025" month="7" dateTimeGrouping="month"/>
      </filters>
    </filterColumn>
  </autoFilter>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O20"/>
  <sheetViews>
    <sheetView topLeftCell="D1" workbookViewId="0">
      <selection activeCell="H3" sqref="H3"/>
    </sheetView>
  </sheetViews>
  <sheetFormatPr defaultColWidth="14.7109375" defaultRowHeight="15" x14ac:dyDescent="0.25"/>
  <cols>
    <col min="1" max="16384" width="14.7109375" style="383"/>
  </cols>
  <sheetData>
    <row r="1" spans="1:15" x14ac:dyDescent="0.25">
      <c r="G1" s="384" t="s">
        <v>2028</v>
      </c>
      <c r="H1" s="385">
        <v>5265309.3099999996</v>
      </c>
    </row>
    <row r="2" spans="1:15" x14ac:dyDescent="0.25">
      <c r="G2" s="384" t="s">
        <v>4199</v>
      </c>
      <c r="H2" s="385">
        <v>-11277.5</v>
      </c>
    </row>
    <row r="3" spans="1:15" x14ac:dyDescent="0.25">
      <c r="G3" s="384"/>
      <c r="H3" s="385">
        <f>SUBTOTAL(9,H1:H2)</f>
        <v>5254031.8099999996</v>
      </c>
    </row>
    <row r="4" spans="1:15" x14ac:dyDescent="0.25">
      <c r="G4" s="384"/>
      <c r="H4" s="384"/>
    </row>
    <row r="5" spans="1:15" x14ac:dyDescent="0.25">
      <c r="H5" s="386">
        <f>SUBTOTAL(9,H7:H20)</f>
        <v>5254031.8099999996</v>
      </c>
      <c r="I5" s="386">
        <f t="shared" ref="I5:K5" si="0">SUBTOTAL(9,I7:I20)</f>
        <v>1172.98</v>
      </c>
      <c r="J5" s="386">
        <f t="shared" si="0"/>
        <v>2.52</v>
      </c>
      <c r="K5" s="386">
        <f t="shared" si="0"/>
        <v>1170.46</v>
      </c>
    </row>
    <row r="6" spans="1:15" x14ac:dyDescent="0.25">
      <c r="A6" s="387" t="s">
        <v>117</v>
      </c>
      <c r="B6" s="387" t="s">
        <v>3836</v>
      </c>
      <c r="C6" s="387" t="s">
        <v>3837</v>
      </c>
      <c r="D6" s="387" t="s">
        <v>3838</v>
      </c>
      <c r="E6" s="387" t="s">
        <v>3839</v>
      </c>
      <c r="F6" s="387" t="s">
        <v>3840</v>
      </c>
      <c r="G6" s="387" t="s">
        <v>3841</v>
      </c>
      <c r="H6" s="387" t="s">
        <v>3842</v>
      </c>
      <c r="I6" s="387" t="s">
        <v>522</v>
      </c>
      <c r="J6" s="387" t="s">
        <v>523</v>
      </c>
      <c r="K6" s="387" t="s">
        <v>524</v>
      </c>
      <c r="L6" s="387" t="s">
        <v>3843</v>
      </c>
      <c r="M6" s="387" t="s">
        <v>3843</v>
      </c>
      <c r="N6" s="387" t="s">
        <v>3844</v>
      </c>
      <c r="O6" s="387" t="s">
        <v>3844</v>
      </c>
    </row>
    <row r="7" spans="1:15" x14ac:dyDescent="0.25">
      <c r="A7" s="388">
        <v>45864</v>
      </c>
      <c r="B7" s="389" t="s">
        <v>4200</v>
      </c>
      <c r="C7" s="389" t="s">
        <v>4201</v>
      </c>
      <c r="D7" s="389" t="s">
        <v>4202</v>
      </c>
      <c r="E7" s="389" t="s">
        <v>4203</v>
      </c>
      <c r="F7" s="389" t="s">
        <v>4204</v>
      </c>
      <c r="G7" s="389" t="s">
        <v>4205</v>
      </c>
      <c r="H7" s="389">
        <v>624750</v>
      </c>
      <c r="I7" s="389">
        <v>139.13999999999999</v>
      </c>
      <c r="J7" s="389"/>
      <c r="K7" s="389">
        <v>139.13999999999999</v>
      </c>
      <c r="L7" s="389" t="s">
        <v>4206</v>
      </c>
      <c r="M7" s="389" t="s">
        <v>4204</v>
      </c>
      <c r="N7" s="389" t="s">
        <v>3851</v>
      </c>
      <c r="O7" s="389" t="s">
        <v>2028</v>
      </c>
    </row>
    <row r="8" spans="1:15" x14ac:dyDescent="0.25">
      <c r="A8" s="388">
        <v>45863</v>
      </c>
      <c r="B8" s="389" t="s">
        <v>3845</v>
      </c>
      <c r="C8" s="389" t="s">
        <v>4207</v>
      </c>
      <c r="D8" s="389" t="s">
        <v>4202</v>
      </c>
      <c r="E8" s="389"/>
      <c r="F8" s="389" t="s">
        <v>4208</v>
      </c>
      <c r="G8" s="389" t="s">
        <v>4208</v>
      </c>
      <c r="H8" s="389">
        <v>-1874</v>
      </c>
      <c r="I8" s="389"/>
      <c r="J8" s="389">
        <v>0.42</v>
      </c>
      <c r="K8" s="389">
        <v>-0.42</v>
      </c>
      <c r="L8" s="389" t="s">
        <v>4209</v>
      </c>
      <c r="M8" s="389" t="s">
        <v>4208</v>
      </c>
      <c r="N8" s="389" t="s">
        <v>3851</v>
      </c>
      <c r="O8" s="389" t="s">
        <v>4199</v>
      </c>
    </row>
    <row r="9" spans="1:15" x14ac:dyDescent="0.25">
      <c r="A9" s="388">
        <v>45862</v>
      </c>
      <c r="B9" s="389" t="s">
        <v>4200</v>
      </c>
      <c r="C9" s="389" t="s">
        <v>4210</v>
      </c>
      <c r="D9" s="389" t="s">
        <v>4202</v>
      </c>
      <c r="E9" s="389" t="s">
        <v>4211</v>
      </c>
      <c r="F9" s="389" t="s">
        <v>4212</v>
      </c>
      <c r="G9" s="389" t="s">
        <v>4213</v>
      </c>
      <c r="H9" s="389">
        <v>239200</v>
      </c>
      <c r="I9" s="389">
        <v>53.33</v>
      </c>
      <c r="J9" s="389"/>
      <c r="K9" s="389">
        <v>53.33</v>
      </c>
      <c r="L9" s="389" t="s">
        <v>4214</v>
      </c>
      <c r="M9" s="389" t="s">
        <v>4212</v>
      </c>
      <c r="N9" s="389" t="s">
        <v>3851</v>
      </c>
      <c r="O9" s="389" t="s">
        <v>2028</v>
      </c>
    </row>
    <row r="10" spans="1:15" x14ac:dyDescent="0.25">
      <c r="A10" s="388">
        <v>45862</v>
      </c>
      <c r="B10" s="389" t="s">
        <v>3845</v>
      </c>
      <c r="C10" s="389" t="s">
        <v>4215</v>
      </c>
      <c r="D10" s="389" t="s">
        <v>4202</v>
      </c>
      <c r="E10" s="389"/>
      <c r="F10" s="389" t="s">
        <v>4216</v>
      </c>
      <c r="G10" s="389" t="s">
        <v>4216</v>
      </c>
      <c r="H10" s="389">
        <v>-717.6</v>
      </c>
      <c r="I10" s="389"/>
      <c r="J10" s="389">
        <v>0.16</v>
      </c>
      <c r="K10" s="389">
        <v>-0.16</v>
      </c>
      <c r="L10" s="389" t="s">
        <v>4217</v>
      </c>
      <c r="M10" s="389" t="s">
        <v>4216</v>
      </c>
      <c r="N10" s="389" t="s">
        <v>3851</v>
      </c>
      <c r="O10" s="389" t="s">
        <v>4199</v>
      </c>
    </row>
    <row r="11" spans="1:15" x14ac:dyDescent="0.25">
      <c r="A11" s="388">
        <v>45862</v>
      </c>
      <c r="B11" s="389" t="s">
        <v>3845</v>
      </c>
      <c r="C11" s="389" t="s">
        <v>4218</v>
      </c>
      <c r="D11" s="389" t="s">
        <v>4202</v>
      </c>
      <c r="E11" s="389"/>
      <c r="F11" s="389" t="s">
        <v>4219</v>
      </c>
      <c r="G11" s="389" t="s">
        <v>4219</v>
      </c>
      <c r="H11" s="389">
        <v>330007</v>
      </c>
      <c r="I11" s="389">
        <v>73.58</v>
      </c>
      <c r="J11" s="389"/>
      <c r="K11" s="389">
        <v>73.58</v>
      </c>
      <c r="L11" s="389" t="s">
        <v>4220</v>
      </c>
      <c r="M11" s="389" t="s">
        <v>4219</v>
      </c>
      <c r="N11" s="389" t="s">
        <v>3851</v>
      </c>
      <c r="O11" s="389" t="s">
        <v>2028</v>
      </c>
    </row>
    <row r="12" spans="1:15" x14ac:dyDescent="0.25">
      <c r="A12" s="388">
        <v>45861</v>
      </c>
      <c r="B12" s="389" t="s">
        <v>4200</v>
      </c>
      <c r="C12" s="389" t="s">
        <v>4221</v>
      </c>
      <c r="D12" s="389" t="s">
        <v>4202</v>
      </c>
      <c r="E12" s="389" t="s">
        <v>4222</v>
      </c>
      <c r="F12" s="389" t="s">
        <v>4223</v>
      </c>
      <c r="G12" s="389" t="s">
        <v>4224</v>
      </c>
      <c r="H12" s="389">
        <v>2581500</v>
      </c>
      <c r="I12" s="389">
        <v>575.59</v>
      </c>
      <c r="J12" s="389"/>
      <c r="K12" s="389">
        <v>575.59</v>
      </c>
      <c r="L12" s="389" t="s">
        <v>4225</v>
      </c>
      <c r="M12" s="389" t="s">
        <v>4223</v>
      </c>
      <c r="N12" s="389" t="s">
        <v>3851</v>
      </c>
      <c r="O12" s="389" t="s">
        <v>2028</v>
      </c>
    </row>
    <row r="13" spans="1:15" x14ac:dyDescent="0.25">
      <c r="A13" s="388">
        <v>45861</v>
      </c>
      <c r="B13" s="389" t="s">
        <v>3845</v>
      </c>
      <c r="C13" s="389" t="s">
        <v>4226</v>
      </c>
      <c r="D13" s="389" t="s">
        <v>4202</v>
      </c>
      <c r="E13" s="389"/>
      <c r="F13" s="389" t="s">
        <v>4227</v>
      </c>
      <c r="G13" s="389" t="s">
        <v>4227</v>
      </c>
      <c r="H13" s="389">
        <v>-7744.5</v>
      </c>
      <c r="I13" s="389"/>
      <c r="J13" s="389">
        <v>1.73</v>
      </c>
      <c r="K13" s="389">
        <v>-1.73</v>
      </c>
      <c r="L13" s="389" t="s">
        <v>4228</v>
      </c>
      <c r="M13" s="389" t="s">
        <v>4227</v>
      </c>
      <c r="N13" s="389" t="s">
        <v>3851</v>
      </c>
      <c r="O13" s="389" t="s">
        <v>4199</v>
      </c>
    </row>
    <row r="14" spans="1:15" x14ac:dyDescent="0.25">
      <c r="A14" s="388">
        <v>45860</v>
      </c>
      <c r="B14" s="389" t="s">
        <v>3845</v>
      </c>
      <c r="C14" s="389" t="s">
        <v>4229</v>
      </c>
      <c r="D14" s="389" t="s">
        <v>4202</v>
      </c>
      <c r="E14" s="389"/>
      <c r="F14" s="389" t="s">
        <v>4230</v>
      </c>
      <c r="G14" s="389" t="s">
        <v>4230</v>
      </c>
      <c r="H14" s="389">
        <v>160816.1</v>
      </c>
      <c r="I14" s="389">
        <v>35.9</v>
      </c>
      <c r="J14" s="389"/>
      <c r="K14" s="389">
        <v>35.9</v>
      </c>
      <c r="L14" s="389" t="s">
        <v>4231</v>
      </c>
      <c r="M14" s="389" t="s">
        <v>4230</v>
      </c>
      <c r="N14" s="389" t="s">
        <v>3851</v>
      </c>
      <c r="O14" s="389" t="s">
        <v>2028</v>
      </c>
    </row>
    <row r="15" spans="1:15" x14ac:dyDescent="0.25">
      <c r="A15" s="388">
        <v>45856</v>
      </c>
      <c r="B15" s="389" t="s">
        <v>3845</v>
      </c>
      <c r="C15" s="389" t="s">
        <v>4232</v>
      </c>
      <c r="D15" s="389" t="s">
        <v>4202</v>
      </c>
      <c r="E15" s="389"/>
      <c r="F15" s="389" t="s">
        <v>4233</v>
      </c>
      <c r="G15" s="389" t="s">
        <v>4234</v>
      </c>
      <c r="H15" s="389">
        <v>193947.41</v>
      </c>
      <c r="I15" s="389">
        <v>43.29</v>
      </c>
      <c r="J15" s="389"/>
      <c r="K15" s="389">
        <v>43.29</v>
      </c>
      <c r="L15" s="389" t="s">
        <v>4235</v>
      </c>
      <c r="M15" s="389" t="s">
        <v>4233</v>
      </c>
      <c r="N15" s="389" t="s">
        <v>3851</v>
      </c>
      <c r="O15" s="389" t="s">
        <v>2028</v>
      </c>
    </row>
    <row r="16" spans="1:15" x14ac:dyDescent="0.25">
      <c r="A16" s="388">
        <v>45850</v>
      </c>
      <c r="B16" s="389" t="s">
        <v>4200</v>
      </c>
      <c r="C16" s="389" t="s">
        <v>4236</v>
      </c>
      <c r="D16" s="389" t="s">
        <v>4202</v>
      </c>
      <c r="E16" s="389" t="s">
        <v>4237</v>
      </c>
      <c r="F16" s="389" t="s">
        <v>4238</v>
      </c>
      <c r="G16" s="389" t="s">
        <v>4239</v>
      </c>
      <c r="H16" s="389">
        <v>313800</v>
      </c>
      <c r="I16" s="389">
        <v>69.73</v>
      </c>
      <c r="J16" s="389"/>
      <c r="K16" s="389">
        <v>69.73</v>
      </c>
      <c r="L16" s="389" t="s">
        <v>4240</v>
      </c>
      <c r="M16" s="389" t="s">
        <v>4238</v>
      </c>
      <c r="N16" s="389" t="s">
        <v>3851</v>
      </c>
      <c r="O16" s="389" t="s">
        <v>2028</v>
      </c>
    </row>
    <row r="17" spans="1:15" x14ac:dyDescent="0.25">
      <c r="A17" s="388">
        <v>45850</v>
      </c>
      <c r="B17" s="389" t="s">
        <v>3845</v>
      </c>
      <c r="C17" s="389" t="s">
        <v>4241</v>
      </c>
      <c r="D17" s="389" t="s">
        <v>4202</v>
      </c>
      <c r="E17" s="389"/>
      <c r="F17" s="389" t="s">
        <v>4242</v>
      </c>
      <c r="G17" s="389" t="s">
        <v>4242</v>
      </c>
      <c r="H17" s="389">
        <v>-941.4</v>
      </c>
      <c r="I17" s="389"/>
      <c r="J17" s="389">
        <v>0.21</v>
      </c>
      <c r="K17" s="389">
        <v>-0.21</v>
      </c>
      <c r="L17" s="389" t="s">
        <v>4243</v>
      </c>
      <c r="M17" s="389" t="s">
        <v>4242</v>
      </c>
      <c r="N17" s="389" t="s">
        <v>3851</v>
      </c>
      <c r="O17" s="389" t="s">
        <v>4199</v>
      </c>
    </row>
    <row r="18" spans="1:15" x14ac:dyDescent="0.25">
      <c r="A18" s="388">
        <v>45848</v>
      </c>
      <c r="B18" s="389" t="s">
        <v>3845</v>
      </c>
      <c r="C18" s="389" t="s">
        <v>4244</v>
      </c>
      <c r="D18" s="389" t="s">
        <v>4202</v>
      </c>
      <c r="E18" s="389" t="s">
        <v>2946</v>
      </c>
      <c r="F18" s="389" t="s">
        <v>4245</v>
      </c>
      <c r="G18" s="389" t="s">
        <v>4245</v>
      </c>
      <c r="H18" s="389">
        <v>647451.80000000005</v>
      </c>
      <c r="I18" s="389">
        <v>143.88</v>
      </c>
      <c r="J18" s="389"/>
      <c r="K18" s="389">
        <v>143.88</v>
      </c>
      <c r="L18" s="389" t="s">
        <v>4246</v>
      </c>
      <c r="M18" s="389" t="s">
        <v>4245</v>
      </c>
      <c r="N18" s="389" t="s">
        <v>3851</v>
      </c>
      <c r="O18" s="389" t="s">
        <v>2028</v>
      </c>
    </row>
    <row r="19" spans="1:15" x14ac:dyDescent="0.25">
      <c r="A19" s="388">
        <v>45845</v>
      </c>
      <c r="B19" s="389" t="s">
        <v>3845</v>
      </c>
      <c r="C19" s="389" t="s">
        <v>4247</v>
      </c>
      <c r="D19" s="389" t="s">
        <v>4202</v>
      </c>
      <c r="E19" s="389"/>
      <c r="F19" s="389" t="s">
        <v>4248</v>
      </c>
      <c r="G19" s="389" t="s">
        <v>4248</v>
      </c>
      <c r="H19" s="389">
        <v>173837</v>
      </c>
      <c r="I19" s="389">
        <v>38.54</v>
      </c>
      <c r="J19" s="389"/>
      <c r="K19" s="389">
        <v>38.54</v>
      </c>
      <c r="L19" s="389" t="s">
        <v>4249</v>
      </c>
      <c r="M19" s="389" t="s">
        <v>4248</v>
      </c>
      <c r="N19" s="389" t="s">
        <v>3851</v>
      </c>
      <c r="O19" s="389" t="s">
        <v>2028</v>
      </c>
    </row>
    <row r="20" spans="1:15" hidden="1" x14ac:dyDescent="0.25">
      <c r="A20" s="388">
        <v>45825</v>
      </c>
      <c r="B20" s="389" t="s">
        <v>3845</v>
      </c>
      <c r="C20" s="389" t="s">
        <v>4250</v>
      </c>
      <c r="D20" s="389" t="s">
        <v>4202</v>
      </c>
      <c r="E20" s="389"/>
      <c r="F20" s="389" t="s">
        <v>4251</v>
      </c>
      <c r="G20" s="389" t="s">
        <v>4251</v>
      </c>
      <c r="H20" s="389">
        <v>102000</v>
      </c>
      <c r="I20" s="389">
        <v>22.42</v>
      </c>
      <c r="J20" s="389"/>
      <c r="K20" s="389">
        <v>22.42</v>
      </c>
      <c r="L20" s="389" t="s">
        <v>4252</v>
      </c>
      <c r="M20" s="389" t="s">
        <v>4251</v>
      </c>
      <c r="N20" s="389" t="s">
        <v>3851</v>
      </c>
      <c r="O20" s="389" t="s">
        <v>3851</v>
      </c>
    </row>
  </sheetData>
  <autoFilter ref="A6:O20">
    <filterColumn colId="0">
      <filters>
        <dateGroupItem year="2025" month="7" dateTimeGrouping="month"/>
      </filters>
    </filterColumn>
  </autoFilter>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O47"/>
  <sheetViews>
    <sheetView topLeftCell="B1" workbookViewId="0">
      <selection activeCell="D8" sqref="D8"/>
    </sheetView>
  </sheetViews>
  <sheetFormatPr defaultColWidth="13.28515625" defaultRowHeight="15" x14ac:dyDescent="0.25"/>
  <cols>
    <col min="1" max="7" width="13.28515625" style="383"/>
    <col min="8" max="8" width="15.28515625" style="383" bestFit="1" customWidth="1"/>
    <col min="9" max="11" width="13.42578125" style="383" bestFit="1" customWidth="1"/>
    <col min="12" max="16384" width="13.28515625" style="383"/>
  </cols>
  <sheetData>
    <row r="1" spans="1:15" x14ac:dyDescent="0.25">
      <c r="G1" s="384" t="s">
        <v>2028</v>
      </c>
      <c r="H1" s="385">
        <v>389200</v>
      </c>
    </row>
    <row r="2" spans="1:15" x14ac:dyDescent="0.25">
      <c r="G2" s="384" t="s">
        <v>4253</v>
      </c>
      <c r="H2" s="385">
        <v>18000000</v>
      </c>
    </row>
    <row r="3" spans="1:15" x14ac:dyDescent="0.25">
      <c r="G3" s="384" t="s">
        <v>4199</v>
      </c>
      <c r="H3" s="385">
        <v>-10000</v>
      </c>
    </row>
    <row r="4" spans="1:15" x14ac:dyDescent="0.25">
      <c r="G4" s="384"/>
      <c r="H4" s="385">
        <f>SUBTOTAL(9,H1:H3)</f>
        <v>18379200</v>
      </c>
    </row>
    <row r="5" spans="1:15" x14ac:dyDescent="0.25">
      <c r="H5" s="386">
        <f>SUBTOTAL(9,H7:H47)</f>
        <v>18379200</v>
      </c>
      <c r="I5" s="386">
        <f t="shared" ref="I5:K5" si="0">SUBTOTAL(9,I7:I47)</f>
        <v>4043.5</v>
      </c>
      <c r="J5" s="386">
        <f t="shared" si="0"/>
        <v>3.02</v>
      </c>
      <c r="K5" s="386">
        <f t="shared" si="0"/>
        <v>4040.48</v>
      </c>
    </row>
    <row r="6" spans="1:15" x14ac:dyDescent="0.25">
      <c r="A6" s="387" t="s">
        <v>117</v>
      </c>
      <c r="B6" s="387" t="s">
        <v>3836</v>
      </c>
      <c r="C6" s="387" t="s">
        <v>3837</v>
      </c>
      <c r="D6" s="387" t="s">
        <v>3838</v>
      </c>
      <c r="E6" s="387" t="s">
        <v>3839</v>
      </c>
      <c r="F6" s="387" t="s">
        <v>3840</v>
      </c>
      <c r="G6" s="387" t="s">
        <v>3841</v>
      </c>
      <c r="H6" s="387" t="s">
        <v>3842</v>
      </c>
      <c r="I6" s="387" t="s">
        <v>522</v>
      </c>
      <c r="J6" s="387" t="s">
        <v>523</v>
      </c>
      <c r="K6" s="387" t="s">
        <v>524</v>
      </c>
      <c r="L6" s="387" t="s">
        <v>3843</v>
      </c>
      <c r="M6" s="387" t="s">
        <v>3843</v>
      </c>
      <c r="N6" s="387" t="s">
        <v>3844</v>
      </c>
      <c r="O6" s="387" t="s">
        <v>3844</v>
      </c>
    </row>
    <row r="7" spans="1:15" x14ac:dyDescent="0.25">
      <c r="A7" s="388">
        <v>45863</v>
      </c>
      <c r="B7" s="389" t="s">
        <v>3845</v>
      </c>
      <c r="C7" s="389" t="s">
        <v>4254</v>
      </c>
      <c r="D7" s="389" t="s">
        <v>4255</v>
      </c>
      <c r="E7" s="389"/>
      <c r="F7" s="389" t="s">
        <v>4256</v>
      </c>
      <c r="G7" s="389" t="s">
        <v>4257</v>
      </c>
      <c r="H7" s="389">
        <v>121000</v>
      </c>
      <c r="I7" s="389">
        <v>26.95</v>
      </c>
      <c r="J7" s="389"/>
      <c r="K7" s="389">
        <v>26.95</v>
      </c>
      <c r="L7" s="389" t="s">
        <v>4258</v>
      </c>
      <c r="M7" s="389" t="s">
        <v>4256</v>
      </c>
      <c r="N7" s="389" t="s">
        <v>3851</v>
      </c>
      <c r="O7" s="389" t="s">
        <v>2028</v>
      </c>
    </row>
    <row r="8" spans="1:15" x14ac:dyDescent="0.25">
      <c r="A8" s="388">
        <v>45863</v>
      </c>
      <c r="B8" s="389" t="s">
        <v>3845</v>
      </c>
      <c r="C8" s="389" t="s">
        <v>4259</v>
      </c>
      <c r="D8" s="389" t="s">
        <v>4255</v>
      </c>
      <c r="E8" s="389"/>
      <c r="F8" s="389" t="s">
        <v>4260</v>
      </c>
      <c r="G8" s="389" t="s">
        <v>4261</v>
      </c>
      <c r="H8" s="389">
        <v>263600</v>
      </c>
      <c r="I8" s="389">
        <v>58.71</v>
      </c>
      <c r="J8" s="389"/>
      <c r="K8" s="389">
        <v>58.71</v>
      </c>
      <c r="L8" s="389" t="s">
        <v>4262</v>
      </c>
      <c r="M8" s="389" t="s">
        <v>4260</v>
      </c>
      <c r="N8" s="389" t="s">
        <v>3851</v>
      </c>
      <c r="O8" s="389" t="s">
        <v>2028</v>
      </c>
    </row>
    <row r="9" spans="1:15" x14ac:dyDescent="0.25">
      <c r="A9" s="388">
        <v>45861</v>
      </c>
      <c r="B9" s="389" t="s">
        <v>3845</v>
      </c>
      <c r="C9" s="389" t="s">
        <v>4263</v>
      </c>
      <c r="D9" s="389" t="s">
        <v>4255</v>
      </c>
      <c r="E9" s="389"/>
      <c r="F9" s="389" t="s">
        <v>4264</v>
      </c>
      <c r="G9" s="389" t="s">
        <v>4264</v>
      </c>
      <c r="H9" s="389">
        <v>-10000</v>
      </c>
      <c r="I9" s="389"/>
      <c r="J9" s="389">
        <v>2.23</v>
      </c>
      <c r="K9" s="389">
        <v>-2.23</v>
      </c>
      <c r="L9" s="389" t="s">
        <v>4265</v>
      </c>
      <c r="M9" s="389" t="s">
        <v>4264</v>
      </c>
      <c r="N9" s="389" t="s">
        <v>3851</v>
      </c>
      <c r="O9" s="389" t="s">
        <v>4199</v>
      </c>
    </row>
    <row r="10" spans="1:15" x14ac:dyDescent="0.25">
      <c r="A10" s="388">
        <v>45840</v>
      </c>
      <c r="B10" s="389" t="s">
        <v>3845</v>
      </c>
      <c r="C10" s="389" t="s">
        <v>4266</v>
      </c>
      <c r="D10" s="389" t="s">
        <v>4255</v>
      </c>
      <c r="E10" s="389"/>
      <c r="F10" s="389" t="s">
        <v>4267</v>
      </c>
      <c r="G10" s="389" t="s">
        <v>4267</v>
      </c>
      <c r="H10" s="389">
        <v>4600</v>
      </c>
      <c r="I10" s="389">
        <v>1.01</v>
      </c>
      <c r="J10" s="389"/>
      <c r="K10" s="389">
        <v>1.01</v>
      </c>
      <c r="L10" s="389" t="s">
        <v>4268</v>
      </c>
      <c r="M10" s="389" t="s">
        <v>4267</v>
      </c>
      <c r="N10" s="389" t="s">
        <v>3851</v>
      </c>
      <c r="O10" s="389" t="s">
        <v>2028</v>
      </c>
    </row>
    <row r="11" spans="1:15" x14ac:dyDescent="0.25">
      <c r="A11" s="388">
        <v>45840</v>
      </c>
      <c r="B11" s="389" t="s">
        <v>3845</v>
      </c>
      <c r="C11" s="389" t="s">
        <v>4269</v>
      </c>
      <c r="D11" s="389" t="s">
        <v>4255</v>
      </c>
      <c r="E11" s="389" t="s">
        <v>4270</v>
      </c>
      <c r="F11" s="389" t="s">
        <v>4271</v>
      </c>
      <c r="G11" s="389" t="s">
        <v>4271</v>
      </c>
      <c r="H11" s="389">
        <v>3601</v>
      </c>
      <c r="I11" s="389">
        <v>0.79</v>
      </c>
      <c r="J11" s="389"/>
      <c r="K11" s="389">
        <v>0.79</v>
      </c>
      <c r="L11" s="389" t="s">
        <v>4272</v>
      </c>
      <c r="M11" s="389" t="s">
        <v>4271</v>
      </c>
      <c r="N11" s="389" t="s">
        <v>3851</v>
      </c>
      <c r="O11" s="389"/>
    </row>
    <row r="12" spans="1:15" x14ac:dyDescent="0.25">
      <c r="A12" s="388">
        <v>45840</v>
      </c>
      <c r="B12" s="389" t="s">
        <v>3845</v>
      </c>
      <c r="C12" s="389" t="s">
        <v>4269</v>
      </c>
      <c r="D12" s="389" t="s">
        <v>4255</v>
      </c>
      <c r="E12" s="389" t="s">
        <v>4270</v>
      </c>
      <c r="F12" s="389" t="s">
        <v>4271</v>
      </c>
      <c r="G12" s="389" t="s">
        <v>4271</v>
      </c>
      <c r="H12" s="389">
        <v>-3601</v>
      </c>
      <c r="I12" s="389"/>
      <c r="J12" s="389">
        <v>0.79</v>
      </c>
      <c r="K12" s="389">
        <v>-0.79</v>
      </c>
      <c r="L12" s="389" t="s">
        <v>4272</v>
      </c>
      <c r="M12" s="389" t="s">
        <v>4271</v>
      </c>
      <c r="N12" s="389" t="s">
        <v>3851</v>
      </c>
      <c r="O12" s="389"/>
    </row>
    <row r="13" spans="1:15" x14ac:dyDescent="0.25">
      <c r="A13" s="388">
        <v>45840</v>
      </c>
      <c r="B13" s="389" t="s">
        <v>3845</v>
      </c>
      <c r="C13" s="389" t="s">
        <v>4273</v>
      </c>
      <c r="D13" s="389" t="s">
        <v>4255</v>
      </c>
      <c r="E13" s="389" t="s">
        <v>4274</v>
      </c>
      <c r="F13" s="389" t="s">
        <v>4275</v>
      </c>
      <c r="G13" s="389" t="s">
        <v>4276</v>
      </c>
      <c r="H13" s="389">
        <v>18000000</v>
      </c>
      <c r="I13" s="389">
        <v>3956.04</v>
      </c>
      <c r="J13" s="389"/>
      <c r="K13" s="389">
        <v>3956.04</v>
      </c>
      <c r="L13" s="389" t="s">
        <v>4277</v>
      </c>
      <c r="M13" s="389" t="s">
        <v>4275</v>
      </c>
      <c r="N13" s="389" t="s">
        <v>3851</v>
      </c>
      <c r="O13" s="389" t="s">
        <v>4253</v>
      </c>
    </row>
    <row r="14" spans="1:15" hidden="1" x14ac:dyDescent="0.25">
      <c r="A14" s="388">
        <v>45838</v>
      </c>
      <c r="B14" s="389" t="s">
        <v>3845</v>
      </c>
      <c r="C14" s="389" t="s">
        <v>4278</v>
      </c>
      <c r="D14" s="389" t="s">
        <v>4255</v>
      </c>
      <c r="E14" s="389"/>
      <c r="F14" s="389" t="s">
        <v>4279</v>
      </c>
      <c r="G14" s="389" t="s">
        <v>4279</v>
      </c>
      <c r="H14" s="389">
        <v>1723676.7</v>
      </c>
      <c r="I14" s="389">
        <v>376.35</v>
      </c>
      <c r="J14" s="389"/>
      <c r="K14" s="389">
        <v>376.35</v>
      </c>
      <c r="L14" s="389" t="s">
        <v>4280</v>
      </c>
      <c r="M14" s="389" t="s">
        <v>4279</v>
      </c>
      <c r="N14" s="389" t="s">
        <v>3851</v>
      </c>
      <c r="O14" s="389" t="s">
        <v>3851</v>
      </c>
    </row>
    <row r="15" spans="1:15" hidden="1" x14ac:dyDescent="0.25">
      <c r="A15" s="388">
        <v>45831</v>
      </c>
      <c r="B15" s="389" t="s">
        <v>3845</v>
      </c>
      <c r="C15" s="389" t="s">
        <v>4281</v>
      </c>
      <c r="D15" s="389" t="s">
        <v>4255</v>
      </c>
      <c r="E15" s="389"/>
      <c r="F15" s="389" t="s">
        <v>4282</v>
      </c>
      <c r="G15" s="389" t="s">
        <v>4282</v>
      </c>
      <c r="H15" s="389">
        <v>-10000</v>
      </c>
      <c r="I15" s="389"/>
      <c r="J15" s="389">
        <v>2.1800000000000002</v>
      </c>
      <c r="K15" s="389">
        <v>-2.1800000000000002</v>
      </c>
      <c r="L15" s="389" t="s">
        <v>4283</v>
      </c>
      <c r="M15" s="389" t="s">
        <v>4282</v>
      </c>
      <c r="N15" s="389" t="s">
        <v>3851</v>
      </c>
      <c r="O15" s="389" t="s">
        <v>3851</v>
      </c>
    </row>
    <row r="16" spans="1:15" hidden="1" x14ac:dyDescent="0.25">
      <c r="A16" s="388">
        <v>45821</v>
      </c>
      <c r="B16" s="389" t="s">
        <v>3845</v>
      </c>
      <c r="C16" s="389" t="s">
        <v>4284</v>
      </c>
      <c r="D16" s="389" t="s">
        <v>4255</v>
      </c>
      <c r="E16" s="389"/>
      <c r="F16" s="389" t="s">
        <v>4285</v>
      </c>
      <c r="G16" s="389" t="s">
        <v>4285</v>
      </c>
      <c r="H16" s="389">
        <v>3024100</v>
      </c>
      <c r="I16" s="389">
        <v>675.02</v>
      </c>
      <c r="J16" s="389"/>
      <c r="K16" s="389">
        <v>675.02</v>
      </c>
      <c r="L16" s="389" t="s">
        <v>4286</v>
      </c>
      <c r="M16" s="389" t="s">
        <v>4285</v>
      </c>
      <c r="N16" s="389" t="s">
        <v>3851</v>
      </c>
      <c r="O16" s="389" t="s">
        <v>3851</v>
      </c>
    </row>
    <row r="17" spans="1:15" hidden="1" x14ac:dyDescent="0.25">
      <c r="A17" s="388">
        <v>45814</v>
      </c>
      <c r="B17" s="389" t="s">
        <v>3845</v>
      </c>
      <c r="C17" s="389" t="s">
        <v>4287</v>
      </c>
      <c r="D17" s="389" t="s">
        <v>4255</v>
      </c>
      <c r="E17" s="389"/>
      <c r="F17" s="389" t="s">
        <v>4288</v>
      </c>
      <c r="G17" s="389" t="s">
        <v>4288</v>
      </c>
      <c r="H17" s="389">
        <v>1215600</v>
      </c>
      <c r="I17" s="389">
        <v>273.17</v>
      </c>
      <c r="J17" s="389"/>
      <c r="K17" s="389">
        <v>273.17</v>
      </c>
      <c r="L17" s="389" t="s">
        <v>4289</v>
      </c>
      <c r="M17" s="389" t="s">
        <v>4288</v>
      </c>
      <c r="N17" s="389" t="s">
        <v>3851</v>
      </c>
      <c r="O17" s="389" t="s">
        <v>3851</v>
      </c>
    </row>
    <row r="18" spans="1:15" hidden="1" x14ac:dyDescent="0.25">
      <c r="A18" s="388">
        <v>45808</v>
      </c>
      <c r="B18" s="389" t="s">
        <v>3845</v>
      </c>
      <c r="C18" s="389" t="s">
        <v>4290</v>
      </c>
      <c r="D18" s="389" t="s">
        <v>4255</v>
      </c>
      <c r="E18" s="389"/>
      <c r="F18" s="389" t="s">
        <v>4291</v>
      </c>
      <c r="G18" s="389" t="s">
        <v>4291</v>
      </c>
      <c r="H18" s="389">
        <v>1651500.31</v>
      </c>
      <c r="I18" s="389">
        <v>372.8</v>
      </c>
      <c r="J18" s="389"/>
      <c r="K18" s="389">
        <v>372.8</v>
      </c>
      <c r="L18" s="389" t="s">
        <v>4292</v>
      </c>
      <c r="M18" s="389" t="s">
        <v>4291</v>
      </c>
      <c r="N18" s="389" t="s">
        <v>3851</v>
      </c>
      <c r="O18" s="389" t="s">
        <v>3851</v>
      </c>
    </row>
    <row r="19" spans="1:15" hidden="1" x14ac:dyDescent="0.25">
      <c r="A19" s="388">
        <v>45800</v>
      </c>
      <c r="B19" s="389" t="s">
        <v>3845</v>
      </c>
      <c r="C19" s="389" t="s">
        <v>4293</v>
      </c>
      <c r="D19" s="389" t="s">
        <v>4255</v>
      </c>
      <c r="E19" s="389"/>
      <c r="F19" s="389" t="s">
        <v>4294</v>
      </c>
      <c r="G19" s="389" t="s">
        <v>4294</v>
      </c>
      <c r="H19" s="389">
        <v>-10000</v>
      </c>
      <c r="I19" s="389"/>
      <c r="J19" s="389">
        <v>2.25</v>
      </c>
      <c r="K19" s="389">
        <v>-2.25</v>
      </c>
      <c r="L19" s="389" t="s">
        <v>4295</v>
      </c>
      <c r="M19" s="389" t="s">
        <v>4294</v>
      </c>
      <c r="N19" s="389" t="s">
        <v>3851</v>
      </c>
      <c r="O19" s="389" t="s">
        <v>3851</v>
      </c>
    </row>
    <row r="20" spans="1:15" hidden="1" x14ac:dyDescent="0.25">
      <c r="A20" s="388">
        <v>45799</v>
      </c>
      <c r="B20" s="389" t="s">
        <v>4296</v>
      </c>
      <c r="C20" s="389" t="s">
        <v>4297</v>
      </c>
      <c r="D20" s="389" t="s">
        <v>4255</v>
      </c>
      <c r="E20" s="389" t="s">
        <v>4298</v>
      </c>
      <c r="F20" s="389" t="s">
        <v>4299</v>
      </c>
      <c r="G20" s="389" t="s">
        <v>4300</v>
      </c>
      <c r="H20" s="389">
        <v>6000000</v>
      </c>
      <c r="I20" s="389">
        <v>1351.35</v>
      </c>
      <c r="J20" s="389"/>
      <c r="K20" s="389">
        <v>1351.35</v>
      </c>
      <c r="L20" s="389" t="s">
        <v>4301</v>
      </c>
      <c r="M20" s="389" t="s">
        <v>4299</v>
      </c>
      <c r="N20" s="389" t="s">
        <v>3851</v>
      </c>
      <c r="O20" s="389" t="s">
        <v>3851</v>
      </c>
    </row>
    <row r="21" spans="1:15" hidden="1" x14ac:dyDescent="0.25">
      <c r="A21" s="388">
        <v>45796</v>
      </c>
      <c r="B21" s="389" t="s">
        <v>3845</v>
      </c>
      <c r="C21" s="389" t="s">
        <v>4302</v>
      </c>
      <c r="D21" s="389" t="s">
        <v>4255</v>
      </c>
      <c r="E21" s="389" t="s">
        <v>4303</v>
      </c>
      <c r="F21" s="389" t="s">
        <v>4304</v>
      </c>
      <c r="G21" s="389" t="s">
        <v>4304</v>
      </c>
      <c r="H21" s="389">
        <v>525500</v>
      </c>
      <c r="I21" s="389">
        <v>118.62</v>
      </c>
      <c r="J21" s="389"/>
      <c r="K21" s="389">
        <v>118.62</v>
      </c>
      <c r="L21" s="389" t="s">
        <v>4305</v>
      </c>
      <c r="M21" s="389" t="s">
        <v>4304</v>
      </c>
      <c r="N21" s="389" t="s">
        <v>3851</v>
      </c>
      <c r="O21" s="389" t="s">
        <v>3851</v>
      </c>
    </row>
    <row r="22" spans="1:15" hidden="1" x14ac:dyDescent="0.25">
      <c r="A22" s="388">
        <v>45796</v>
      </c>
      <c r="B22" s="389" t="s">
        <v>3845</v>
      </c>
      <c r="C22" s="389" t="s">
        <v>4306</v>
      </c>
      <c r="D22" s="389" t="s">
        <v>4255</v>
      </c>
      <c r="E22" s="389" t="s">
        <v>3954</v>
      </c>
      <c r="F22" s="389" t="s">
        <v>4307</v>
      </c>
      <c r="G22" s="389" t="s">
        <v>4308</v>
      </c>
      <c r="H22" s="389">
        <v>10000000</v>
      </c>
      <c r="I22" s="389">
        <v>2257.34</v>
      </c>
      <c r="J22" s="389"/>
      <c r="K22" s="389">
        <v>2257.34</v>
      </c>
      <c r="L22" s="389" t="s">
        <v>4309</v>
      </c>
      <c r="M22" s="389" t="s">
        <v>4307</v>
      </c>
      <c r="N22" s="389" t="s">
        <v>3851</v>
      </c>
      <c r="O22" s="389" t="s">
        <v>3851</v>
      </c>
    </row>
    <row r="23" spans="1:15" hidden="1" x14ac:dyDescent="0.25">
      <c r="A23" s="388">
        <v>45785</v>
      </c>
      <c r="B23" s="389" t="s">
        <v>4296</v>
      </c>
      <c r="C23" s="389" t="s">
        <v>4310</v>
      </c>
      <c r="D23" s="389" t="s">
        <v>4255</v>
      </c>
      <c r="E23" s="389" t="s">
        <v>3954</v>
      </c>
      <c r="F23" s="389" t="s">
        <v>3955</v>
      </c>
      <c r="G23" s="389" t="s">
        <v>4311</v>
      </c>
      <c r="H23" s="389">
        <v>3000000</v>
      </c>
      <c r="I23" s="389">
        <v>678.73</v>
      </c>
      <c r="J23" s="389"/>
      <c r="K23" s="389">
        <v>678.73</v>
      </c>
      <c r="L23" s="389" t="s">
        <v>4312</v>
      </c>
      <c r="M23" s="389" t="s">
        <v>3955</v>
      </c>
      <c r="N23" s="389" t="s">
        <v>3851</v>
      </c>
      <c r="O23" s="389" t="s">
        <v>3851</v>
      </c>
    </row>
    <row r="24" spans="1:15" hidden="1" x14ac:dyDescent="0.25">
      <c r="A24" s="388">
        <v>45782</v>
      </c>
      <c r="B24" s="389" t="s">
        <v>4296</v>
      </c>
      <c r="C24" s="389" t="s">
        <v>4313</v>
      </c>
      <c r="D24" s="389" t="s">
        <v>4255</v>
      </c>
      <c r="E24" s="389" t="s">
        <v>3990</v>
      </c>
      <c r="F24" s="389" t="s">
        <v>3991</v>
      </c>
      <c r="G24" s="389" t="s">
        <v>4314</v>
      </c>
      <c r="H24" s="389">
        <v>50000000</v>
      </c>
      <c r="I24" s="389">
        <v>11312.22</v>
      </c>
      <c r="J24" s="389"/>
      <c r="K24" s="389">
        <v>11312.22</v>
      </c>
      <c r="L24" s="389" t="s">
        <v>4315</v>
      </c>
      <c r="M24" s="389" t="s">
        <v>3991</v>
      </c>
      <c r="N24" s="389" t="s">
        <v>3851</v>
      </c>
      <c r="O24" s="389" t="s">
        <v>3851</v>
      </c>
    </row>
    <row r="25" spans="1:15" hidden="1" x14ac:dyDescent="0.25">
      <c r="A25" s="388">
        <v>45777</v>
      </c>
      <c r="B25" s="389" t="s">
        <v>3845</v>
      </c>
      <c r="C25" s="389" t="s">
        <v>4316</v>
      </c>
      <c r="D25" s="389" t="s">
        <v>4255</v>
      </c>
      <c r="E25" s="389"/>
      <c r="F25" s="389" t="s">
        <v>4317</v>
      </c>
      <c r="G25" s="389" t="s">
        <v>4317</v>
      </c>
      <c r="H25" s="389">
        <v>1272133.25</v>
      </c>
      <c r="I25" s="389">
        <v>287.16000000000003</v>
      </c>
      <c r="J25" s="389"/>
      <c r="K25" s="389">
        <v>287.16000000000003</v>
      </c>
      <c r="L25" s="389" t="s">
        <v>4318</v>
      </c>
      <c r="M25" s="389" t="s">
        <v>4317</v>
      </c>
      <c r="N25" s="389" t="s">
        <v>3851</v>
      </c>
      <c r="O25" s="389" t="s">
        <v>3851</v>
      </c>
    </row>
    <row r="26" spans="1:15" hidden="1" x14ac:dyDescent="0.25">
      <c r="A26" s="388">
        <v>45775</v>
      </c>
      <c r="B26" s="389" t="s">
        <v>3845</v>
      </c>
      <c r="C26" s="389" t="s">
        <v>4319</v>
      </c>
      <c r="D26" s="389" t="s">
        <v>4255</v>
      </c>
      <c r="E26" s="389"/>
      <c r="F26" s="389" t="s">
        <v>4320</v>
      </c>
      <c r="G26" s="389" t="s">
        <v>4321</v>
      </c>
      <c r="H26" s="389">
        <v>310100</v>
      </c>
      <c r="I26" s="389">
        <v>70</v>
      </c>
      <c r="J26" s="389"/>
      <c r="K26" s="389">
        <v>70</v>
      </c>
      <c r="L26" s="389" t="s">
        <v>4322</v>
      </c>
      <c r="M26" s="389" t="s">
        <v>4320</v>
      </c>
      <c r="N26" s="389" t="s">
        <v>3851</v>
      </c>
      <c r="O26" s="389" t="s">
        <v>3851</v>
      </c>
    </row>
    <row r="27" spans="1:15" hidden="1" x14ac:dyDescent="0.25">
      <c r="A27" s="388">
        <v>45772</v>
      </c>
      <c r="B27" s="389" t="s">
        <v>3845</v>
      </c>
      <c r="C27" s="389" t="s">
        <v>4323</v>
      </c>
      <c r="D27" s="389" t="s">
        <v>4255</v>
      </c>
      <c r="E27" s="389"/>
      <c r="F27" s="389" t="s">
        <v>4324</v>
      </c>
      <c r="G27" s="389" t="s">
        <v>4324</v>
      </c>
      <c r="H27" s="389">
        <v>-10000</v>
      </c>
      <c r="I27" s="389"/>
      <c r="J27" s="389">
        <v>2.2599999999999998</v>
      </c>
      <c r="K27" s="389">
        <v>-2.2599999999999998</v>
      </c>
      <c r="L27" s="389" t="s">
        <v>4325</v>
      </c>
      <c r="M27" s="389" t="s">
        <v>4324</v>
      </c>
      <c r="N27" s="389" t="s">
        <v>3851</v>
      </c>
      <c r="O27" s="389" t="s">
        <v>3851</v>
      </c>
    </row>
    <row r="28" spans="1:15" hidden="1" x14ac:dyDescent="0.25">
      <c r="A28" s="388">
        <v>45758</v>
      </c>
      <c r="B28" s="389" t="s">
        <v>3845</v>
      </c>
      <c r="C28" s="389" t="s">
        <v>4326</v>
      </c>
      <c r="D28" s="389" t="s">
        <v>4255</v>
      </c>
      <c r="E28" s="389" t="s">
        <v>4327</v>
      </c>
      <c r="F28" s="389" t="s">
        <v>4328</v>
      </c>
      <c r="G28" s="389" t="s">
        <v>4329</v>
      </c>
      <c r="H28" s="389">
        <v>199489</v>
      </c>
      <c r="I28" s="389">
        <v>44.73</v>
      </c>
      <c r="J28" s="389"/>
      <c r="K28" s="389">
        <v>44.73</v>
      </c>
      <c r="L28" s="389" t="s">
        <v>4330</v>
      </c>
      <c r="M28" s="389" t="s">
        <v>4328</v>
      </c>
      <c r="N28" s="389" t="s">
        <v>3851</v>
      </c>
      <c r="O28" s="389" t="s">
        <v>3851</v>
      </c>
    </row>
    <row r="29" spans="1:15" hidden="1" x14ac:dyDescent="0.25">
      <c r="A29" s="388">
        <v>45757</v>
      </c>
      <c r="B29" s="389" t="s">
        <v>4296</v>
      </c>
      <c r="C29" s="389" t="s">
        <v>4331</v>
      </c>
      <c r="D29" s="389" t="s">
        <v>4255</v>
      </c>
      <c r="E29" s="389" t="s">
        <v>4332</v>
      </c>
      <c r="F29" s="389" t="s">
        <v>4333</v>
      </c>
      <c r="G29" s="389" t="s">
        <v>4334</v>
      </c>
      <c r="H29" s="389">
        <v>8000000</v>
      </c>
      <c r="I29" s="389">
        <v>1793.72</v>
      </c>
      <c r="J29" s="389"/>
      <c r="K29" s="389">
        <v>1793.72</v>
      </c>
      <c r="L29" s="389" t="s">
        <v>4335</v>
      </c>
      <c r="M29" s="389" t="s">
        <v>4333</v>
      </c>
      <c r="N29" s="389" t="s">
        <v>3851</v>
      </c>
      <c r="O29" s="389" t="s">
        <v>3851</v>
      </c>
    </row>
    <row r="30" spans="1:15" hidden="1" x14ac:dyDescent="0.25">
      <c r="A30" s="388">
        <v>45751</v>
      </c>
      <c r="B30" s="389" t="s">
        <v>4296</v>
      </c>
      <c r="C30" s="389" t="s">
        <v>4336</v>
      </c>
      <c r="D30" s="389" t="s">
        <v>4255</v>
      </c>
      <c r="E30" s="389" t="s">
        <v>4337</v>
      </c>
      <c r="F30" s="389" t="s">
        <v>4338</v>
      </c>
      <c r="G30" s="389" t="s">
        <v>4339</v>
      </c>
      <c r="H30" s="389">
        <v>4000000</v>
      </c>
      <c r="I30" s="389">
        <v>896.86</v>
      </c>
      <c r="J30" s="389"/>
      <c r="K30" s="389">
        <v>896.86</v>
      </c>
      <c r="L30" s="389" t="s">
        <v>4340</v>
      </c>
      <c r="M30" s="389" t="s">
        <v>4338</v>
      </c>
      <c r="N30" s="389" t="s">
        <v>3851</v>
      </c>
      <c r="O30" s="389" t="s">
        <v>3851</v>
      </c>
    </row>
    <row r="31" spans="1:15" hidden="1" x14ac:dyDescent="0.25">
      <c r="A31" s="388">
        <v>45747</v>
      </c>
      <c r="B31" s="389" t="s">
        <v>3845</v>
      </c>
      <c r="C31" s="389" t="s">
        <v>4341</v>
      </c>
      <c r="D31" s="389" t="s">
        <v>4255</v>
      </c>
      <c r="E31" s="389"/>
      <c r="F31" s="389" t="s">
        <v>4342</v>
      </c>
      <c r="G31" s="389" t="s">
        <v>4343</v>
      </c>
      <c r="H31" s="389">
        <v>1131444.22</v>
      </c>
      <c r="I31" s="389">
        <v>254.83</v>
      </c>
      <c r="J31" s="389"/>
      <c r="K31" s="389">
        <v>254.83</v>
      </c>
      <c r="L31" s="389" t="s">
        <v>4344</v>
      </c>
      <c r="M31" s="389" t="s">
        <v>4342</v>
      </c>
      <c r="N31" s="389" t="s">
        <v>3851</v>
      </c>
      <c r="O31" s="389" t="s">
        <v>3851</v>
      </c>
    </row>
    <row r="32" spans="1:15" hidden="1" x14ac:dyDescent="0.25">
      <c r="A32" s="388">
        <v>45741</v>
      </c>
      <c r="B32" s="389" t="s">
        <v>3845</v>
      </c>
      <c r="C32" s="389" t="s">
        <v>4345</v>
      </c>
      <c r="D32" s="389" t="s">
        <v>4255</v>
      </c>
      <c r="E32" s="389"/>
      <c r="F32" s="389" t="s">
        <v>4324</v>
      </c>
      <c r="G32" s="389" t="s">
        <v>4324</v>
      </c>
      <c r="H32" s="389">
        <v>-10000</v>
      </c>
      <c r="I32" s="389"/>
      <c r="J32" s="389">
        <v>2.25</v>
      </c>
      <c r="K32" s="389">
        <v>-2.25</v>
      </c>
      <c r="L32" s="389" t="s">
        <v>4346</v>
      </c>
      <c r="M32" s="389" t="s">
        <v>4324</v>
      </c>
      <c r="N32" s="389" t="s">
        <v>3851</v>
      </c>
      <c r="O32" s="389" t="s">
        <v>3851</v>
      </c>
    </row>
    <row r="33" spans="1:15" hidden="1" x14ac:dyDescent="0.25">
      <c r="A33" s="388">
        <v>45737</v>
      </c>
      <c r="B33" s="389" t="s">
        <v>4296</v>
      </c>
      <c r="C33" s="389" t="s">
        <v>4347</v>
      </c>
      <c r="D33" s="389" t="s">
        <v>4255</v>
      </c>
      <c r="E33" s="389" t="s">
        <v>4348</v>
      </c>
      <c r="F33" s="389" t="s">
        <v>4349</v>
      </c>
      <c r="G33" s="389" t="s">
        <v>4350</v>
      </c>
      <c r="H33" s="389">
        <v>27000000</v>
      </c>
      <c r="I33" s="389">
        <v>6094.81</v>
      </c>
      <c r="J33" s="389"/>
      <c r="K33" s="389">
        <v>6094.81</v>
      </c>
      <c r="L33" s="389" t="s">
        <v>4351</v>
      </c>
      <c r="M33" s="389" t="s">
        <v>4349</v>
      </c>
      <c r="N33" s="389" t="s">
        <v>3851</v>
      </c>
      <c r="O33" s="389" t="s">
        <v>3851</v>
      </c>
    </row>
    <row r="34" spans="1:15" hidden="1" x14ac:dyDescent="0.25">
      <c r="A34" s="388">
        <v>45723</v>
      </c>
      <c r="B34" s="389" t="s">
        <v>3845</v>
      </c>
      <c r="C34" s="389" t="s">
        <v>4352</v>
      </c>
      <c r="D34" s="389" t="s">
        <v>4255</v>
      </c>
      <c r="E34" s="389" t="s">
        <v>4353</v>
      </c>
      <c r="F34" s="389" t="s">
        <v>4354</v>
      </c>
      <c r="G34" s="389" t="s">
        <v>4354</v>
      </c>
      <c r="H34" s="389">
        <v>14580000</v>
      </c>
      <c r="I34" s="389">
        <v>3254.46</v>
      </c>
      <c r="J34" s="389"/>
      <c r="K34" s="389">
        <v>3254.46</v>
      </c>
      <c r="L34" s="389" t="s">
        <v>4355</v>
      </c>
      <c r="M34" s="389" t="s">
        <v>4354</v>
      </c>
      <c r="N34" s="389" t="s">
        <v>3851</v>
      </c>
      <c r="O34" s="389" t="s">
        <v>3851</v>
      </c>
    </row>
    <row r="35" spans="1:15" hidden="1" x14ac:dyDescent="0.25">
      <c r="A35" s="388">
        <v>45723</v>
      </c>
      <c r="B35" s="389" t="s">
        <v>3845</v>
      </c>
      <c r="C35" s="389" t="s">
        <v>4356</v>
      </c>
      <c r="D35" s="389" t="s">
        <v>4255</v>
      </c>
      <c r="E35" s="389" t="s">
        <v>4303</v>
      </c>
      <c r="F35" s="389" t="s">
        <v>4357</v>
      </c>
      <c r="G35" s="389" t="s">
        <v>4357</v>
      </c>
      <c r="H35" s="389">
        <v>360800</v>
      </c>
      <c r="I35" s="389">
        <v>80.540000000000006</v>
      </c>
      <c r="J35" s="389"/>
      <c r="K35" s="389">
        <v>80.540000000000006</v>
      </c>
      <c r="L35" s="389" t="s">
        <v>4358</v>
      </c>
      <c r="M35" s="389" t="s">
        <v>4357</v>
      </c>
      <c r="N35" s="389" t="s">
        <v>3851</v>
      </c>
      <c r="O35" s="389" t="s">
        <v>3851</v>
      </c>
    </row>
    <row r="36" spans="1:15" hidden="1" x14ac:dyDescent="0.25">
      <c r="A36" s="388">
        <v>45716</v>
      </c>
      <c r="B36" s="389" t="s">
        <v>3845</v>
      </c>
      <c r="C36" s="389" t="s">
        <v>4359</v>
      </c>
      <c r="D36" s="389" t="s">
        <v>4255</v>
      </c>
      <c r="E36" s="389" t="s">
        <v>118</v>
      </c>
      <c r="F36" s="389" t="s">
        <v>4360</v>
      </c>
      <c r="G36" s="389" t="s">
        <v>4360</v>
      </c>
      <c r="H36" s="389">
        <v>349876.62</v>
      </c>
      <c r="I36" s="389">
        <v>77.75</v>
      </c>
      <c r="J36" s="389"/>
      <c r="K36" s="389">
        <v>77.75</v>
      </c>
      <c r="L36" s="389" t="s">
        <v>4361</v>
      </c>
      <c r="M36" s="389" t="s">
        <v>4360</v>
      </c>
      <c r="N36" s="389" t="s">
        <v>3851</v>
      </c>
      <c r="O36" s="389" t="s">
        <v>3851</v>
      </c>
    </row>
    <row r="37" spans="1:15" hidden="1" x14ac:dyDescent="0.25">
      <c r="A37" s="388">
        <v>45716</v>
      </c>
      <c r="B37" s="389" t="s">
        <v>3845</v>
      </c>
      <c r="C37" s="389" t="s">
        <v>4362</v>
      </c>
      <c r="D37" s="389" t="s">
        <v>4255</v>
      </c>
      <c r="E37" s="389" t="s">
        <v>4363</v>
      </c>
      <c r="F37" s="389" t="s">
        <v>4364</v>
      </c>
      <c r="G37" s="389" t="s">
        <v>4365</v>
      </c>
      <c r="H37" s="389">
        <v>3336400</v>
      </c>
      <c r="I37" s="389">
        <v>741.42</v>
      </c>
      <c r="J37" s="389"/>
      <c r="K37" s="389">
        <v>741.42</v>
      </c>
      <c r="L37" s="389" t="s">
        <v>4366</v>
      </c>
      <c r="M37" s="389" t="s">
        <v>4364</v>
      </c>
      <c r="N37" s="389" t="s">
        <v>3851</v>
      </c>
      <c r="O37" s="389" t="s">
        <v>3851</v>
      </c>
    </row>
    <row r="38" spans="1:15" hidden="1" x14ac:dyDescent="0.25">
      <c r="A38" s="388">
        <v>45709</v>
      </c>
      <c r="B38" s="389" t="s">
        <v>3845</v>
      </c>
      <c r="C38" s="389" t="s">
        <v>4367</v>
      </c>
      <c r="D38" s="389" t="s">
        <v>4255</v>
      </c>
      <c r="E38" s="389" t="s">
        <v>4327</v>
      </c>
      <c r="F38" s="389" t="s">
        <v>4368</v>
      </c>
      <c r="G38" s="389" t="s">
        <v>4368</v>
      </c>
      <c r="H38" s="389">
        <v>2558535</v>
      </c>
      <c r="I38" s="389">
        <v>569.83000000000004</v>
      </c>
      <c r="J38" s="389"/>
      <c r="K38" s="389">
        <v>569.83000000000004</v>
      </c>
      <c r="L38" s="389" t="s">
        <v>4369</v>
      </c>
      <c r="M38" s="389" t="s">
        <v>4368</v>
      </c>
      <c r="N38" s="389" t="s">
        <v>3851</v>
      </c>
      <c r="O38" s="389" t="s">
        <v>3851</v>
      </c>
    </row>
    <row r="39" spans="1:15" hidden="1" x14ac:dyDescent="0.25">
      <c r="A39" s="388">
        <v>45709</v>
      </c>
      <c r="B39" s="389" t="s">
        <v>3845</v>
      </c>
      <c r="C39" s="389" t="s">
        <v>4370</v>
      </c>
      <c r="D39" s="389" t="s">
        <v>4255</v>
      </c>
      <c r="E39" s="389" t="s">
        <v>418</v>
      </c>
      <c r="F39" s="389" t="s">
        <v>4371</v>
      </c>
      <c r="G39" s="389" t="s">
        <v>4372</v>
      </c>
      <c r="H39" s="389">
        <v>91000000</v>
      </c>
      <c r="I39" s="389">
        <v>20267.259999999998</v>
      </c>
      <c r="J39" s="389"/>
      <c r="K39" s="389">
        <v>20267.259999999998</v>
      </c>
      <c r="L39" s="389" t="s">
        <v>4373</v>
      </c>
      <c r="M39" s="389" t="s">
        <v>4371</v>
      </c>
      <c r="N39" s="389" t="s">
        <v>3851</v>
      </c>
      <c r="O39" s="389" t="s">
        <v>3851</v>
      </c>
    </row>
    <row r="40" spans="1:15" hidden="1" x14ac:dyDescent="0.25">
      <c r="A40" s="388">
        <v>45706</v>
      </c>
      <c r="B40" s="389" t="s">
        <v>4296</v>
      </c>
      <c r="C40" s="389" t="s">
        <v>4374</v>
      </c>
      <c r="D40" s="389" t="s">
        <v>4255</v>
      </c>
      <c r="E40" s="389" t="s">
        <v>4157</v>
      </c>
      <c r="F40" s="389" t="s">
        <v>4158</v>
      </c>
      <c r="G40" s="389" t="s">
        <v>4375</v>
      </c>
      <c r="H40" s="389">
        <v>5000000</v>
      </c>
      <c r="I40" s="389">
        <v>1113.5899999999999</v>
      </c>
      <c r="J40" s="389"/>
      <c r="K40" s="389">
        <v>1113.5899999999999</v>
      </c>
      <c r="L40" s="389" t="s">
        <v>4376</v>
      </c>
      <c r="M40" s="389" t="s">
        <v>4158</v>
      </c>
      <c r="N40" s="389" t="s">
        <v>3851</v>
      </c>
      <c r="O40" s="389" t="s">
        <v>3851</v>
      </c>
    </row>
    <row r="41" spans="1:15" hidden="1" x14ac:dyDescent="0.25">
      <c r="A41" s="388">
        <v>45705</v>
      </c>
      <c r="B41" s="389" t="s">
        <v>3845</v>
      </c>
      <c r="C41" s="389" t="s">
        <v>4377</v>
      </c>
      <c r="D41" s="389" t="s">
        <v>4255</v>
      </c>
      <c r="E41" s="389" t="s">
        <v>4378</v>
      </c>
      <c r="F41" s="389" t="s">
        <v>4379</v>
      </c>
      <c r="G41" s="389" t="s">
        <v>4380</v>
      </c>
      <c r="H41" s="389">
        <v>31090400</v>
      </c>
      <c r="I41" s="389">
        <v>6893.66</v>
      </c>
      <c r="J41" s="389"/>
      <c r="K41" s="389">
        <v>6893.66</v>
      </c>
      <c r="L41" s="389" t="s">
        <v>4381</v>
      </c>
      <c r="M41" s="389" t="s">
        <v>4379</v>
      </c>
      <c r="N41" s="389" t="s">
        <v>3851</v>
      </c>
      <c r="O41" s="389" t="s">
        <v>3851</v>
      </c>
    </row>
    <row r="42" spans="1:15" hidden="1" x14ac:dyDescent="0.25">
      <c r="A42" s="388">
        <v>45705</v>
      </c>
      <c r="B42" s="389" t="s">
        <v>3845</v>
      </c>
      <c r="C42" s="389" t="s">
        <v>4382</v>
      </c>
      <c r="D42" s="389" t="s">
        <v>4255</v>
      </c>
      <c r="E42" s="389" t="s">
        <v>4378</v>
      </c>
      <c r="F42" s="389" t="s">
        <v>4383</v>
      </c>
      <c r="G42" s="389" t="s">
        <v>4384</v>
      </c>
      <c r="H42" s="389">
        <v>400</v>
      </c>
      <c r="I42" s="389">
        <v>0.09</v>
      </c>
      <c r="J42" s="389"/>
      <c r="K42" s="389">
        <v>0.09</v>
      </c>
      <c r="L42" s="389" t="s">
        <v>4385</v>
      </c>
      <c r="M42" s="389" t="s">
        <v>4383</v>
      </c>
      <c r="N42" s="389" t="s">
        <v>3851</v>
      </c>
      <c r="O42" s="389" t="s">
        <v>3851</v>
      </c>
    </row>
    <row r="43" spans="1:15" hidden="1" x14ac:dyDescent="0.25">
      <c r="A43" s="388">
        <v>45705</v>
      </c>
      <c r="B43" s="389" t="s">
        <v>3845</v>
      </c>
      <c r="C43" s="389" t="s">
        <v>4386</v>
      </c>
      <c r="D43" s="389" t="s">
        <v>4255</v>
      </c>
      <c r="E43" s="389" t="s">
        <v>4363</v>
      </c>
      <c r="F43" s="389" t="s">
        <v>4387</v>
      </c>
      <c r="G43" s="389" t="s">
        <v>4388</v>
      </c>
      <c r="H43" s="389">
        <v>4000000</v>
      </c>
      <c r="I43" s="389">
        <v>886.92</v>
      </c>
      <c r="J43" s="389"/>
      <c r="K43" s="389">
        <v>886.92</v>
      </c>
      <c r="L43" s="389" t="s">
        <v>4389</v>
      </c>
      <c r="M43" s="389" t="s">
        <v>4387</v>
      </c>
      <c r="N43" s="389" t="s">
        <v>3851</v>
      </c>
      <c r="O43" s="389" t="s">
        <v>3851</v>
      </c>
    </row>
    <row r="44" spans="1:15" hidden="1" x14ac:dyDescent="0.25">
      <c r="A44" s="388">
        <v>45698</v>
      </c>
      <c r="B44" s="389" t="s">
        <v>3845</v>
      </c>
      <c r="C44" s="389" t="s">
        <v>4390</v>
      </c>
      <c r="D44" s="389" t="s">
        <v>4255</v>
      </c>
      <c r="E44" s="389" t="s">
        <v>4378</v>
      </c>
      <c r="F44" s="389" t="s">
        <v>4391</v>
      </c>
      <c r="G44" s="389" t="s">
        <v>4391</v>
      </c>
      <c r="H44" s="389">
        <v>31090000</v>
      </c>
      <c r="I44" s="389">
        <v>6848.02</v>
      </c>
      <c r="J44" s="389"/>
      <c r="K44" s="389">
        <v>6848.02</v>
      </c>
      <c r="L44" s="389" t="s">
        <v>4392</v>
      </c>
      <c r="M44" s="389" t="s">
        <v>4391</v>
      </c>
      <c r="N44" s="389" t="s">
        <v>3851</v>
      </c>
      <c r="O44" s="389" t="s">
        <v>3851</v>
      </c>
    </row>
    <row r="45" spans="1:15" hidden="1" x14ac:dyDescent="0.25">
      <c r="A45" s="388">
        <v>45695</v>
      </c>
      <c r="B45" s="389" t="s">
        <v>3845</v>
      </c>
      <c r="C45" s="389" t="s">
        <v>4393</v>
      </c>
      <c r="D45" s="389" t="s">
        <v>4255</v>
      </c>
      <c r="E45" s="389" t="s">
        <v>4394</v>
      </c>
      <c r="F45" s="389" t="s">
        <v>4395</v>
      </c>
      <c r="G45" s="389" t="s">
        <v>4395</v>
      </c>
      <c r="H45" s="389">
        <v>250000</v>
      </c>
      <c r="I45" s="389">
        <v>54.7</v>
      </c>
      <c r="J45" s="389"/>
      <c r="K45" s="389">
        <v>54.7</v>
      </c>
      <c r="L45" s="389" t="s">
        <v>4396</v>
      </c>
      <c r="M45" s="389" t="s">
        <v>4395</v>
      </c>
      <c r="N45" s="389" t="s">
        <v>3851</v>
      </c>
      <c r="O45" s="389" t="s">
        <v>3851</v>
      </c>
    </row>
    <row r="46" spans="1:15" hidden="1" x14ac:dyDescent="0.25">
      <c r="A46" s="388">
        <v>45695</v>
      </c>
      <c r="B46" s="389" t="s">
        <v>3845</v>
      </c>
      <c r="C46" s="389" t="s">
        <v>4397</v>
      </c>
      <c r="D46" s="389" t="s">
        <v>4255</v>
      </c>
      <c r="E46" s="389"/>
      <c r="F46" s="389" t="s">
        <v>4398</v>
      </c>
      <c r="G46" s="389" t="s">
        <v>4398</v>
      </c>
      <c r="H46" s="389">
        <v>10000</v>
      </c>
      <c r="I46" s="389">
        <v>2.19</v>
      </c>
      <c r="J46" s="389"/>
      <c r="K46" s="389">
        <v>2.19</v>
      </c>
      <c r="L46" s="389" t="s">
        <v>4399</v>
      </c>
      <c r="M46" s="389" t="s">
        <v>4398</v>
      </c>
      <c r="N46" s="389" t="s">
        <v>3851</v>
      </c>
      <c r="O46" s="389" t="s">
        <v>3851</v>
      </c>
    </row>
    <row r="47" spans="1:15" hidden="1" x14ac:dyDescent="0.25">
      <c r="A47" s="388">
        <v>45695</v>
      </c>
      <c r="B47" s="389" t="s">
        <v>3845</v>
      </c>
      <c r="C47" s="389" t="s">
        <v>4397</v>
      </c>
      <c r="D47" s="389" t="s">
        <v>4255</v>
      </c>
      <c r="E47" s="389"/>
      <c r="F47" s="389" t="s">
        <v>4398</v>
      </c>
      <c r="G47" s="389" t="s">
        <v>4400</v>
      </c>
      <c r="H47" s="389">
        <v>15.53</v>
      </c>
      <c r="I47" s="389"/>
      <c r="J47" s="389"/>
      <c r="K47" s="389"/>
      <c r="L47" s="389" t="s">
        <v>4399</v>
      </c>
      <c r="M47" s="389" t="s">
        <v>4398</v>
      </c>
      <c r="N47" s="389" t="s">
        <v>3851</v>
      </c>
      <c r="O47" s="389" t="s">
        <v>3851</v>
      </c>
    </row>
  </sheetData>
  <autoFilter ref="A6:O47">
    <filterColumn colId="0">
      <filters>
        <dateGroupItem year="2025" month="7" dateTimeGrouping="month"/>
      </filters>
    </filterColumn>
  </autoFilter>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1:F5"/>
  <sheetViews>
    <sheetView workbookViewId="0">
      <selection activeCell="F5" sqref="F5"/>
    </sheetView>
  </sheetViews>
  <sheetFormatPr defaultRowHeight="15" x14ac:dyDescent="0.25"/>
  <cols>
    <col min="4" max="4" width="23.5703125" customWidth="1"/>
    <col min="5" max="5" width="21.42578125" customWidth="1"/>
    <col min="6" max="6" width="14.28515625" bestFit="1" customWidth="1"/>
  </cols>
  <sheetData>
    <row r="1" spans="4:6" x14ac:dyDescent="0.25">
      <c r="D1" t="s">
        <v>4404</v>
      </c>
      <c r="E1" s="390">
        <v>1073104</v>
      </c>
    </row>
    <row r="2" spans="4:6" x14ac:dyDescent="0.25">
      <c r="D2" s="391" t="s">
        <v>4403</v>
      </c>
      <c r="E2" s="392">
        <v>11346439</v>
      </c>
      <c r="F2" s="391"/>
    </row>
    <row r="3" spans="4:6" x14ac:dyDescent="0.25">
      <c r="D3" s="391" t="s">
        <v>4405</v>
      </c>
      <c r="E3" s="392">
        <v>3500010</v>
      </c>
      <c r="F3" s="391"/>
    </row>
    <row r="4" spans="4:6" x14ac:dyDescent="0.25">
      <c r="D4" s="391" t="s">
        <v>4401</v>
      </c>
      <c r="E4" s="392">
        <v>5254031.8099999996</v>
      </c>
      <c r="F4" s="391"/>
    </row>
    <row r="5" spans="4:6" x14ac:dyDescent="0.25">
      <c r="D5" s="391" t="s">
        <v>4402</v>
      </c>
      <c r="E5" s="392">
        <v>18379200</v>
      </c>
      <c r="F5" s="393">
        <f>E5+E4+E3+E2</f>
        <v>38479680.810000002</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187"/>
  <sheetViews>
    <sheetView topLeftCell="E144" workbookViewId="0">
      <selection activeCell="D170" sqref="D170"/>
    </sheetView>
  </sheetViews>
  <sheetFormatPr defaultRowHeight="15" x14ac:dyDescent="0.25"/>
  <cols>
    <col min="1" max="1" width="15.7109375" customWidth="1"/>
    <col min="2" max="2" width="40.7109375" customWidth="1"/>
    <col min="3" max="3" width="31.85546875" customWidth="1"/>
    <col min="4" max="4" width="23.42578125" customWidth="1"/>
    <col min="5" max="6" width="30.7109375" customWidth="1"/>
    <col min="7" max="7" width="10.7109375" customWidth="1"/>
    <col min="8" max="8" width="20.7109375" customWidth="1"/>
    <col min="9" max="9" width="10.7109375" customWidth="1"/>
    <col min="10" max="13" width="15.7109375" customWidth="1"/>
  </cols>
  <sheetData>
    <row r="2" spans="1:13" x14ac:dyDescent="0.25">
      <c r="A2" s="135" t="s">
        <v>379</v>
      </c>
      <c r="B2" s="135"/>
      <c r="C2" s="421" t="s">
        <v>380</v>
      </c>
      <c r="D2" s="421"/>
      <c r="E2" s="421"/>
    </row>
    <row r="3" spans="1:13" x14ac:dyDescent="0.25">
      <c r="A3" s="135" t="s">
        <v>381</v>
      </c>
      <c r="B3" s="135"/>
      <c r="C3" s="421" t="s">
        <v>380</v>
      </c>
      <c r="D3" s="421"/>
      <c r="E3" s="421"/>
    </row>
    <row r="4" spans="1:13" x14ac:dyDescent="0.25">
      <c r="A4" s="135" t="s">
        <v>382</v>
      </c>
      <c r="B4" s="135"/>
      <c r="C4" s="421" t="s">
        <v>383</v>
      </c>
      <c r="D4" s="421"/>
      <c r="E4" s="421"/>
    </row>
    <row r="5" spans="1:13" x14ac:dyDescent="0.25">
      <c r="A5" s="135" t="s">
        <v>384</v>
      </c>
      <c r="B5" s="135"/>
      <c r="C5" s="135"/>
      <c r="D5" s="135"/>
      <c r="E5" s="135"/>
      <c r="F5" s="135"/>
      <c r="G5" s="135"/>
      <c r="H5" s="135"/>
      <c r="I5" s="135"/>
      <c r="J5" s="135"/>
      <c r="K5" s="135"/>
      <c r="L5" s="135"/>
      <c r="M5" s="135"/>
    </row>
    <row r="6" spans="1:13" s="137" customFormat="1" x14ac:dyDescent="0.25">
      <c r="A6" s="136" t="s">
        <v>117</v>
      </c>
      <c r="B6" s="136" t="s">
        <v>385</v>
      </c>
      <c r="C6" s="136" t="s">
        <v>386</v>
      </c>
      <c r="D6" s="136"/>
      <c r="E6" s="136" t="s">
        <v>387</v>
      </c>
      <c r="F6" s="136" t="s">
        <v>388</v>
      </c>
      <c r="G6" s="136" t="s">
        <v>389</v>
      </c>
      <c r="H6" s="136" t="s">
        <v>390</v>
      </c>
      <c r="I6" s="136" t="s">
        <v>391</v>
      </c>
      <c r="J6" s="136" t="s">
        <v>392</v>
      </c>
      <c r="K6" s="136" t="s">
        <v>393</v>
      </c>
      <c r="L6" s="136" t="s">
        <v>394</v>
      </c>
      <c r="M6" s="136" t="s">
        <v>395</v>
      </c>
    </row>
    <row r="7" spans="1:13" x14ac:dyDescent="0.25">
      <c r="A7" s="138">
        <v>45714</v>
      </c>
      <c r="B7" s="139" t="s">
        <v>166</v>
      </c>
      <c r="C7" s="139" t="s">
        <v>164</v>
      </c>
      <c r="D7" s="139"/>
      <c r="E7" s="139" t="s">
        <v>165</v>
      </c>
      <c r="F7" s="139" t="s">
        <v>396</v>
      </c>
      <c r="G7" s="139" t="s">
        <v>121</v>
      </c>
      <c r="H7" s="140"/>
      <c r="I7" s="140" t="s">
        <v>397</v>
      </c>
      <c r="J7" s="140">
        <v>-124000</v>
      </c>
      <c r="K7" s="140"/>
      <c r="L7" s="140">
        <v>27.49</v>
      </c>
      <c r="M7" s="140">
        <v>32909.37999999895</v>
      </c>
    </row>
    <row r="8" spans="1:13" x14ac:dyDescent="0.25">
      <c r="A8" s="138">
        <v>45714</v>
      </c>
      <c r="B8" s="139" t="s">
        <v>166</v>
      </c>
      <c r="C8" s="139" t="s">
        <v>164</v>
      </c>
      <c r="D8" s="139"/>
      <c r="E8" s="139" t="s">
        <v>165</v>
      </c>
      <c r="F8" s="139" t="s">
        <v>396</v>
      </c>
      <c r="G8" s="139" t="s">
        <v>121</v>
      </c>
      <c r="H8" s="140"/>
      <c r="I8" s="140" t="s">
        <v>397</v>
      </c>
      <c r="J8" s="140">
        <v>124000</v>
      </c>
      <c r="K8" s="140">
        <v>27.49</v>
      </c>
      <c r="L8" s="140"/>
      <c r="M8" s="140">
        <v>32936.869999998948</v>
      </c>
    </row>
    <row r="9" spans="1:13" x14ac:dyDescent="0.25">
      <c r="A9" s="138">
        <v>45714</v>
      </c>
      <c r="B9" s="139" t="s">
        <v>163</v>
      </c>
      <c r="C9" s="139" t="s">
        <v>161</v>
      </c>
      <c r="D9" s="139"/>
      <c r="E9" s="139" t="s">
        <v>162</v>
      </c>
      <c r="F9" s="139" t="s">
        <v>396</v>
      </c>
      <c r="G9" s="139" t="s">
        <v>121</v>
      </c>
      <c r="H9" s="140"/>
      <c r="I9" s="140" t="s">
        <v>397</v>
      </c>
      <c r="J9" s="140">
        <v>-57000</v>
      </c>
      <c r="K9" s="140"/>
      <c r="L9" s="140">
        <v>12.64</v>
      </c>
      <c r="M9" s="140">
        <v>32924.229999998948</v>
      </c>
    </row>
    <row r="10" spans="1:13" x14ac:dyDescent="0.25">
      <c r="A10" s="138">
        <v>45714</v>
      </c>
      <c r="B10" s="139" t="s">
        <v>163</v>
      </c>
      <c r="C10" s="139" t="s">
        <v>161</v>
      </c>
      <c r="D10" s="139"/>
      <c r="E10" s="139" t="s">
        <v>162</v>
      </c>
      <c r="F10" s="139" t="s">
        <v>396</v>
      </c>
      <c r="G10" s="139" t="s">
        <v>121</v>
      </c>
      <c r="H10" s="140"/>
      <c r="I10" s="140" t="s">
        <v>397</v>
      </c>
      <c r="J10" s="140">
        <v>57000</v>
      </c>
      <c r="K10" s="140">
        <v>12.64</v>
      </c>
      <c r="L10" s="140"/>
      <c r="M10" s="140">
        <v>32936.869999998948</v>
      </c>
    </row>
    <row r="11" spans="1:13" s="144" customFormat="1" x14ac:dyDescent="0.25">
      <c r="A11" s="141">
        <v>45714</v>
      </c>
      <c r="B11" s="142" t="s">
        <v>398</v>
      </c>
      <c r="C11" s="142" t="s">
        <v>399</v>
      </c>
      <c r="D11" s="142"/>
      <c r="E11" s="142" t="s">
        <v>400</v>
      </c>
      <c r="F11" s="142"/>
      <c r="G11" s="142"/>
      <c r="H11" s="143"/>
      <c r="I11" s="143"/>
      <c r="J11" s="143">
        <v>0</v>
      </c>
      <c r="K11" s="143"/>
      <c r="L11" s="143"/>
      <c r="M11" s="143"/>
    </row>
    <row r="12" spans="1:13" s="144" customFormat="1" x14ac:dyDescent="0.25">
      <c r="A12" s="141">
        <v>45714</v>
      </c>
      <c r="B12" s="142" t="s">
        <v>398</v>
      </c>
      <c r="C12" s="142" t="s">
        <v>401</v>
      </c>
      <c r="D12" s="142"/>
      <c r="E12" s="142" t="s">
        <v>402</v>
      </c>
      <c r="F12" s="142"/>
      <c r="G12" s="142"/>
      <c r="H12" s="143"/>
      <c r="I12" s="143"/>
      <c r="J12" s="143">
        <v>0</v>
      </c>
      <c r="K12" s="143"/>
      <c r="L12" s="143"/>
      <c r="M12" s="143"/>
    </row>
    <row r="13" spans="1:13" s="144" customFormat="1" x14ac:dyDescent="0.25">
      <c r="A13" s="141">
        <v>45714</v>
      </c>
      <c r="B13" s="142" t="s">
        <v>398</v>
      </c>
      <c r="C13" s="142" t="s">
        <v>403</v>
      </c>
      <c r="D13" s="142"/>
      <c r="E13" s="142" t="s">
        <v>404</v>
      </c>
      <c r="F13" s="142"/>
      <c r="G13" s="142"/>
      <c r="H13" s="143"/>
      <c r="I13" s="143"/>
      <c r="J13" s="143">
        <v>0</v>
      </c>
      <c r="K13" s="143"/>
      <c r="L13" s="143"/>
      <c r="M13" s="143"/>
    </row>
    <row r="14" spans="1:13" x14ac:dyDescent="0.25">
      <c r="A14" s="138">
        <v>45714</v>
      </c>
      <c r="B14" s="139" t="s">
        <v>160</v>
      </c>
      <c r="C14" s="139" t="s">
        <v>158</v>
      </c>
      <c r="D14" s="139"/>
      <c r="E14" s="139" t="s">
        <v>159</v>
      </c>
      <c r="F14" s="139" t="s">
        <v>396</v>
      </c>
      <c r="G14" s="139" t="s">
        <v>121</v>
      </c>
      <c r="H14" s="140"/>
      <c r="I14" s="140" t="s">
        <v>397</v>
      </c>
      <c r="J14" s="140">
        <v>5000</v>
      </c>
      <c r="K14" s="140">
        <v>1.1100000000000001</v>
      </c>
      <c r="L14" s="140"/>
      <c r="M14" s="140">
        <v>32937.979999998948</v>
      </c>
    </row>
    <row r="15" spans="1:13" x14ac:dyDescent="0.25">
      <c r="A15" s="138">
        <v>45714</v>
      </c>
      <c r="B15" s="139" t="s">
        <v>160</v>
      </c>
      <c r="C15" s="139" t="s">
        <v>158</v>
      </c>
      <c r="D15" s="139"/>
      <c r="E15" s="139" t="s">
        <v>159</v>
      </c>
      <c r="F15" s="139" t="s">
        <v>396</v>
      </c>
      <c r="G15" s="139" t="s">
        <v>121</v>
      </c>
      <c r="H15" s="140"/>
      <c r="I15" s="140" t="s">
        <v>397</v>
      </c>
      <c r="J15" s="140">
        <v>-5000</v>
      </c>
      <c r="K15" s="140"/>
      <c r="L15" s="140">
        <v>1.1100000000000001</v>
      </c>
      <c r="M15" s="140">
        <v>32936.869999998948</v>
      </c>
    </row>
    <row r="16" spans="1:13" x14ac:dyDescent="0.25">
      <c r="A16" s="138">
        <v>45714</v>
      </c>
      <c r="B16" s="139" t="s">
        <v>157</v>
      </c>
      <c r="C16" s="139" t="s">
        <v>155</v>
      </c>
      <c r="D16" s="139"/>
      <c r="E16" s="139" t="s">
        <v>156</v>
      </c>
      <c r="F16" s="139" t="s">
        <v>396</v>
      </c>
      <c r="G16" s="139" t="s">
        <v>121</v>
      </c>
      <c r="H16" s="140"/>
      <c r="I16" s="140" t="s">
        <v>397</v>
      </c>
      <c r="J16" s="140">
        <v>-55000</v>
      </c>
      <c r="K16" s="140"/>
      <c r="L16" s="140">
        <v>12.2</v>
      </c>
      <c r="M16" s="140">
        <v>32924.669999998951</v>
      </c>
    </row>
    <row r="17" spans="1:13" x14ac:dyDescent="0.25">
      <c r="A17" s="138">
        <v>45714</v>
      </c>
      <c r="B17" s="139" t="s">
        <v>157</v>
      </c>
      <c r="C17" s="139" t="s">
        <v>155</v>
      </c>
      <c r="D17" s="139"/>
      <c r="E17" s="139" t="s">
        <v>156</v>
      </c>
      <c r="F17" s="139" t="s">
        <v>396</v>
      </c>
      <c r="G17" s="139" t="s">
        <v>121</v>
      </c>
      <c r="H17" s="140"/>
      <c r="I17" s="140" t="s">
        <v>397</v>
      </c>
      <c r="J17" s="140">
        <v>55000</v>
      </c>
      <c r="K17" s="140">
        <v>12.2</v>
      </c>
      <c r="L17" s="140"/>
      <c r="M17" s="140">
        <v>32936.869999998948</v>
      </c>
    </row>
    <row r="18" spans="1:13" s="144" customFormat="1" x14ac:dyDescent="0.25">
      <c r="A18" s="141">
        <v>45714</v>
      </c>
      <c r="B18" s="142" t="s">
        <v>398</v>
      </c>
      <c r="C18" s="142" t="s">
        <v>405</v>
      </c>
      <c r="D18" s="142"/>
      <c r="E18" s="142" t="s">
        <v>406</v>
      </c>
      <c r="F18" s="142"/>
      <c r="G18" s="142"/>
      <c r="H18" s="143"/>
      <c r="I18" s="143"/>
      <c r="J18" s="143">
        <v>0</v>
      </c>
      <c r="K18" s="143"/>
      <c r="L18" s="143"/>
      <c r="M18" s="143"/>
    </row>
    <row r="19" spans="1:13" x14ac:dyDescent="0.25">
      <c r="A19" s="138">
        <v>45714</v>
      </c>
      <c r="B19" s="139" t="s">
        <v>154</v>
      </c>
      <c r="C19" s="139" t="s">
        <v>152</v>
      </c>
      <c r="D19" s="139"/>
      <c r="E19" s="139" t="s">
        <v>153</v>
      </c>
      <c r="F19" s="139" t="s">
        <v>396</v>
      </c>
      <c r="G19" s="139" t="s">
        <v>121</v>
      </c>
      <c r="H19" s="140"/>
      <c r="I19" s="140" t="s">
        <v>397</v>
      </c>
      <c r="J19" s="140">
        <v>-176000</v>
      </c>
      <c r="K19" s="140"/>
      <c r="L19" s="140">
        <v>39.020000000000003</v>
      </c>
      <c r="M19" s="140">
        <v>32897.849999998951</v>
      </c>
    </row>
    <row r="20" spans="1:13" x14ac:dyDescent="0.25">
      <c r="A20" s="138">
        <v>45714</v>
      </c>
      <c r="B20" s="139" t="s">
        <v>154</v>
      </c>
      <c r="C20" s="139" t="s">
        <v>152</v>
      </c>
      <c r="D20" s="139"/>
      <c r="E20" s="139" t="s">
        <v>153</v>
      </c>
      <c r="F20" s="139" t="s">
        <v>396</v>
      </c>
      <c r="G20" s="139" t="s">
        <v>121</v>
      </c>
      <c r="H20" s="140"/>
      <c r="I20" s="140" t="s">
        <v>397</v>
      </c>
      <c r="J20" s="140">
        <v>176000</v>
      </c>
      <c r="K20" s="140">
        <v>39.020000000000003</v>
      </c>
      <c r="L20" s="140"/>
      <c r="M20" s="140">
        <v>32936.869999998948</v>
      </c>
    </row>
    <row r="21" spans="1:13" x14ac:dyDescent="0.25">
      <c r="A21" s="138">
        <v>45714</v>
      </c>
      <c r="B21" s="139" t="s">
        <v>151</v>
      </c>
      <c r="C21" s="139" t="s">
        <v>149</v>
      </c>
      <c r="D21" s="139"/>
      <c r="E21" s="139" t="s">
        <v>150</v>
      </c>
      <c r="F21" s="139" t="s">
        <v>396</v>
      </c>
      <c r="G21" s="139" t="s">
        <v>121</v>
      </c>
      <c r="H21" s="140"/>
      <c r="I21" s="140" t="s">
        <v>397</v>
      </c>
      <c r="J21" s="140">
        <v>-10000</v>
      </c>
      <c r="K21" s="140"/>
      <c r="L21" s="140">
        <v>2.2200000000000002</v>
      </c>
      <c r="M21" s="140">
        <v>32934.649999998946</v>
      </c>
    </row>
    <row r="22" spans="1:13" x14ac:dyDescent="0.25">
      <c r="A22" s="138">
        <v>45714</v>
      </c>
      <c r="B22" s="139" t="s">
        <v>151</v>
      </c>
      <c r="C22" s="139" t="s">
        <v>149</v>
      </c>
      <c r="D22" s="139"/>
      <c r="E22" s="139" t="s">
        <v>150</v>
      </c>
      <c r="F22" s="139" t="s">
        <v>396</v>
      </c>
      <c r="G22" s="139" t="s">
        <v>121</v>
      </c>
      <c r="H22" s="140"/>
      <c r="I22" s="140" t="s">
        <v>397</v>
      </c>
      <c r="J22" s="140">
        <v>10000</v>
      </c>
      <c r="K22" s="140">
        <v>2.2200000000000002</v>
      </c>
      <c r="L22" s="140"/>
      <c r="M22" s="140">
        <v>32936.869999998948</v>
      </c>
    </row>
    <row r="23" spans="1:13" x14ac:dyDescent="0.25">
      <c r="A23" s="138">
        <v>45714</v>
      </c>
      <c r="B23" s="139" t="s">
        <v>148</v>
      </c>
      <c r="C23" s="139" t="s">
        <v>145</v>
      </c>
      <c r="D23" s="139"/>
      <c r="E23" s="139" t="s">
        <v>147</v>
      </c>
      <c r="F23" s="139" t="s">
        <v>396</v>
      </c>
      <c r="G23" s="139" t="s">
        <v>134</v>
      </c>
      <c r="H23" s="140"/>
      <c r="I23" s="140" t="s">
        <v>397</v>
      </c>
      <c r="J23" s="140">
        <v>-320000</v>
      </c>
      <c r="K23" s="140"/>
      <c r="L23" s="140">
        <v>70.95</v>
      </c>
      <c r="M23" s="140">
        <v>32865.919999998951</v>
      </c>
    </row>
    <row r="24" spans="1:13" x14ac:dyDescent="0.25">
      <c r="A24" s="138">
        <v>45714</v>
      </c>
      <c r="B24" s="139" t="s">
        <v>146</v>
      </c>
      <c r="C24" s="139" t="s">
        <v>145</v>
      </c>
      <c r="D24" s="139"/>
      <c r="E24" s="139" t="s">
        <v>145</v>
      </c>
      <c r="F24" s="139" t="s">
        <v>396</v>
      </c>
      <c r="G24" s="139" t="s">
        <v>118</v>
      </c>
      <c r="H24" s="140"/>
      <c r="I24" s="140" t="s">
        <v>397</v>
      </c>
      <c r="J24" s="140">
        <v>320000</v>
      </c>
      <c r="K24" s="140">
        <v>70.95</v>
      </c>
      <c r="L24" s="140"/>
      <c r="M24" s="140">
        <v>32936.869999998948</v>
      </c>
    </row>
    <row r="25" spans="1:13" x14ac:dyDescent="0.25">
      <c r="A25" s="138">
        <v>45714</v>
      </c>
      <c r="B25" s="139" t="s">
        <v>144</v>
      </c>
      <c r="C25" s="139" t="s">
        <v>141</v>
      </c>
      <c r="D25" s="139"/>
      <c r="E25" s="139" t="s">
        <v>143</v>
      </c>
      <c r="F25" s="139" t="s">
        <v>396</v>
      </c>
      <c r="G25" s="139" t="s">
        <v>134</v>
      </c>
      <c r="H25" s="140"/>
      <c r="I25" s="140" t="s">
        <v>397</v>
      </c>
      <c r="J25" s="140">
        <v>-1500000</v>
      </c>
      <c r="K25" s="140"/>
      <c r="L25" s="140">
        <v>332.59</v>
      </c>
      <c r="M25" s="140">
        <v>32604.279999998951</v>
      </c>
    </row>
    <row r="26" spans="1:13" x14ac:dyDescent="0.25">
      <c r="A26" s="138">
        <v>45714</v>
      </c>
      <c r="B26" s="139" t="s">
        <v>142</v>
      </c>
      <c r="C26" s="139" t="s">
        <v>141</v>
      </c>
      <c r="D26" s="139"/>
      <c r="E26" s="139" t="s">
        <v>141</v>
      </c>
      <c r="F26" s="139" t="s">
        <v>396</v>
      </c>
      <c r="G26" s="139" t="s">
        <v>118</v>
      </c>
      <c r="H26" s="140"/>
      <c r="I26" s="140" t="s">
        <v>397</v>
      </c>
      <c r="J26" s="140">
        <v>1500000</v>
      </c>
      <c r="K26" s="140">
        <v>332.59</v>
      </c>
      <c r="L26" s="140"/>
      <c r="M26" s="140">
        <v>32936.869999998948</v>
      </c>
    </row>
    <row r="27" spans="1:13" x14ac:dyDescent="0.25">
      <c r="A27" s="138">
        <v>45714</v>
      </c>
      <c r="B27" s="139" t="s">
        <v>140</v>
      </c>
      <c r="C27" s="139" t="s">
        <v>137</v>
      </c>
      <c r="D27" s="139"/>
      <c r="E27" s="139" t="s">
        <v>139</v>
      </c>
      <c r="F27" s="139" t="s">
        <v>396</v>
      </c>
      <c r="G27" s="139" t="s">
        <v>134</v>
      </c>
      <c r="H27" s="140"/>
      <c r="I27" s="140" t="s">
        <v>397</v>
      </c>
      <c r="J27" s="140">
        <v>-1400000</v>
      </c>
      <c r="K27" s="140"/>
      <c r="L27" s="140">
        <v>310.42</v>
      </c>
      <c r="M27" s="140">
        <v>32626.449999998949</v>
      </c>
    </row>
    <row r="28" spans="1:13" x14ac:dyDescent="0.25">
      <c r="A28" s="138">
        <v>45714</v>
      </c>
      <c r="B28" s="139" t="s">
        <v>138</v>
      </c>
      <c r="C28" s="139" t="s">
        <v>137</v>
      </c>
      <c r="D28" s="139"/>
      <c r="E28" s="139" t="s">
        <v>137</v>
      </c>
      <c r="F28" s="139" t="s">
        <v>396</v>
      </c>
      <c r="G28" s="139" t="s">
        <v>118</v>
      </c>
      <c r="H28" s="140"/>
      <c r="I28" s="140" t="s">
        <v>397</v>
      </c>
      <c r="J28" s="140">
        <v>1400000</v>
      </c>
      <c r="K28" s="140">
        <v>310.42</v>
      </c>
      <c r="L28" s="140"/>
      <c r="M28" s="140">
        <v>32936.869999998948</v>
      </c>
    </row>
    <row r="29" spans="1:13" x14ac:dyDescent="0.25">
      <c r="A29" s="138">
        <v>45714</v>
      </c>
      <c r="B29" s="139" t="s">
        <v>136</v>
      </c>
      <c r="C29" s="139" t="s">
        <v>132</v>
      </c>
      <c r="D29" s="139"/>
      <c r="E29" s="139" t="s">
        <v>135</v>
      </c>
      <c r="F29" s="139" t="s">
        <v>396</v>
      </c>
      <c r="G29" s="139" t="s">
        <v>134</v>
      </c>
      <c r="H29" s="140"/>
      <c r="I29" s="140" t="s">
        <v>397</v>
      </c>
      <c r="J29" s="140">
        <v>-619000</v>
      </c>
      <c r="K29" s="140"/>
      <c r="L29" s="140">
        <v>137.25</v>
      </c>
      <c r="M29" s="140">
        <v>32799.619999998948</v>
      </c>
    </row>
    <row r="30" spans="1:13" x14ac:dyDescent="0.25">
      <c r="A30" s="138">
        <v>45714</v>
      </c>
      <c r="B30" s="139" t="s">
        <v>133</v>
      </c>
      <c r="C30" s="139" t="s">
        <v>132</v>
      </c>
      <c r="D30" s="139"/>
      <c r="E30" s="139" t="s">
        <v>132</v>
      </c>
      <c r="F30" s="139" t="s">
        <v>396</v>
      </c>
      <c r="G30" s="139" t="s">
        <v>118</v>
      </c>
      <c r="H30" s="140"/>
      <c r="I30" s="140" t="s">
        <v>397</v>
      </c>
      <c r="J30" s="140">
        <v>619000</v>
      </c>
      <c r="K30" s="140">
        <v>137.25</v>
      </c>
      <c r="L30" s="140"/>
      <c r="M30" s="140">
        <v>32936.869999998948</v>
      </c>
    </row>
    <row r="31" spans="1:13" x14ac:dyDescent="0.25">
      <c r="A31" s="138">
        <v>45714</v>
      </c>
      <c r="B31" s="139" t="s">
        <v>131</v>
      </c>
      <c r="C31" s="139" t="s">
        <v>129</v>
      </c>
      <c r="D31" s="139"/>
      <c r="E31" s="139" t="s">
        <v>407</v>
      </c>
      <c r="F31" s="139" t="s">
        <v>396</v>
      </c>
      <c r="G31" s="139" t="s">
        <v>121</v>
      </c>
      <c r="H31" s="140"/>
      <c r="I31" s="140" t="s">
        <v>397</v>
      </c>
      <c r="J31" s="140">
        <v>-85750</v>
      </c>
      <c r="K31" s="140"/>
      <c r="L31" s="140">
        <v>19.010000000000002</v>
      </c>
      <c r="M31" s="140">
        <v>32917.859999998953</v>
      </c>
    </row>
    <row r="32" spans="1:13" x14ac:dyDescent="0.25">
      <c r="A32" s="138">
        <v>45714</v>
      </c>
      <c r="B32" s="139" t="s">
        <v>130</v>
      </c>
      <c r="C32" s="139" t="s">
        <v>129</v>
      </c>
      <c r="D32" s="139"/>
      <c r="E32" s="139" t="s">
        <v>129</v>
      </c>
      <c r="F32" s="139" t="s">
        <v>396</v>
      </c>
      <c r="G32" s="139" t="s">
        <v>118</v>
      </c>
      <c r="H32" s="140"/>
      <c r="I32" s="140" t="s">
        <v>397</v>
      </c>
      <c r="J32" s="140">
        <v>85750</v>
      </c>
      <c r="K32" s="140">
        <v>19.010000000000002</v>
      </c>
      <c r="L32" s="140"/>
      <c r="M32" s="140">
        <v>32936.869999998948</v>
      </c>
    </row>
    <row r="33" spans="1:13" x14ac:dyDescent="0.25">
      <c r="A33" s="138">
        <v>45714</v>
      </c>
      <c r="B33" s="139" t="s">
        <v>128</v>
      </c>
      <c r="C33" s="139" t="s">
        <v>126</v>
      </c>
      <c r="D33" s="139"/>
      <c r="E33" s="139" t="s">
        <v>408</v>
      </c>
      <c r="F33" s="139" t="s">
        <v>396</v>
      </c>
      <c r="G33" s="139" t="s">
        <v>121</v>
      </c>
      <c r="H33" s="140"/>
      <c r="I33" s="140" t="s">
        <v>397</v>
      </c>
      <c r="J33" s="140">
        <v>-57000</v>
      </c>
      <c r="K33" s="140"/>
      <c r="L33" s="140">
        <v>12.64</v>
      </c>
      <c r="M33" s="140">
        <v>32924.229999998948</v>
      </c>
    </row>
    <row r="34" spans="1:13" x14ac:dyDescent="0.25">
      <c r="A34" s="138">
        <v>45714</v>
      </c>
      <c r="B34" s="139" t="s">
        <v>127</v>
      </c>
      <c r="C34" s="139" t="s">
        <v>126</v>
      </c>
      <c r="D34" s="139"/>
      <c r="E34" s="139" t="s">
        <v>126</v>
      </c>
      <c r="F34" s="139" t="s">
        <v>396</v>
      </c>
      <c r="G34" s="139" t="s">
        <v>118</v>
      </c>
      <c r="H34" s="140"/>
      <c r="I34" s="140" t="s">
        <v>397</v>
      </c>
      <c r="J34" s="140">
        <v>57000</v>
      </c>
      <c r="K34" s="140">
        <v>12.64</v>
      </c>
      <c r="L34" s="140"/>
      <c r="M34" s="140">
        <v>32936.869999998948</v>
      </c>
    </row>
    <row r="35" spans="1:13" x14ac:dyDescent="0.25">
      <c r="A35" s="138">
        <v>45714</v>
      </c>
      <c r="B35" s="139" t="s">
        <v>125</v>
      </c>
      <c r="C35" s="139" t="s">
        <v>123</v>
      </c>
      <c r="D35" s="139"/>
      <c r="E35" s="139" t="s">
        <v>408</v>
      </c>
      <c r="F35" s="139" t="s">
        <v>396</v>
      </c>
      <c r="G35" s="139" t="s">
        <v>121</v>
      </c>
      <c r="H35" s="140"/>
      <c r="I35" s="140" t="s">
        <v>397</v>
      </c>
      <c r="J35" s="140">
        <v>-400500</v>
      </c>
      <c r="K35" s="140"/>
      <c r="L35" s="140">
        <v>88.8</v>
      </c>
      <c r="M35" s="140">
        <v>32848.069999998937</v>
      </c>
    </row>
    <row r="36" spans="1:13" x14ac:dyDescent="0.25">
      <c r="A36" s="138">
        <v>45714</v>
      </c>
      <c r="B36" s="139" t="s">
        <v>124</v>
      </c>
      <c r="C36" s="139" t="s">
        <v>123</v>
      </c>
      <c r="D36" s="139"/>
      <c r="E36" s="139" t="s">
        <v>123</v>
      </c>
      <c r="F36" s="139" t="s">
        <v>396</v>
      </c>
      <c r="G36" s="139" t="s">
        <v>118</v>
      </c>
      <c r="H36" s="140"/>
      <c r="I36" s="140" t="s">
        <v>397</v>
      </c>
      <c r="J36" s="140">
        <v>400500</v>
      </c>
      <c r="K36" s="140">
        <v>88.8</v>
      </c>
      <c r="L36" s="140"/>
      <c r="M36" s="140">
        <v>32936.869999998948</v>
      </c>
    </row>
    <row r="37" spans="1:13" x14ac:dyDescent="0.25">
      <c r="A37" s="138">
        <v>45714</v>
      </c>
      <c r="B37" s="139" t="s">
        <v>122</v>
      </c>
      <c r="C37" s="139" t="s">
        <v>119</v>
      </c>
      <c r="D37" s="139"/>
      <c r="E37" s="139" t="s">
        <v>408</v>
      </c>
      <c r="F37" s="139" t="s">
        <v>396</v>
      </c>
      <c r="G37" s="139" t="s">
        <v>121</v>
      </c>
      <c r="H37" s="140"/>
      <c r="I37" s="140" t="s">
        <v>397</v>
      </c>
      <c r="J37" s="140">
        <v>-500000</v>
      </c>
      <c r="K37" s="140"/>
      <c r="L37" s="140">
        <v>110.86</v>
      </c>
      <c r="M37" s="140">
        <v>32826.009999998947</v>
      </c>
    </row>
    <row r="38" spans="1:13" x14ac:dyDescent="0.25">
      <c r="A38" s="138">
        <v>45714</v>
      </c>
      <c r="B38" s="139" t="s">
        <v>120</v>
      </c>
      <c r="C38" s="139" t="s">
        <v>119</v>
      </c>
      <c r="D38" s="139"/>
      <c r="E38" s="139" t="s">
        <v>119</v>
      </c>
      <c r="F38" s="139" t="s">
        <v>396</v>
      </c>
      <c r="G38" s="139" t="s">
        <v>118</v>
      </c>
      <c r="H38" s="140"/>
      <c r="I38" s="140" t="s">
        <v>397</v>
      </c>
      <c r="J38" s="140">
        <v>500000</v>
      </c>
      <c r="K38" s="140">
        <v>110.86</v>
      </c>
      <c r="L38" s="140"/>
      <c r="M38" s="140">
        <v>32936.869999998948</v>
      </c>
    </row>
    <row r="39" spans="1:13" x14ac:dyDescent="0.25">
      <c r="A39" s="138">
        <v>45713</v>
      </c>
      <c r="B39" s="139" t="s">
        <v>219</v>
      </c>
      <c r="C39" s="139" t="s">
        <v>216</v>
      </c>
      <c r="D39" s="139"/>
      <c r="E39" s="139" t="s">
        <v>218</v>
      </c>
      <c r="F39" s="139" t="s">
        <v>396</v>
      </c>
      <c r="G39" s="139" t="s">
        <v>134</v>
      </c>
      <c r="H39" s="140"/>
      <c r="I39" s="140" t="s">
        <v>397</v>
      </c>
      <c r="J39" s="140">
        <v>-25000</v>
      </c>
      <c r="K39" s="140"/>
      <c r="L39" s="140">
        <v>5.54</v>
      </c>
      <c r="M39" s="140">
        <v>32931.329999998889</v>
      </c>
    </row>
    <row r="40" spans="1:13" x14ac:dyDescent="0.25">
      <c r="A40" s="138">
        <v>45713</v>
      </c>
      <c r="B40" s="139" t="s">
        <v>217</v>
      </c>
      <c r="C40" s="139" t="s">
        <v>216</v>
      </c>
      <c r="D40" s="139"/>
      <c r="E40" s="139" t="s">
        <v>216</v>
      </c>
      <c r="F40" s="139" t="s">
        <v>396</v>
      </c>
      <c r="G40" s="139" t="s">
        <v>118</v>
      </c>
      <c r="H40" s="140"/>
      <c r="I40" s="140" t="s">
        <v>397</v>
      </c>
      <c r="J40" s="140">
        <v>25000</v>
      </c>
      <c r="K40" s="140">
        <v>5.54</v>
      </c>
      <c r="L40" s="140"/>
      <c r="M40" s="140">
        <v>32936.869999998889</v>
      </c>
    </row>
    <row r="41" spans="1:13" x14ac:dyDescent="0.25">
      <c r="A41" s="138">
        <v>45713</v>
      </c>
      <c r="B41" s="139" t="s">
        <v>215</v>
      </c>
      <c r="C41" s="139" t="s">
        <v>212</v>
      </c>
      <c r="D41" s="139"/>
      <c r="E41" s="139" t="s">
        <v>214</v>
      </c>
      <c r="F41" s="139" t="s">
        <v>396</v>
      </c>
      <c r="G41" s="139" t="s">
        <v>134</v>
      </c>
      <c r="H41" s="140"/>
      <c r="I41" s="140" t="s">
        <v>397</v>
      </c>
      <c r="J41" s="140">
        <v>-100000</v>
      </c>
      <c r="K41" s="140"/>
      <c r="L41" s="140">
        <v>22.17</v>
      </c>
      <c r="M41" s="140">
        <v>32914.699999998891</v>
      </c>
    </row>
    <row r="42" spans="1:13" x14ac:dyDescent="0.25">
      <c r="A42" s="138">
        <v>45713</v>
      </c>
      <c r="B42" s="139" t="s">
        <v>213</v>
      </c>
      <c r="C42" s="139" t="s">
        <v>212</v>
      </c>
      <c r="D42" s="139"/>
      <c r="E42" s="139" t="s">
        <v>212</v>
      </c>
      <c r="F42" s="139" t="s">
        <v>396</v>
      </c>
      <c r="G42" s="139" t="s">
        <v>118</v>
      </c>
      <c r="H42" s="140"/>
      <c r="I42" s="140" t="s">
        <v>397</v>
      </c>
      <c r="J42" s="140">
        <v>100000</v>
      </c>
      <c r="K42" s="140">
        <v>22.17</v>
      </c>
      <c r="L42" s="140"/>
      <c r="M42" s="140">
        <v>32936.869999998889</v>
      </c>
    </row>
    <row r="43" spans="1:13" x14ac:dyDescent="0.25">
      <c r="A43" s="138">
        <v>45713</v>
      </c>
      <c r="B43" s="139" t="s">
        <v>211</v>
      </c>
      <c r="C43" s="139" t="s">
        <v>208</v>
      </c>
      <c r="D43" s="139"/>
      <c r="E43" s="139" t="s">
        <v>210</v>
      </c>
      <c r="F43" s="139" t="s">
        <v>396</v>
      </c>
      <c r="G43" s="139" t="s">
        <v>134</v>
      </c>
      <c r="H43" s="140"/>
      <c r="I43" s="140" t="s">
        <v>397</v>
      </c>
      <c r="J43" s="140">
        <v>-600000</v>
      </c>
      <c r="K43" s="140"/>
      <c r="L43" s="140">
        <v>133.04</v>
      </c>
      <c r="M43" s="140">
        <v>32803.829999998889</v>
      </c>
    </row>
    <row r="44" spans="1:13" x14ac:dyDescent="0.25">
      <c r="A44" s="138">
        <v>45713</v>
      </c>
      <c r="B44" s="139" t="s">
        <v>209</v>
      </c>
      <c r="C44" s="139" t="s">
        <v>208</v>
      </c>
      <c r="D44" s="139"/>
      <c r="E44" s="139" t="s">
        <v>208</v>
      </c>
      <c r="F44" s="139" t="s">
        <v>396</v>
      </c>
      <c r="G44" s="139" t="s">
        <v>118</v>
      </c>
      <c r="H44" s="140"/>
      <c r="I44" s="140" t="s">
        <v>397</v>
      </c>
      <c r="J44" s="140">
        <v>600000</v>
      </c>
      <c r="K44" s="140">
        <v>133.04</v>
      </c>
      <c r="L44" s="140"/>
      <c r="M44" s="140">
        <v>32936.869999998889</v>
      </c>
    </row>
    <row r="45" spans="1:13" x14ac:dyDescent="0.25">
      <c r="A45" s="138">
        <v>45713</v>
      </c>
      <c r="B45" s="139" t="s">
        <v>207</v>
      </c>
      <c r="C45" s="139" t="s">
        <v>204</v>
      </c>
      <c r="D45" s="139"/>
      <c r="E45" s="139" t="s">
        <v>206</v>
      </c>
      <c r="F45" s="139" t="s">
        <v>396</v>
      </c>
      <c r="G45" s="139" t="s">
        <v>134</v>
      </c>
      <c r="H45" s="140"/>
      <c r="I45" s="140" t="s">
        <v>397</v>
      </c>
      <c r="J45" s="140">
        <v>-190000</v>
      </c>
      <c r="K45" s="140"/>
      <c r="L45" s="140">
        <v>42.13</v>
      </c>
      <c r="M45" s="140">
        <v>32894.739999998892</v>
      </c>
    </row>
    <row r="46" spans="1:13" x14ac:dyDescent="0.25">
      <c r="A46" s="138">
        <v>45713</v>
      </c>
      <c r="B46" s="139" t="s">
        <v>205</v>
      </c>
      <c r="C46" s="139" t="s">
        <v>204</v>
      </c>
      <c r="D46" s="139"/>
      <c r="E46" s="139" t="s">
        <v>204</v>
      </c>
      <c r="F46" s="139" t="s">
        <v>396</v>
      </c>
      <c r="G46" s="139" t="s">
        <v>118</v>
      </c>
      <c r="H46" s="140"/>
      <c r="I46" s="140" t="s">
        <v>397</v>
      </c>
      <c r="J46" s="140">
        <v>190000</v>
      </c>
      <c r="K46" s="140">
        <v>42.13</v>
      </c>
      <c r="L46" s="140"/>
      <c r="M46" s="140">
        <v>32936.869999998889</v>
      </c>
    </row>
    <row r="47" spans="1:13" x14ac:dyDescent="0.25">
      <c r="A47" s="138">
        <v>45713</v>
      </c>
      <c r="B47" s="139" t="s">
        <v>203</v>
      </c>
      <c r="C47" s="139" t="s">
        <v>200</v>
      </c>
      <c r="D47" s="139"/>
      <c r="E47" s="139" t="s">
        <v>202</v>
      </c>
      <c r="F47" s="139" t="s">
        <v>396</v>
      </c>
      <c r="G47" s="139" t="s">
        <v>134</v>
      </c>
      <c r="H47" s="140"/>
      <c r="I47" s="140" t="s">
        <v>397</v>
      </c>
      <c r="J47" s="140">
        <v>-879400</v>
      </c>
      <c r="K47" s="140"/>
      <c r="L47" s="140">
        <v>194.99</v>
      </c>
      <c r="M47" s="140">
        <v>32741.879999998891</v>
      </c>
    </row>
    <row r="48" spans="1:13" x14ac:dyDescent="0.25">
      <c r="A48" s="138">
        <v>45713</v>
      </c>
      <c r="B48" s="139" t="s">
        <v>201</v>
      </c>
      <c r="C48" s="139" t="s">
        <v>200</v>
      </c>
      <c r="D48" s="139"/>
      <c r="E48" s="139" t="s">
        <v>200</v>
      </c>
      <c r="F48" s="139" t="s">
        <v>396</v>
      </c>
      <c r="G48" s="139" t="s">
        <v>118</v>
      </c>
      <c r="H48" s="140"/>
      <c r="I48" s="140" t="s">
        <v>397</v>
      </c>
      <c r="J48" s="140">
        <v>879400</v>
      </c>
      <c r="K48" s="140">
        <v>194.99</v>
      </c>
      <c r="L48" s="140"/>
      <c r="M48" s="140">
        <v>32936.869999998889</v>
      </c>
    </row>
    <row r="49" spans="1:13" x14ac:dyDescent="0.25">
      <c r="A49" s="138">
        <v>45713</v>
      </c>
      <c r="B49" s="139" t="s">
        <v>199</v>
      </c>
      <c r="C49" s="139" t="s">
        <v>196</v>
      </c>
      <c r="D49" s="139"/>
      <c r="E49" s="139" t="s">
        <v>198</v>
      </c>
      <c r="F49" s="139" t="s">
        <v>396</v>
      </c>
      <c r="G49" s="139" t="s">
        <v>134</v>
      </c>
      <c r="H49" s="140"/>
      <c r="I49" s="140" t="s">
        <v>397</v>
      </c>
      <c r="J49" s="140">
        <v>-900000</v>
      </c>
      <c r="K49" s="140"/>
      <c r="L49" s="140">
        <v>199.56</v>
      </c>
      <c r="M49" s="140">
        <v>32737.309999998892</v>
      </c>
    </row>
    <row r="50" spans="1:13" x14ac:dyDescent="0.25">
      <c r="A50" s="138">
        <v>45713</v>
      </c>
      <c r="B50" s="139" t="s">
        <v>197</v>
      </c>
      <c r="C50" s="139" t="s">
        <v>196</v>
      </c>
      <c r="D50" s="139"/>
      <c r="E50" s="139" t="s">
        <v>196</v>
      </c>
      <c r="F50" s="139" t="s">
        <v>396</v>
      </c>
      <c r="G50" s="139" t="s">
        <v>118</v>
      </c>
      <c r="H50" s="140"/>
      <c r="I50" s="140" t="s">
        <v>397</v>
      </c>
      <c r="J50" s="140">
        <v>900000</v>
      </c>
      <c r="K50" s="140">
        <v>199.56</v>
      </c>
      <c r="L50" s="140"/>
      <c r="M50" s="140">
        <v>32936.869999998889</v>
      </c>
    </row>
    <row r="51" spans="1:13" x14ac:dyDescent="0.25">
      <c r="A51" s="138">
        <v>45713</v>
      </c>
      <c r="B51" s="139" t="s">
        <v>195</v>
      </c>
      <c r="C51" s="139" t="s">
        <v>192</v>
      </c>
      <c r="D51" s="139"/>
      <c r="E51" s="139" t="s">
        <v>194</v>
      </c>
      <c r="F51" s="139" t="s">
        <v>396</v>
      </c>
      <c r="G51" s="139" t="s">
        <v>134</v>
      </c>
      <c r="H51" s="140"/>
      <c r="I51" s="140" t="s">
        <v>397</v>
      </c>
      <c r="J51" s="140">
        <v>-300000</v>
      </c>
      <c r="K51" s="140"/>
      <c r="L51" s="140">
        <v>66.52</v>
      </c>
      <c r="M51" s="140">
        <v>32870.349999998893</v>
      </c>
    </row>
    <row r="52" spans="1:13" x14ac:dyDescent="0.25">
      <c r="A52" s="138">
        <v>45713</v>
      </c>
      <c r="B52" s="139" t="s">
        <v>193</v>
      </c>
      <c r="C52" s="139" t="s">
        <v>192</v>
      </c>
      <c r="D52" s="139"/>
      <c r="E52" s="139" t="s">
        <v>192</v>
      </c>
      <c r="F52" s="139" t="s">
        <v>396</v>
      </c>
      <c r="G52" s="139" t="s">
        <v>118</v>
      </c>
      <c r="H52" s="140"/>
      <c r="I52" s="140" t="s">
        <v>397</v>
      </c>
      <c r="J52" s="140">
        <v>300000</v>
      </c>
      <c r="K52" s="140">
        <v>66.52</v>
      </c>
      <c r="L52" s="140"/>
      <c r="M52" s="140">
        <v>32936.869999998889</v>
      </c>
    </row>
    <row r="53" spans="1:13" x14ac:dyDescent="0.25">
      <c r="A53" s="138">
        <v>45713</v>
      </c>
      <c r="B53" s="139" t="s">
        <v>191</v>
      </c>
      <c r="C53" s="139" t="s">
        <v>188</v>
      </c>
      <c r="D53" s="139"/>
      <c r="E53" s="139" t="s">
        <v>190</v>
      </c>
      <c r="F53" s="139" t="s">
        <v>396</v>
      </c>
      <c r="G53" s="139" t="s">
        <v>134</v>
      </c>
      <c r="H53" s="140"/>
      <c r="I53" s="140" t="s">
        <v>397</v>
      </c>
      <c r="J53" s="140">
        <v>-2230000</v>
      </c>
      <c r="K53" s="140"/>
      <c r="L53" s="140">
        <v>494.46</v>
      </c>
      <c r="M53" s="140">
        <v>32442.40999999889</v>
      </c>
    </row>
    <row r="54" spans="1:13" x14ac:dyDescent="0.25">
      <c r="A54" s="138">
        <v>45713</v>
      </c>
      <c r="B54" s="139" t="s">
        <v>189</v>
      </c>
      <c r="C54" s="139" t="s">
        <v>188</v>
      </c>
      <c r="D54" s="139"/>
      <c r="E54" s="139" t="s">
        <v>188</v>
      </c>
      <c r="F54" s="139" t="s">
        <v>396</v>
      </c>
      <c r="G54" s="139" t="s">
        <v>118</v>
      </c>
      <c r="H54" s="140"/>
      <c r="I54" s="140" t="s">
        <v>397</v>
      </c>
      <c r="J54" s="140">
        <v>2230000</v>
      </c>
      <c r="K54" s="140">
        <v>494.46</v>
      </c>
      <c r="L54" s="140"/>
      <c r="M54" s="140">
        <v>32936.869999998889</v>
      </c>
    </row>
    <row r="55" spans="1:13" x14ac:dyDescent="0.25">
      <c r="A55" s="138">
        <v>45713</v>
      </c>
      <c r="B55" s="139" t="s">
        <v>187</v>
      </c>
      <c r="C55" s="139" t="s">
        <v>184</v>
      </c>
      <c r="D55" s="139"/>
      <c r="E55" s="139" t="s">
        <v>186</v>
      </c>
      <c r="F55" s="139" t="s">
        <v>396</v>
      </c>
      <c r="G55" s="139" t="s">
        <v>134</v>
      </c>
      <c r="H55" s="140"/>
      <c r="I55" s="140" t="s">
        <v>397</v>
      </c>
      <c r="J55" s="140">
        <v>-678000</v>
      </c>
      <c r="K55" s="140"/>
      <c r="L55" s="140">
        <v>150.33000000000001</v>
      </c>
      <c r="M55" s="140">
        <v>32786.539999998888</v>
      </c>
    </row>
    <row r="56" spans="1:13" x14ac:dyDescent="0.25">
      <c r="A56" s="138">
        <v>45713</v>
      </c>
      <c r="B56" s="139" t="s">
        <v>185</v>
      </c>
      <c r="C56" s="139" t="s">
        <v>184</v>
      </c>
      <c r="D56" s="139"/>
      <c r="E56" s="139" t="s">
        <v>184</v>
      </c>
      <c r="F56" s="139" t="s">
        <v>396</v>
      </c>
      <c r="G56" s="139" t="s">
        <v>118</v>
      </c>
      <c r="H56" s="140"/>
      <c r="I56" s="140" t="s">
        <v>397</v>
      </c>
      <c r="J56" s="140">
        <v>678000</v>
      </c>
      <c r="K56" s="140">
        <v>150.33000000000001</v>
      </c>
      <c r="L56" s="140"/>
      <c r="M56" s="140">
        <v>32936.869999998889</v>
      </c>
    </row>
    <row r="57" spans="1:13" x14ac:dyDescent="0.25">
      <c r="A57" s="138">
        <v>45713</v>
      </c>
      <c r="B57" s="139" t="s">
        <v>183</v>
      </c>
      <c r="C57" s="139" t="s">
        <v>180</v>
      </c>
      <c r="D57" s="139"/>
      <c r="E57" s="139" t="s">
        <v>182</v>
      </c>
      <c r="F57" s="139" t="s">
        <v>396</v>
      </c>
      <c r="G57" s="139" t="s">
        <v>134</v>
      </c>
      <c r="H57" s="140"/>
      <c r="I57" s="140" t="s">
        <v>397</v>
      </c>
      <c r="J57" s="140">
        <v>-500000</v>
      </c>
      <c r="K57" s="140"/>
      <c r="L57" s="140">
        <v>110.86</v>
      </c>
      <c r="M57" s="140">
        <v>32826.009999998889</v>
      </c>
    </row>
    <row r="58" spans="1:13" x14ac:dyDescent="0.25">
      <c r="A58" s="138">
        <v>45713</v>
      </c>
      <c r="B58" s="139" t="s">
        <v>181</v>
      </c>
      <c r="C58" s="139" t="s">
        <v>180</v>
      </c>
      <c r="D58" s="139"/>
      <c r="E58" s="139" t="s">
        <v>180</v>
      </c>
      <c r="F58" s="139" t="s">
        <v>396</v>
      </c>
      <c r="G58" s="139" t="s">
        <v>118</v>
      </c>
      <c r="H58" s="140"/>
      <c r="I58" s="140" t="s">
        <v>397</v>
      </c>
      <c r="J58" s="140">
        <v>500000</v>
      </c>
      <c r="K58" s="140">
        <v>110.86</v>
      </c>
      <c r="L58" s="140"/>
      <c r="M58" s="140">
        <v>32936.869999998889</v>
      </c>
    </row>
    <row r="59" spans="1:13" x14ac:dyDescent="0.25">
      <c r="A59" s="138">
        <v>45713</v>
      </c>
      <c r="B59" s="139" t="s">
        <v>179</v>
      </c>
      <c r="C59" s="139" t="s">
        <v>176</v>
      </c>
      <c r="D59" s="139"/>
      <c r="E59" s="139" t="s">
        <v>178</v>
      </c>
      <c r="F59" s="139" t="s">
        <v>396</v>
      </c>
      <c r="G59" s="139" t="s">
        <v>134</v>
      </c>
      <c r="H59" s="140"/>
      <c r="I59" s="140" t="s">
        <v>397</v>
      </c>
      <c r="J59" s="140">
        <v>-45000</v>
      </c>
      <c r="K59" s="140"/>
      <c r="L59" s="140">
        <v>9.98</v>
      </c>
      <c r="M59" s="140">
        <v>32926.889999998893</v>
      </c>
    </row>
    <row r="60" spans="1:13" x14ac:dyDescent="0.25">
      <c r="A60" s="138">
        <v>45713</v>
      </c>
      <c r="B60" s="139" t="s">
        <v>177</v>
      </c>
      <c r="C60" s="139" t="s">
        <v>176</v>
      </c>
      <c r="D60" s="139"/>
      <c r="E60" s="139" t="s">
        <v>176</v>
      </c>
      <c r="F60" s="139" t="s">
        <v>396</v>
      </c>
      <c r="G60" s="139" t="s">
        <v>118</v>
      </c>
      <c r="H60" s="140"/>
      <c r="I60" s="140" t="s">
        <v>397</v>
      </c>
      <c r="J60" s="140">
        <v>45000</v>
      </c>
      <c r="K60" s="140">
        <v>9.98</v>
      </c>
      <c r="L60" s="140"/>
      <c r="M60" s="140">
        <v>32936.869999998889</v>
      </c>
    </row>
    <row r="61" spans="1:13" x14ac:dyDescent="0.25">
      <c r="A61" s="138">
        <v>45713</v>
      </c>
      <c r="B61" s="139" t="s">
        <v>175</v>
      </c>
      <c r="C61" s="139" t="s">
        <v>173</v>
      </c>
      <c r="D61" s="139"/>
      <c r="E61" s="139" t="s">
        <v>174</v>
      </c>
      <c r="F61" s="139" t="s">
        <v>396</v>
      </c>
      <c r="G61" s="139" t="s">
        <v>121</v>
      </c>
      <c r="H61" s="140"/>
      <c r="I61" s="140" t="s">
        <v>397</v>
      </c>
      <c r="J61" s="140">
        <v>92300</v>
      </c>
      <c r="K61" s="140">
        <v>20.47</v>
      </c>
      <c r="L61" s="140"/>
      <c r="M61" s="140">
        <v>32957.339999998891</v>
      </c>
    </row>
    <row r="62" spans="1:13" x14ac:dyDescent="0.25">
      <c r="A62" s="138">
        <v>45713</v>
      </c>
      <c r="B62" s="139" t="s">
        <v>175</v>
      </c>
      <c r="C62" s="139" t="s">
        <v>173</v>
      </c>
      <c r="D62" s="139"/>
      <c r="E62" s="139" t="s">
        <v>174</v>
      </c>
      <c r="F62" s="139" t="s">
        <v>396</v>
      </c>
      <c r="G62" s="139" t="s">
        <v>121</v>
      </c>
      <c r="H62" s="140"/>
      <c r="I62" s="140" t="s">
        <v>397</v>
      </c>
      <c r="J62" s="140">
        <v>-92300</v>
      </c>
      <c r="K62" s="140"/>
      <c r="L62" s="140">
        <v>20.47</v>
      </c>
      <c r="M62" s="140">
        <v>32936.869999998889</v>
      </c>
    </row>
    <row r="63" spans="1:13" x14ac:dyDescent="0.25">
      <c r="A63" s="138">
        <v>45713</v>
      </c>
      <c r="B63" s="139" t="s">
        <v>171</v>
      </c>
      <c r="C63" s="139" t="s">
        <v>170</v>
      </c>
      <c r="D63" s="139"/>
      <c r="E63" s="139" t="s">
        <v>172</v>
      </c>
      <c r="F63" s="139" t="s">
        <v>396</v>
      </c>
      <c r="G63" s="139" t="s">
        <v>121</v>
      </c>
      <c r="H63" s="140"/>
      <c r="I63" s="140" t="s">
        <v>397</v>
      </c>
      <c r="J63" s="140">
        <v>17500</v>
      </c>
      <c r="K63" s="140">
        <v>3.88</v>
      </c>
      <c r="L63" s="140"/>
      <c r="M63" s="140">
        <v>32940.749999998887</v>
      </c>
    </row>
    <row r="64" spans="1:13" x14ac:dyDescent="0.25">
      <c r="A64" s="138">
        <v>45713</v>
      </c>
      <c r="B64" s="139" t="s">
        <v>171</v>
      </c>
      <c r="C64" s="139" t="s">
        <v>170</v>
      </c>
      <c r="D64" s="139"/>
      <c r="E64" s="139" t="s">
        <v>172</v>
      </c>
      <c r="F64" s="139" t="s">
        <v>396</v>
      </c>
      <c r="G64" s="139" t="s">
        <v>121</v>
      </c>
      <c r="H64" s="140"/>
      <c r="I64" s="140" t="s">
        <v>397</v>
      </c>
      <c r="J64" s="140">
        <v>-17500</v>
      </c>
      <c r="K64" s="140"/>
      <c r="L64" s="140">
        <v>3.88</v>
      </c>
      <c r="M64" s="140">
        <v>32936.869999998889</v>
      </c>
    </row>
    <row r="65" spans="1:13" x14ac:dyDescent="0.25">
      <c r="A65" s="145">
        <v>45713</v>
      </c>
      <c r="B65" s="146" t="s">
        <v>409</v>
      </c>
      <c r="C65" s="146" t="s">
        <v>410</v>
      </c>
      <c r="D65" s="146"/>
      <c r="E65" s="146" t="s">
        <v>411</v>
      </c>
      <c r="F65" s="146"/>
      <c r="G65" s="147"/>
      <c r="H65" s="147">
        <v>0</v>
      </c>
      <c r="I65" s="147"/>
      <c r="J65" s="147"/>
      <c r="K65" s="147"/>
      <c r="L65" s="147"/>
      <c r="M65" s="147"/>
    </row>
    <row r="66" spans="1:13" x14ac:dyDescent="0.25">
      <c r="A66" s="138">
        <v>45713</v>
      </c>
      <c r="B66" s="139" t="s">
        <v>169</v>
      </c>
      <c r="C66" s="139" t="s">
        <v>167</v>
      </c>
      <c r="D66" s="139"/>
      <c r="E66" s="139" t="s">
        <v>407</v>
      </c>
      <c r="F66" s="139" t="s">
        <v>396</v>
      </c>
      <c r="G66" s="139" t="s">
        <v>121</v>
      </c>
      <c r="H66" s="140"/>
      <c r="I66" s="140" t="s">
        <v>397</v>
      </c>
      <c r="J66" s="140">
        <v>-31500</v>
      </c>
      <c r="K66" s="140"/>
      <c r="L66" s="140">
        <v>6.98</v>
      </c>
      <c r="M66" s="140">
        <v>32929.889999998893</v>
      </c>
    </row>
    <row r="67" spans="1:13" x14ac:dyDescent="0.25">
      <c r="A67" s="138">
        <v>45713</v>
      </c>
      <c r="B67" s="139" t="s">
        <v>168</v>
      </c>
      <c r="C67" s="139" t="s">
        <v>167</v>
      </c>
      <c r="D67" s="139"/>
      <c r="E67" s="139" t="s">
        <v>167</v>
      </c>
      <c r="F67" s="139" t="s">
        <v>396</v>
      </c>
      <c r="G67" s="139" t="s">
        <v>118</v>
      </c>
      <c r="H67" s="140"/>
      <c r="I67" s="140" t="s">
        <v>397</v>
      </c>
      <c r="J67" s="140">
        <v>31500</v>
      </c>
      <c r="K67" s="140">
        <v>6.98</v>
      </c>
      <c r="L67" s="140"/>
      <c r="M67" s="140">
        <v>32936.869999998889</v>
      </c>
    </row>
    <row r="68" spans="1:13" x14ac:dyDescent="0.25">
      <c r="A68" s="138">
        <v>45709</v>
      </c>
      <c r="B68" s="139" t="s">
        <v>236</v>
      </c>
      <c r="C68" s="139" t="s">
        <v>234</v>
      </c>
      <c r="D68" s="139"/>
      <c r="E68" s="139" t="s">
        <v>235</v>
      </c>
      <c r="F68" s="139" t="s">
        <v>396</v>
      </c>
      <c r="G68" s="139" t="s">
        <v>121</v>
      </c>
      <c r="H68" s="140"/>
      <c r="I68" s="140" t="s">
        <v>397</v>
      </c>
      <c r="J68" s="140">
        <v>-59500</v>
      </c>
      <c r="K68" s="140"/>
      <c r="L68" s="140">
        <v>13.25</v>
      </c>
      <c r="M68" s="140">
        <v>12656.359999999109</v>
      </c>
    </row>
    <row r="69" spans="1:13" x14ac:dyDescent="0.25">
      <c r="A69" s="138">
        <v>45709</v>
      </c>
      <c r="B69" s="139" t="s">
        <v>236</v>
      </c>
      <c r="C69" s="139" t="s">
        <v>234</v>
      </c>
      <c r="D69" s="139"/>
      <c r="E69" s="139" t="s">
        <v>235</v>
      </c>
      <c r="F69" s="139" t="s">
        <v>396</v>
      </c>
      <c r="G69" s="139" t="s">
        <v>121</v>
      </c>
      <c r="H69" s="140"/>
      <c r="I69" s="140" t="s">
        <v>397</v>
      </c>
      <c r="J69" s="140">
        <v>59500</v>
      </c>
      <c r="K69" s="140">
        <v>13.25</v>
      </c>
      <c r="L69" s="140"/>
      <c r="M69" s="140">
        <v>12669.609999999109</v>
      </c>
    </row>
    <row r="70" spans="1:13" x14ac:dyDescent="0.25">
      <c r="A70" s="138">
        <v>45709</v>
      </c>
      <c r="B70" s="139" t="s">
        <v>233</v>
      </c>
      <c r="C70" s="139" t="s">
        <v>231</v>
      </c>
      <c r="D70" s="139"/>
      <c r="E70" s="139" t="s">
        <v>232</v>
      </c>
      <c r="F70" s="139" t="s">
        <v>396</v>
      </c>
      <c r="G70" s="139" t="s">
        <v>121</v>
      </c>
      <c r="H70" s="140"/>
      <c r="I70" s="140" t="s">
        <v>397</v>
      </c>
      <c r="J70" s="140">
        <v>70000</v>
      </c>
      <c r="K70" s="140">
        <v>15.59</v>
      </c>
      <c r="L70" s="140"/>
      <c r="M70" s="140">
        <v>12685.199999999109</v>
      </c>
    </row>
    <row r="71" spans="1:13" x14ac:dyDescent="0.25">
      <c r="A71" s="138">
        <v>45709</v>
      </c>
      <c r="B71" s="139" t="s">
        <v>233</v>
      </c>
      <c r="C71" s="139" t="s">
        <v>231</v>
      </c>
      <c r="D71" s="139"/>
      <c r="E71" s="139" t="s">
        <v>232</v>
      </c>
      <c r="F71" s="139" t="s">
        <v>396</v>
      </c>
      <c r="G71" s="139" t="s">
        <v>121</v>
      </c>
      <c r="H71" s="140"/>
      <c r="I71" s="140" t="s">
        <v>397</v>
      </c>
      <c r="J71" s="140">
        <v>-70000</v>
      </c>
      <c r="K71" s="140"/>
      <c r="L71" s="140">
        <v>15.59</v>
      </c>
      <c r="M71" s="140">
        <v>12669.609999999109</v>
      </c>
    </row>
    <row r="72" spans="1:13" x14ac:dyDescent="0.25">
      <c r="A72" s="138">
        <v>45709</v>
      </c>
      <c r="B72" s="139" t="s">
        <v>409</v>
      </c>
      <c r="C72" s="139" t="s">
        <v>412</v>
      </c>
      <c r="D72" s="139"/>
      <c r="E72" s="139" t="s">
        <v>413</v>
      </c>
      <c r="F72" s="139"/>
      <c r="G72" s="139"/>
      <c r="H72" s="140"/>
      <c r="I72" s="140"/>
      <c r="J72" s="140">
        <v>0</v>
      </c>
      <c r="K72" s="140"/>
      <c r="L72" s="140"/>
      <c r="M72" s="140"/>
    </row>
    <row r="73" spans="1:13" x14ac:dyDescent="0.25">
      <c r="A73" s="138">
        <v>45709</v>
      </c>
      <c r="B73" s="139" t="s">
        <v>230</v>
      </c>
      <c r="C73" s="139" t="s">
        <v>227</v>
      </c>
      <c r="D73" s="139"/>
      <c r="E73" s="139" t="s">
        <v>229</v>
      </c>
      <c r="F73" s="139" t="s">
        <v>396</v>
      </c>
      <c r="G73" s="139" t="s">
        <v>134</v>
      </c>
      <c r="H73" s="140"/>
      <c r="I73" s="140" t="s">
        <v>397</v>
      </c>
      <c r="J73" s="140">
        <v>-150000</v>
      </c>
      <c r="K73" s="140"/>
      <c r="L73" s="140">
        <v>33.409999999999997</v>
      </c>
      <c r="M73" s="140">
        <v>12636.199999999109</v>
      </c>
    </row>
    <row r="74" spans="1:13" x14ac:dyDescent="0.25">
      <c r="A74" s="138">
        <v>45709</v>
      </c>
      <c r="B74" s="139" t="s">
        <v>228</v>
      </c>
      <c r="C74" s="139" t="s">
        <v>227</v>
      </c>
      <c r="D74" s="139"/>
      <c r="E74" s="139" t="s">
        <v>227</v>
      </c>
      <c r="F74" s="139" t="s">
        <v>396</v>
      </c>
      <c r="G74" s="139" t="s">
        <v>118</v>
      </c>
      <c r="H74" s="140"/>
      <c r="I74" s="140" t="s">
        <v>397</v>
      </c>
      <c r="J74" s="140">
        <v>150000</v>
      </c>
      <c r="K74" s="140">
        <v>33.409999999999997</v>
      </c>
      <c r="L74" s="140"/>
      <c r="M74" s="140">
        <v>12669.609999999109</v>
      </c>
    </row>
    <row r="75" spans="1:13" x14ac:dyDescent="0.25">
      <c r="A75" s="138">
        <v>45709</v>
      </c>
      <c r="B75" s="139" t="s">
        <v>226</v>
      </c>
      <c r="C75" s="139" t="s">
        <v>223</v>
      </c>
      <c r="D75" s="139"/>
      <c r="E75" s="139" t="s">
        <v>225</v>
      </c>
      <c r="F75" s="139" t="s">
        <v>396</v>
      </c>
      <c r="G75" s="139" t="s">
        <v>134</v>
      </c>
      <c r="H75" s="140"/>
      <c r="I75" s="140" t="s">
        <v>397</v>
      </c>
      <c r="J75" s="140">
        <v>-800000</v>
      </c>
      <c r="K75" s="140"/>
      <c r="L75" s="140">
        <v>178.17</v>
      </c>
      <c r="M75" s="140">
        <v>12491.439999999109</v>
      </c>
    </row>
    <row r="76" spans="1:13" x14ac:dyDescent="0.25">
      <c r="A76" s="138">
        <v>45709</v>
      </c>
      <c r="B76" s="139" t="s">
        <v>224</v>
      </c>
      <c r="C76" s="139" t="s">
        <v>223</v>
      </c>
      <c r="D76" s="139"/>
      <c r="E76" s="139" t="s">
        <v>223</v>
      </c>
      <c r="F76" s="139" t="s">
        <v>396</v>
      </c>
      <c r="G76" s="139" t="s">
        <v>118</v>
      </c>
      <c r="H76" s="140"/>
      <c r="I76" s="140" t="s">
        <v>397</v>
      </c>
      <c r="J76" s="140">
        <v>800000</v>
      </c>
      <c r="K76" s="140">
        <v>178.17</v>
      </c>
      <c r="L76" s="140"/>
      <c r="M76" s="140">
        <v>12669.609999999109</v>
      </c>
    </row>
    <row r="77" spans="1:13" x14ac:dyDescent="0.25">
      <c r="A77" s="138">
        <v>45709</v>
      </c>
      <c r="B77" s="139" t="s">
        <v>222</v>
      </c>
      <c r="C77" s="139" t="s">
        <v>220</v>
      </c>
      <c r="D77" s="139"/>
      <c r="E77" s="139" t="s">
        <v>414</v>
      </c>
      <c r="F77" s="139" t="s">
        <v>396</v>
      </c>
      <c r="G77" s="139" t="s">
        <v>121</v>
      </c>
      <c r="H77" s="140"/>
      <c r="I77" s="140" t="s">
        <v>397</v>
      </c>
      <c r="J77" s="140">
        <v>-106200</v>
      </c>
      <c r="K77" s="140"/>
      <c r="L77" s="140">
        <v>23.65</v>
      </c>
      <c r="M77" s="140">
        <v>12645.95999999911</v>
      </c>
    </row>
    <row r="78" spans="1:13" x14ac:dyDescent="0.25">
      <c r="A78" s="138">
        <v>45709</v>
      </c>
      <c r="B78" s="139" t="s">
        <v>221</v>
      </c>
      <c r="C78" s="139" t="s">
        <v>220</v>
      </c>
      <c r="D78" s="139"/>
      <c r="E78" s="139" t="s">
        <v>220</v>
      </c>
      <c r="F78" s="139" t="s">
        <v>396</v>
      </c>
      <c r="G78" s="139" t="s">
        <v>118</v>
      </c>
      <c r="H78" s="140"/>
      <c r="I78" s="140" t="s">
        <v>397</v>
      </c>
      <c r="J78" s="140">
        <v>106200</v>
      </c>
      <c r="K78" s="140">
        <v>23.65</v>
      </c>
      <c r="L78" s="140"/>
      <c r="M78" s="140">
        <v>12669.609999999109</v>
      </c>
    </row>
    <row r="79" spans="1:13" x14ac:dyDescent="0.25">
      <c r="A79" s="138">
        <v>45709</v>
      </c>
      <c r="B79" s="139" t="s">
        <v>415</v>
      </c>
      <c r="C79" s="139" t="s">
        <v>416</v>
      </c>
      <c r="D79" s="139"/>
      <c r="E79" s="139" t="s">
        <v>417</v>
      </c>
      <c r="F79" s="139" t="s">
        <v>396</v>
      </c>
      <c r="G79" s="139" t="s">
        <v>418</v>
      </c>
      <c r="H79" s="140"/>
      <c r="I79" s="140" t="s">
        <v>397</v>
      </c>
      <c r="J79" s="140">
        <v>91000000</v>
      </c>
      <c r="K79" s="140">
        <v>20267.259999999998</v>
      </c>
      <c r="L79" s="140"/>
      <c r="M79" s="140">
        <v>32936.869999999108</v>
      </c>
    </row>
    <row r="80" spans="1:13" x14ac:dyDescent="0.25">
      <c r="A80" s="138">
        <v>45702</v>
      </c>
      <c r="B80" s="139" t="s">
        <v>248</v>
      </c>
      <c r="C80" s="139" t="s">
        <v>246</v>
      </c>
      <c r="D80" s="139"/>
      <c r="E80" s="139" t="s">
        <v>247</v>
      </c>
      <c r="F80" s="139" t="s">
        <v>121</v>
      </c>
      <c r="G80" s="148"/>
      <c r="H80" s="148"/>
      <c r="I80" s="140" t="s">
        <v>397</v>
      </c>
      <c r="J80" s="140">
        <v>-77000</v>
      </c>
      <c r="K80" s="140"/>
      <c r="L80" s="140">
        <v>17.07</v>
      </c>
      <c r="M80" s="139" t="s">
        <v>419</v>
      </c>
    </row>
    <row r="81" spans="1:13" x14ac:dyDescent="0.25">
      <c r="A81" s="138">
        <v>45702</v>
      </c>
      <c r="B81" s="139" t="s">
        <v>248</v>
      </c>
      <c r="C81" s="139" t="s">
        <v>246</v>
      </c>
      <c r="D81" s="139"/>
      <c r="E81" s="139" t="s">
        <v>247</v>
      </c>
      <c r="F81" s="139" t="s">
        <v>121</v>
      </c>
      <c r="G81" s="148"/>
      <c r="H81" s="148"/>
      <c r="I81" s="140" t="s">
        <v>397</v>
      </c>
      <c r="J81" s="140">
        <v>77000</v>
      </c>
      <c r="K81" s="140">
        <v>17.07</v>
      </c>
      <c r="L81" s="140"/>
      <c r="M81" s="139"/>
    </row>
    <row r="82" spans="1:13" x14ac:dyDescent="0.25">
      <c r="A82" s="138">
        <v>45702</v>
      </c>
      <c r="B82" s="139" t="s">
        <v>296</v>
      </c>
      <c r="C82" s="139" t="s">
        <v>294</v>
      </c>
      <c r="D82" s="139"/>
      <c r="E82" s="139" t="s">
        <v>295</v>
      </c>
      <c r="F82" s="139" t="s">
        <v>121</v>
      </c>
      <c r="G82" s="148"/>
      <c r="H82" s="148"/>
      <c r="I82" s="140" t="s">
        <v>397</v>
      </c>
      <c r="J82" s="140">
        <v>-394000</v>
      </c>
      <c r="K82" s="140"/>
      <c r="L82" s="140">
        <v>87.36</v>
      </c>
      <c r="M82" s="139" t="s">
        <v>420</v>
      </c>
    </row>
    <row r="83" spans="1:13" x14ac:dyDescent="0.25">
      <c r="A83" s="138">
        <v>45702</v>
      </c>
      <c r="B83" s="139" t="s">
        <v>296</v>
      </c>
      <c r="C83" s="139" t="s">
        <v>294</v>
      </c>
      <c r="D83" s="139"/>
      <c r="E83" s="139" t="s">
        <v>295</v>
      </c>
      <c r="F83" s="139" t="s">
        <v>121</v>
      </c>
      <c r="G83" s="148"/>
      <c r="H83" s="148"/>
      <c r="I83" s="140" t="s">
        <v>397</v>
      </c>
      <c r="J83" s="140">
        <v>394000</v>
      </c>
      <c r="K83" s="140">
        <v>87.36</v>
      </c>
      <c r="L83" s="140"/>
      <c r="M83" s="139"/>
    </row>
    <row r="84" spans="1:13" x14ac:dyDescent="0.25">
      <c r="A84" s="138">
        <v>45702</v>
      </c>
      <c r="B84" s="139" t="s">
        <v>293</v>
      </c>
      <c r="C84" s="139" t="s">
        <v>291</v>
      </c>
      <c r="D84" s="139"/>
      <c r="E84" s="139" t="s">
        <v>292</v>
      </c>
      <c r="F84" s="139" t="s">
        <v>121</v>
      </c>
      <c r="G84" s="148"/>
      <c r="H84" s="148"/>
      <c r="I84" s="140" t="s">
        <v>397</v>
      </c>
      <c r="J84" s="140">
        <v>100</v>
      </c>
      <c r="K84" s="140">
        <v>0.02</v>
      </c>
      <c r="L84" s="140"/>
      <c r="M84" s="139" t="s">
        <v>420</v>
      </c>
    </row>
    <row r="85" spans="1:13" x14ac:dyDescent="0.25">
      <c r="A85" s="138">
        <v>45702</v>
      </c>
      <c r="B85" s="139" t="s">
        <v>293</v>
      </c>
      <c r="C85" s="139" t="s">
        <v>291</v>
      </c>
      <c r="D85" s="139"/>
      <c r="E85" s="139" t="s">
        <v>292</v>
      </c>
      <c r="F85" s="139" t="s">
        <v>121</v>
      </c>
      <c r="G85" s="148"/>
      <c r="H85" s="148"/>
      <c r="I85" s="140" t="s">
        <v>397</v>
      </c>
      <c r="J85" s="140">
        <v>-100</v>
      </c>
      <c r="K85" s="140"/>
      <c r="L85" s="140">
        <v>0.02</v>
      </c>
      <c r="M85" s="139"/>
    </row>
    <row r="86" spans="1:13" x14ac:dyDescent="0.25">
      <c r="A86" s="138">
        <v>45702</v>
      </c>
      <c r="B86" s="139" t="s">
        <v>290</v>
      </c>
      <c r="C86" s="139" t="s">
        <v>288</v>
      </c>
      <c r="D86" s="139"/>
      <c r="E86" s="139" t="s">
        <v>289</v>
      </c>
      <c r="F86" s="139" t="s">
        <v>121</v>
      </c>
      <c r="G86" s="148"/>
      <c r="H86" s="148"/>
      <c r="I86" s="140" t="s">
        <v>397</v>
      </c>
      <c r="J86" s="140">
        <v>-50000</v>
      </c>
      <c r="K86" s="140"/>
      <c r="L86" s="140">
        <v>11.09</v>
      </c>
      <c r="M86" s="139" t="s">
        <v>420</v>
      </c>
    </row>
    <row r="87" spans="1:13" x14ac:dyDescent="0.25">
      <c r="A87" s="138">
        <v>45702</v>
      </c>
      <c r="B87" s="139" t="s">
        <v>290</v>
      </c>
      <c r="C87" s="139" t="s">
        <v>288</v>
      </c>
      <c r="D87" s="139"/>
      <c r="E87" s="139" t="s">
        <v>289</v>
      </c>
      <c r="F87" s="139" t="s">
        <v>121</v>
      </c>
      <c r="G87" s="148"/>
      <c r="H87" s="148"/>
      <c r="I87" s="140" t="s">
        <v>397</v>
      </c>
      <c r="J87" s="140">
        <v>50000</v>
      </c>
      <c r="K87" s="140">
        <v>11.09</v>
      </c>
      <c r="L87" s="140"/>
      <c r="M87" s="139"/>
    </row>
    <row r="88" spans="1:13" x14ac:dyDescent="0.25">
      <c r="A88" s="138">
        <v>45702</v>
      </c>
      <c r="B88" s="139" t="s">
        <v>287</v>
      </c>
      <c r="C88" s="139" t="s">
        <v>285</v>
      </c>
      <c r="D88" s="139"/>
      <c r="E88" s="139" t="s">
        <v>286</v>
      </c>
      <c r="F88" s="139" t="s">
        <v>121</v>
      </c>
      <c r="G88" s="148"/>
      <c r="H88" s="148"/>
      <c r="I88" s="140" t="s">
        <v>397</v>
      </c>
      <c r="J88" s="140">
        <v>-110000</v>
      </c>
      <c r="K88" s="140"/>
      <c r="L88" s="140">
        <v>24.39</v>
      </c>
      <c r="M88" s="139" t="s">
        <v>420</v>
      </c>
    </row>
    <row r="89" spans="1:13" x14ac:dyDescent="0.25">
      <c r="A89" s="138">
        <v>45702</v>
      </c>
      <c r="B89" s="139" t="s">
        <v>287</v>
      </c>
      <c r="C89" s="139" t="s">
        <v>285</v>
      </c>
      <c r="D89" s="139"/>
      <c r="E89" s="139" t="s">
        <v>286</v>
      </c>
      <c r="F89" s="139" t="s">
        <v>121</v>
      </c>
      <c r="G89" s="148"/>
      <c r="H89" s="148"/>
      <c r="I89" s="140" t="s">
        <v>397</v>
      </c>
      <c r="J89" s="140">
        <v>110000</v>
      </c>
      <c r="K89" s="140">
        <v>24.39</v>
      </c>
      <c r="L89" s="140"/>
      <c r="M89" s="139"/>
    </row>
    <row r="90" spans="1:13" x14ac:dyDescent="0.25">
      <c r="A90" s="138">
        <v>45702</v>
      </c>
      <c r="B90" s="139" t="s">
        <v>284</v>
      </c>
      <c r="C90" s="139" t="s">
        <v>282</v>
      </c>
      <c r="D90" s="139"/>
      <c r="E90" s="139" t="s">
        <v>283</v>
      </c>
      <c r="F90" s="139" t="s">
        <v>121</v>
      </c>
      <c r="G90" s="148"/>
      <c r="H90" s="148"/>
      <c r="I90" s="140" t="s">
        <v>397</v>
      </c>
      <c r="J90" s="140">
        <v>131100</v>
      </c>
      <c r="K90" s="140">
        <v>29.07</v>
      </c>
      <c r="L90" s="140"/>
      <c r="M90" s="139" t="s">
        <v>420</v>
      </c>
    </row>
    <row r="91" spans="1:13" x14ac:dyDescent="0.25">
      <c r="A91" s="138">
        <v>45702</v>
      </c>
      <c r="B91" s="139" t="s">
        <v>284</v>
      </c>
      <c r="C91" s="139" t="s">
        <v>282</v>
      </c>
      <c r="D91" s="139"/>
      <c r="E91" s="139" t="s">
        <v>283</v>
      </c>
      <c r="F91" s="139" t="s">
        <v>121</v>
      </c>
      <c r="G91" s="148"/>
      <c r="H91" s="148"/>
      <c r="I91" s="140" t="s">
        <v>397</v>
      </c>
      <c r="J91" s="140">
        <v>-131100</v>
      </c>
      <c r="K91" s="140"/>
      <c r="L91" s="140">
        <v>29.07</v>
      </c>
      <c r="M91" s="139"/>
    </row>
    <row r="92" spans="1:13" x14ac:dyDescent="0.25">
      <c r="A92" s="138">
        <v>45702</v>
      </c>
      <c r="B92" s="139" t="s">
        <v>281</v>
      </c>
      <c r="C92" s="139" t="s">
        <v>279</v>
      </c>
      <c r="D92" s="139"/>
      <c r="E92" s="139" t="s">
        <v>280</v>
      </c>
      <c r="F92" s="139" t="s">
        <v>121</v>
      </c>
      <c r="G92" s="148"/>
      <c r="H92" s="148"/>
      <c r="I92" s="140" t="s">
        <v>397</v>
      </c>
      <c r="J92" s="140">
        <v>30000</v>
      </c>
      <c r="K92" s="140">
        <v>6.65</v>
      </c>
      <c r="L92" s="140"/>
      <c r="M92" s="139" t="s">
        <v>420</v>
      </c>
    </row>
    <row r="93" spans="1:13" x14ac:dyDescent="0.25">
      <c r="A93" s="138">
        <v>45702</v>
      </c>
      <c r="B93" s="139" t="s">
        <v>281</v>
      </c>
      <c r="C93" s="139" t="s">
        <v>279</v>
      </c>
      <c r="D93" s="139"/>
      <c r="E93" s="139" t="s">
        <v>280</v>
      </c>
      <c r="F93" s="139" t="s">
        <v>121</v>
      </c>
      <c r="G93" s="148"/>
      <c r="H93" s="148"/>
      <c r="I93" s="140" t="s">
        <v>397</v>
      </c>
      <c r="J93" s="140">
        <v>-30000</v>
      </c>
      <c r="K93" s="140"/>
      <c r="L93" s="140">
        <v>6.65</v>
      </c>
      <c r="M93" s="139"/>
    </row>
    <row r="94" spans="1:13" x14ac:dyDescent="0.25">
      <c r="A94" s="145">
        <v>45702</v>
      </c>
      <c r="B94" s="146" t="s">
        <v>398</v>
      </c>
      <c r="C94" s="146" t="s">
        <v>421</v>
      </c>
      <c r="D94" s="146"/>
      <c r="E94" s="146" t="s">
        <v>422</v>
      </c>
      <c r="F94" s="146"/>
      <c r="G94" s="148"/>
      <c r="H94" s="148"/>
      <c r="I94" s="147"/>
      <c r="J94" s="147">
        <v>0</v>
      </c>
      <c r="K94" s="147"/>
      <c r="L94" s="147"/>
      <c r="M94" s="149" t="s">
        <v>423</v>
      </c>
    </row>
    <row r="95" spans="1:13" x14ac:dyDescent="0.25">
      <c r="A95" s="138">
        <v>45702</v>
      </c>
      <c r="B95" s="139" t="s">
        <v>278</v>
      </c>
      <c r="C95" s="139" t="s">
        <v>276</v>
      </c>
      <c r="D95" s="139"/>
      <c r="E95" s="139" t="s">
        <v>277</v>
      </c>
      <c r="F95" s="139" t="s">
        <v>121</v>
      </c>
      <c r="G95" s="148"/>
      <c r="H95" s="148"/>
      <c r="I95" s="140" t="s">
        <v>397</v>
      </c>
      <c r="J95" s="140">
        <v>81900</v>
      </c>
      <c r="K95" s="140">
        <v>18.16</v>
      </c>
      <c r="L95" s="140"/>
      <c r="M95" s="139" t="s">
        <v>424</v>
      </c>
    </row>
    <row r="96" spans="1:13" x14ac:dyDescent="0.25">
      <c r="A96" s="138">
        <v>45702</v>
      </c>
      <c r="B96" s="139" t="s">
        <v>278</v>
      </c>
      <c r="C96" s="139" t="s">
        <v>276</v>
      </c>
      <c r="D96" s="139"/>
      <c r="E96" s="139" t="s">
        <v>277</v>
      </c>
      <c r="F96" s="139" t="s">
        <v>121</v>
      </c>
      <c r="G96" s="148"/>
      <c r="H96" s="148"/>
      <c r="I96" s="140" t="s">
        <v>397</v>
      </c>
      <c r="J96" s="140">
        <v>-81900</v>
      </c>
      <c r="K96" s="140"/>
      <c r="L96" s="140">
        <v>18.16</v>
      </c>
      <c r="M96" s="139"/>
    </row>
    <row r="97" spans="1:13" x14ac:dyDescent="0.25">
      <c r="A97" s="138">
        <v>45702</v>
      </c>
      <c r="B97" s="139" t="s">
        <v>245</v>
      </c>
      <c r="C97" s="139" t="s">
        <v>243</v>
      </c>
      <c r="D97" s="139"/>
      <c r="E97" s="139" t="s">
        <v>244</v>
      </c>
      <c r="F97" s="139" t="s">
        <v>121</v>
      </c>
      <c r="G97" s="148"/>
      <c r="H97" s="148"/>
      <c r="I97" s="140" t="s">
        <v>397</v>
      </c>
      <c r="J97" s="140">
        <v>70300</v>
      </c>
      <c r="K97" s="140">
        <v>15.59</v>
      </c>
      <c r="L97" s="140"/>
      <c r="M97" s="139" t="s">
        <v>424</v>
      </c>
    </row>
    <row r="98" spans="1:13" x14ac:dyDescent="0.25">
      <c r="A98" s="138">
        <v>45702</v>
      </c>
      <c r="B98" s="139" t="s">
        <v>245</v>
      </c>
      <c r="C98" s="139" t="s">
        <v>243</v>
      </c>
      <c r="D98" s="139"/>
      <c r="E98" s="139" t="s">
        <v>244</v>
      </c>
      <c r="F98" s="139" t="s">
        <v>121</v>
      </c>
      <c r="G98" s="148"/>
      <c r="H98" s="148"/>
      <c r="I98" s="140" t="s">
        <v>397</v>
      </c>
      <c r="J98" s="140">
        <v>-70300</v>
      </c>
      <c r="K98" s="140"/>
      <c r="L98" s="140">
        <v>15.59</v>
      </c>
      <c r="M98" s="139"/>
    </row>
    <row r="99" spans="1:13" x14ac:dyDescent="0.25">
      <c r="A99" s="138">
        <v>45702</v>
      </c>
      <c r="B99" s="139" t="s">
        <v>275</v>
      </c>
      <c r="C99" s="139" t="s">
        <v>273</v>
      </c>
      <c r="D99" s="139"/>
      <c r="E99" s="139" t="s">
        <v>425</v>
      </c>
      <c r="F99" s="139" t="s">
        <v>134</v>
      </c>
      <c r="G99" s="148"/>
      <c r="H99" s="148"/>
      <c r="I99" s="140" t="s">
        <v>397</v>
      </c>
      <c r="J99" s="140">
        <v>-250000</v>
      </c>
      <c r="K99" s="140"/>
      <c r="L99" s="140">
        <v>55.43</v>
      </c>
      <c r="M99" s="139" t="s">
        <v>423</v>
      </c>
    </row>
    <row r="100" spans="1:13" x14ac:dyDescent="0.25">
      <c r="A100" s="138">
        <v>45702</v>
      </c>
      <c r="B100" s="139" t="s">
        <v>274</v>
      </c>
      <c r="C100" s="139" t="s">
        <v>273</v>
      </c>
      <c r="D100" s="139"/>
      <c r="E100" s="139" t="s">
        <v>273</v>
      </c>
      <c r="F100" s="139" t="s">
        <v>118</v>
      </c>
      <c r="G100" s="148"/>
      <c r="H100" s="148"/>
      <c r="I100" s="140" t="s">
        <v>397</v>
      </c>
      <c r="J100" s="140">
        <v>250000</v>
      </c>
      <c r="K100" s="140">
        <v>55.43</v>
      </c>
      <c r="L100" s="140"/>
      <c r="M100" s="139"/>
    </row>
    <row r="101" spans="1:13" x14ac:dyDescent="0.25">
      <c r="A101" s="138">
        <v>45702</v>
      </c>
      <c r="B101" s="139" t="s">
        <v>272</v>
      </c>
      <c r="C101" s="139" t="s">
        <v>270</v>
      </c>
      <c r="D101" s="139"/>
      <c r="E101" s="139" t="s">
        <v>426</v>
      </c>
      <c r="F101" s="139" t="s">
        <v>134</v>
      </c>
      <c r="G101" s="148"/>
      <c r="H101" s="148"/>
      <c r="I101" s="140" t="s">
        <v>397</v>
      </c>
      <c r="J101" s="140">
        <v>-190000</v>
      </c>
      <c r="K101" s="140"/>
      <c r="L101" s="140">
        <v>42.13</v>
      </c>
      <c r="M101" s="139" t="s">
        <v>420</v>
      </c>
    </row>
    <row r="102" spans="1:13" x14ac:dyDescent="0.25">
      <c r="A102" s="138">
        <v>45702</v>
      </c>
      <c r="B102" s="139" t="s">
        <v>271</v>
      </c>
      <c r="C102" s="139" t="s">
        <v>270</v>
      </c>
      <c r="D102" s="139"/>
      <c r="E102" s="139" t="s">
        <v>270</v>
      </c>
      <c r="F102" s="139" t="s">
        <v>118</v>
      </c>
      <c r="G102" s="148"/>
      <c r="H102" s="148"/>
      <c r="I102" s="140" t="s">
        <v>397</v>
      </c>
      <c r="J102" s="140">
        <v>190000</v>
      </c>
      <c r="K102" s="140">
        <v>42.13</v>
      </c>
      <c r="L102" s="140"/>
      <c r="M102" s="139"/>
    </row>
    <row r="103" spans="1:13" x14ac:dyDescent="0.25">
      <c r="A103" s="138">
        <v>45702</v>
      </c>
      <c r="B103" s="139" t="s">
        <v>269</v>
      </c>
      <c r="C103" s="139" t="s">
        <v>267</v>
      </c>
      <c r="D103" s="139"/>
      <c r="E103" s="139" t="s">
        <v>427</v>
      </c>
      <c r="F103" s="139" t="s">
        <v>134</v>
      </c>
      <c r="G103" s="148"/>
      <c r="H103" s="148"/>
      <c r="I103" s="140" t="s">
        <v>397</v>
      </c>
      <c r="J103" s="140">
        <v>-3100000</v>
      </c>
      <c r="K103" s="140"/>
      <c r="L103" s="140">
        <v>687.36</v>
      </c>
      <c r="M103" s="139" t="s">
        <v>424</v>
      </c>
    </row>
    <row r="104" spans="1:13" x14ac:dyDescent="0.25">
      <c r="A104" s="138">
        <v>45702</v>
      </c>
      <c r="B104" s="139" t="s">
        <v>268</v>
      </c>
      <c r="C104" s="139" t="s">
        <v>267</v>
      </c>
      <c r="D104" s="139"/>
      <c r="E104" s="139" t="s">
        <v>267</v>
      </c>
      <c r="F104" s="139" t="s">
        <v>118</v>
      </c>
      <c r="G104" s="148"/>
      <c r="H104" s="148"/>
      <c r="I104" s="140" t="s">
        <v>397</v>
      </c>
      <c r="J104" s="140">
        <v>3100000</v>
      </c>
      <c r="K104" s="140">
        <v>687.36</v>
      </c>
      <c r="L104" s="140"/>
      <c r="M104" s="139"/>
    </row>
    <row r="105" spans="1:13" x14ac:dyDescent="0.25">
      <c r="A105" s="138">
        <v>45702</v>
      </c>
      <c r="B105" s="139" t="s">
        <v>266</v>
      </c>
      <c r="C105" s="139" t="s">
        <v>264</v>
      </c>
      <c r="D105" s="139"/>
      <c r="E105" s="139" t="s">
        <v>428</v>
      </c>
      <c r="F105" s="139" t="s">
        <v>134</v>
      </c>
      <c r="G105" s="148"/>
      <c r="H105" s="148"/>
      <c r="I105" s="140" t="s">
        <v>397</v>
      </c>
      <c r="J105" s="140">
        <v>-80000</v>
      </c>
      <c r="K105" s="140"/>
      <c r="L105" s="140">
        <v>17.739999999999998</v>
      </c>
      <c r="M105" s="139" t="s">
        <v>429</v>
      </c>
    </row>
    <row r="106" spans="1:13" x14ac:dyDescent="0.25">
      <c r="A106" s="138">
        <v>45702</v>
      </c>
      <c r="B106" s="139" t="s">
        <v>265</v>
      </c>
      <c r="C106" s="139" t="s">
        <v>264</v>
      </c>
      <c r="D106" s="139"/>
      <c r="E106" s="139" t="s">
        <v>264</v>
      </c>
      <c r="F106" s="139" t="s">
        <v>118</v>
      </c>
      <c r="G106" s="148"/>
      <c r="H106" s="148"/>
      <c r="I106" s="140" t="s">
        <v>397</v>
      </c>
      <c r="J106" s="140">
        <v>80000</v>
      </c>
      <c r="K106" s="140">
        <v>17.739999999999998</v>
      </c>
      <c r="L106" s="140"/>
      <c r="M106" s="139"/>
    </row>
    <row r="107" spans="1:13" x14ac:dyDescent="0.25">
      <c r="A107" s="138">
        <v>45702</v>
      </c>
      <c r="B107" s="139" t="s">
        <v>263</v>
      </c>
      <c r="C107" s="139" t="s">
        <v>261</v>
      </c>
      <c r="D107" s="139"/>
      <c r="E107" s="139" t="s">
        <v>430</v>
      </c>
      <c r="F107" s="139" t="s">
        <v>134</v>
      </c>
      <c r="G107" s="148"/>
      <c r="H107" s="148"/>
      <c r="I107" s="140" t="s">
        <v>397</v>
      </c>
      <c r="J107" s="140">
        <v>-760000</v>
      </c>
      <c r="K107" s="140"/>
      <c r="L107" s="140">
        <v>168.51</v>
      </c>
      <c r="M107" s="139" t="s">
        <v>429</v>
      </c>
    </row>
    <row r="108" spans="1:13" x14ac:dyDescent="0.25">
      <c r="A108" s="138">
        <v>45702</v>
      </c>
      <c r="B108" s="139" t="s">
        <v>262</v>
      </c>
      <c r="C108" s="139" t="s">
        <v>261</v>
      </c>
      <c r="D108" s="139"/>
      <c r="E108" s="139" t="s">
        <v>261</v>
      </c>
      <c r="F108" s="139" t="s">
        <v>118</v>
      </c>
      <c r="G108" s="148"/>
      <c r="H108" s="148"/>
      <c r="I108" s="140" t="s">
        <v>397</v>
      </c>
      <c r="J108" s="140">
        <v>760000</v>
      </c>
      <c r="K108" s="140">
        <v>168.51</v>
      </c>
      <c r="L108" s="140"/>
      <c r="M108" s="139"/>
    </row>
    <row r="109" spans="1:13" x14ac:dyDescent="0.25">
      <c r="A109" s="138">
        <v>45702</v>
      </c>
      <c r="B109" s="139" t="s">
        <v>260</v>
      </c>
      <c r="C109" s="139" t="s">
        <v>258</v>
      </c>
      <c r="D109" s="139"/>
      <c r="E109" s="139" t="s">
        <v>431</v>
      </c>
      <c r="F109" s="139" t="s">
        <v>134</v>
      </c>
      <c r="G109" s="148"/>
      <c r="H109" s="148"/>
      <c r="I109" s="140" t="s">
        <v>397</v>
      </c>
      <c r="J109" s="140">
        <v>-335000</v>
      </c>
      <c r="K109" s="140"/>
      <c r="L109" s="140">
        <v>74.28</v>
      </c>
      <c r="M109" s="139" t="s">
        <v>429</v>
      </c>
    </row>
    <row r="110" spans="1:13" x14ac:dyDescent="0.25">
      <c r="A110" s="138">
        <v>45702</v>
      </c>
      <c r="B110" s="139" t="s">
        <v>259</v>
      </c>
      <c r="C110" s="139" t="s">
        <v>258</v>
      </c>
      <c r="D110" s="139"/>
      <c r="E110" s="139" t="s">
        <v>258</v>
      </c>
      <c r="F110" s="139" t="s">
        <v>118</v>
      </c>
      <c r="G110" s="148"/>
      <c r="H110" s="148"/>
      <c r="I110" s="140" t="s">
        <v>397</v>
      </c>
      <c r="J110" s="140">
        <v>335000</v>
      </c>
      <c r="K110" s="140">
        <v>74.28</v>
      </c>
      <c r="L110" s="140"/>
      <c r="M110" s="139"/>
    </row>
    <row r="111" spans="1:13" x14ac:dyDescent="0.25">
      <c r="A111" s="138">
        <v>45702</v>
      </c>
      <c r="B111" s="139" t="s">
        <v>257</v>
      </c>
      <c r="C111" s="139" t="s">
        <v>255</v>
      </c>
      <c r="D111" s="139"/>
      <c r="E111" s="139" t="s">
        <v>432</v>
      </c>
      <c r="F111" s="139" t="s">
        <v>134</v>
      </c>
      <c r="G111" s="148"/>
      <c r="H111" s="148"/>
      <c r="I111" s="140" t="s">
        <v>397</v>
      </c>
      <c r="J111" s="140">
        <v>-358000</v>
      </c>
      <c r="K111" s="140"/>
      <c r="L111" s="140">
        <v>79.38</v>
      </c>
      <c r="M111" s="139" t="s">
        <v>429</v>
      </c>
    </row>
    <row r="112" spans="1:13" x14ac:dyDescent="0.25">
      <c r="A112" s="138">
        <v>45702</v>
      </c>
      <c r="B112" s="139" t="s">
        <v>256</v>
      </c>
      <c r="C112" s="139" t="s">
        <v>255</v>
      </c>
      <c r="D112" s="139"/>
      <c r="E112" s="139" t="s">
        <v>255</v>
      </c>
      <c r="F112" s="139" t="s">
        <v>118</v>
      </c>
      <c r="G112" s="148"/>
      <c r="H112" s="148"/>
      <c r="I112" s="140" t="s">
        <v>397</v>
      </c>
      <c r="J112" s="140">
        <v>358000</v>
      </c>
      <c r="K112" s="140">
        <v>79.38</v>
      </c>
      <c r="L112" s="140"/>
      <c r="M112" s="139"/>
    </row>
    <row r="113" spans="1:13" x14ac:dyDescent="0.25">
      <c r="A113" s="138">
        <v>45702</v>
      </c>
      <c r="B113" s="139" t="s">
        <v>254</v>
      </c>
      <c r="C113" s="139" t="s">
        <v>252</v>
      </c>
      <c r="D113" s="139"/>
      <c r="E113" s="139" t="s">
        <v>433</v>
      </c>
      <c r="F113" s="139" t="s">
        <v>134</v>
      </c>
      <c r="G113" s="148"/>
      <c r="H113" s="148"/>
      <c r="I113" s="140" t="s">
        <v>397</v>
      </c>
      <c r="J113" s="140">
        <v>-140000</v>
      </c>
      <c r="K113" s="140"/>
      <c r="L113" s="140">
        <v>31.04</v>
      </c>
      <c r="M113" s="139" t="s">
        <v>429</v>
      </c>
    </row>
    <row r="114" spans="1:13" x14ac:dyDescent="0.25">
      <c r="A114" s="138">
        <v>45702</v>
      </c>
      <c r="B114" s="139" t="s">
        <v>253</v>
      </c>
      <c r="C114" s="139" t="s">
        <v>252</v>
      </c>
      <c r="D114" s="139"/>
      <c r="E114" s="139" t="s">
        <v>252</v>
      </c>
      <c r="F114" s="139" t="s">
        <v>118</v>
      </c>
      <c r="G114" s="148"/>
      <c r="H114" s="148"/>
      <c r="I114" s="140" t="s">
        <v>397</v>
      </c>
      <c r="J114" s="140">
        <v>140000</v>
      </c>
      <c r="K114" s="140">
        <v>31.04</v>
      </c>
      <c r="L114" s="140"/>
      <c r="M114" s="139"/>
    </row>
    <row r="115" spans="1:13" x14ac:dyDescent="0.25">
      <c r="A115" s="138">
        <v>45702</v>
      </c>
      <c r="B115" s="139" t="s">
        <v>251</v>
      </c>
      <c r="C115" s="139" t="s">
        <v>249</v>
      </c>
      <c r="D115" s="139"/>
      <c r="E115" s="139" t="s">
        <v>434</v>
      </c>
      <c r="F115" s="139" t="s">
        <v>134</v>
      </c>
      <c r="G115" s="148"/>
      <c r="H115" s="148"/>
      <c r="I115" s="140" t="s">
        <v>397</v>
      </c>
      <c r="J115" s="140">
        <v>-2570000</v>
      </c>
      <c r="K115" s="140"/>
      <c r="L115" s="140">
        <v>569.84</v>
      </c>
      <c r="M115" s="139" t="s">
        <v>424</v>
      </c>
    </row>
    <row r="116" spans="1:13" x14ac:dyDescent="0.25">
      <c r="A116" s="138">
        <v>45702</v>
      </c>
      <c r="B116" s="139" t="s">
        <v>250</v>
      </c>
      <c r="C116" s="139" t="s">
        <v>249</v>
      </c>
      <c r="D116" s="139"/>
      <c r="E116" s="139" t="s">
        <v>249</v>
      </c>
      <c r="F116" s="139" t="s">
        <v>118</v>
      </c>
      <c r="G116" s="148"/>
      <c r="H116" s="148"/>
      <c r="I116" s="140" t="s">
        <v>397</v>
      </c>
      <c r="J116" s="140">
        <v>2570000</v>
      </c>
      <c r="K116" s="140">
        <v>569.84</v>
      </c>
      <c r="L116" s="140"/>
      <c r="M116" s="139"/>
    </row>
    <row r="117" spans="1:13" x14ac:dyDescent="0.25">
      <c r="A117" s="138">
        <v>45702</v>
      </c>
      <c r="B117" s="139" t="s">
        <v>242</v>
      </c>
      <c r="C117" s="139" t="s">
        <v>240</v>
      </c>
      <c r="D117" s="139"/>
      <c r="E117" s="139" t="s">
        <v>435</v>
      </c>
      <c r="F117" s="139" t="s">
        <v>121</v>
      </c>
      <c r="G117" s="148"/>
      <c r="H117" s="148"/>
      <c r="I117" s="140" t="s">
        <v>397</v>
      </c>
      <c r="J117" s="140">
        <v>-60000</v>
      </c>
      <c r="K117" s="140"/>
      <c r="L117" s="140">
        <v>13.3</v>
      </c>
      <c r="M117" s="139" t="s">
        <v>424</v>
      </c>
    </row>
    <row r="118" spans="1:13" x14ac:dyDescent="0.25">
      <c r="A118" s="138">
        <v>45702</v>
      </c>
      <c r="B118" s="139" t="s">
        <v>241</v>
      </c>
      <c r="C118" s="139" t="s">
        <v>240</v>
      </c>
      <c r="D118" s="139"/>
      <c r="E118" s="139" t="s">
        <v>240</v>
      </c>
      <c r="F118" s="139" t="s">
        <v>118</v>
      </c>
      <c r="G118" s="148"/>
      <c r="H118" s="148"/>
      <c r="I118" s="140" t="s">
        <v>397</v>
      </c>
      <c r="J118" s="140">
        <v>60000</v>
      </c>
      <c r="K118" s="140">
        <v>13.3</v>
      </c>
      <c r="L118" s="140"/>
      <c r="M118" s="139"/>
    </row>
    <row r="119" spans="1:13" x14ac:dyDescent="0.25">
      <c r="A119" s="138">
        <v>45702</v>
      </c>
      <c r="B119" s="139" t="s">
        <v>239</v>
      </c>
      <c r="C119" s="139" t="s">
        <v>237</v>
      </c>
      <c r="D119" s="139"/>
      <c r="E119" s="139" t="s">
        <v>436</v>
      </c>
      <c r="F119" s="139" t="s">
        <v>121</v>
      </c>
      <c r="G119" s="148"/>
      <c r="H119" s="148"/>
      <c r="I119" s="140" t="s">
        <v>397</v>
      </c>
      <c r="J119" s="140">
        <v>-19000</v>
      </c>
      <c r="K119" s="140"/>
      <c r="L119" s="140">
        <v>4.21</v>
      </c>
      <c r="M119" s="139" t="s">
        <v>420</v>
      </c>
    </row>
    <row r="120" spans="1:13" x14ac:dyDescent="0.25">
      <c r="A120" s="138">
        <v>45702</v>
      </c>
      <c r="B120" s="139" t="s">
        <v>238</v>
      </c>
      <c r="C120" s="139" t="s">
        <v>237</v>
      </c>
      <c r="D120" s="139"/>
      <c r="E120" s="139" t="s">
        <v>237</v>
      </c>
      <c r="F120" s="139" t="s">
        <v>118</v>
      </c>
      <c r="G120" s="148"/>
      <c r="H120" s="148"/>
      <c r="I120" s="140" t="s">
        <v>397</v>
      </c>
      <c r="J120" s="140">
        <v>19000</v>
      </c>
      <c r="K120" s="140">
        <v>4.21</v>
      </c>
      <c r="L120" s="140"/>
      <c r="M120" s="139"/>
    </row>
    <row r="121" spans="1:13" x14ac:dyDescent="0.25">
      <c r="A121" s="145">
        <v>45699</v>
      </c>
      <c r="B121" s="146" t="s">
        <v>398</v>
      </c>
      <c r="C121" s="146" t="s">
        <v>437</v>
      </c>
      <c r="D121" s="146"/>
      <c r="E121" s="146" t="s">
        <v>438</v>
      </c>
      <c r="F121" s="146"/>
      <c r="G121" s="148"/>
      <c r="H121" s="148"/>
      <c r="I121" s="147"/>
      <c r="J121" s="147">
        <v>0</v>
      </c>
      <c r="K121" s="147"/>
      <c r="L121" s="147"/>
      <c r="M121" s="149" t="s">
        <v>439</v>
      </c>
    </row>
    <row r="122" spans="1:13" x14ac:dyDescent="0.25">
      <c r="A122" s="138">
        <v>45699</v>
      </c>
      <c r="B122" s="139" t="s">
        <v>315</v>
      </c>
      <c r="C122" s="139" t="s">
        <v>313</v>
      </c>
      <c r="D122" s="139"/>
      <c r="E122" s="139" t="s">
        <v>314</v>
      </c>
      <c r="F122" s="139" t="s">
        <v>121</v>
      </c>
      <c r="G122" s="148"/>
      <c r="H122" s="148"/>
      <c r="I122" s="140" t="s">
        <v>397</v>
      </c>
      <c r="J122" s="140">
        <v>-100000</v>
      </c>
      <c r="K122" s="140"/>
      <c r="L122" s="140">
        <v>22.03</v>
      </c>
      <c r="M122" s="139" t="s">
        <v>429</v>
      </c>
    </row>
    <row r="123" spans="1:13" x14ac:dyDescent="0.25">
      <c r="A123" s="138">
        <v>45699</v>
      </c>
      <c r="B123" s="139" t="s">
        <v>315</v>
      </c>
      <c r="C123" s="139" t="s">
        <v>313</v>
      </c>
      <c r="D123" s="139"/>
      <c r="E123" s="139" t="s">
        <v>314</v>
      </c>
      <c r="F123" s="139" t="s">
        <v>121</v>
      </c>
      <c r="G123" s="148"/>
      <c r="H123" s="148"/>
      <c r="I123" s="140" t="s">
        <v>397</v>
      </c>
      <c r="J123" s="140">
        <v>100000</v>
      </c>
      <c r="K123" s="140">
        <v>22.03</v>
      </c>
      <c r="L123" s="140"/>
      <c r="M123" s="140"/>
    </row>
    <row r="124" spans="1:13" x14ac:dyDescent="0.25">
      <c r="A124" s="145">
        <v>45699</v>
      </c>
      <c r="B124" s="146" t="s">
        <v>398</v>
      </c>
      <c r="C124" s="146" t="s">
        <v>440</v>
      </c>
      <c r="D124" s="146"/>
      <c r="E124" s="146" t="s">
        <v>441</v>
      </c>
      <c r="F124" s="146"/>
      <c r="G124" s="148"/>
      <c r="H124" s="148"/>
      <c r="I124" s="147"/>
      <c r="J124" s="147">
        <v>0</v>
      </c>
      <c r="K124" s="147"/>
      <c r="L124" s="147"/>
      <c r="M124" s="149" t="s">
        <v>429</v>
      </c>
    </row>
    <row r="125" spans="1:13" x14ac:dyDescent="0.25">
      <c r="A125" s="138">
        <v>45699</v>
      </c>
      <c r="B125" s="139" t="s">
        <v>312</v>
      </c>
      <c r="C125" s="139" t="s">
        <v>310</v>
      </c>
      <c r="D125" s="139"/>
      <c r="E125" s="139" t="s">
        <v>311</v>
      </c>
      <c r="F125" s="139" t="s">
        <v>121</v>
      </c>
      <c r="G125" s="148"/>
      <c r="H125" s="148"/>
      <c r="I125" s="140" t="s">
        <v>397</v>
      </c>
      <c r="J125" s="140">
        <v>-19201</v>
      </c>
      <c r="K125" s="140"/>
      <c r="L125" s="140">
        <v>4.2300000000000004</v>
      </c>
      <c r="M125" s="139" t="s">
        <v>429</v>
      </c>
    </row>
    <row r="126" spans="1:13" x14ac:dyDescent="0.25">
      <c r="A126" s="138">
        <v>45699</v>
      </c>
      <c r="B126" s="139" t="s">
        <v>312</v>
      </c>
      <c r="C126" s="139" t="s">
        <v>310</v>
      </c>
      <c r="D126" s="139"/>
      <c r="E126" s="139" t="s">
        <v>311</v>
      </c>
      <c r="F126" s="139" t="s">
        <v>121</v>
      </c>
      <c r="G126" s="148"/>
      <c r="H126" s="148"/>
      <c r="I126" s="140" t="s">
        <v>397</v>
      </c>
      <c r="J126" s="140">
        <v>19201</v>
      </c>
      <c r="K126" s="140">
        <v>4.2300000000000004</v>
      </c>
      <c r="L126" s="140"/>
      <c r="M126" s="140"/>
    </row>
    <row r="127" spans="1:13" x14ac:dyDescent="0.25">
      <c r="A127" s="145">
        <v>45699</v>
      </c>
      <c r="B127" s="146" t="s">
        <v>398</v>
      </c>
      <c r="C127" s="146" t="s">
        <v>442</v>
      </c>
      <c r="D127" s="146"/>
      <c r="E127" s="146" t="s">
        <v>443</v>
      </c>
      <c r="F127" s="146"/>
      <c r="G127" s="148"/>
      <c r="H127" s="148"/>
      <c r="I127" s="147"/>
      <c r="J127" s="147">
        <v>0</v>
      </c>
      <c r="K127" s="147"/>
      <c r="L127" s="147"/>
      <c r="M127" s="149" t="s">
        <v>429</v>
      </c>
    </row>
    <row r="128" spans="1:13" x14ac:dyDescent="0.25">
      <c r="A128" s="145">
        <v>45699</v>
      </c>
      <c r="B128" s="146" t="s">
        <v>398</v>
      </c>
      <c r="C128" s="146" t="s">
        <v>444</v>
      </c>
      <c r="D128" s="146"/>
      <c r="E128" s="146" t="s">
        <v>445</v>
      </c>
      <c r="F128" s="146"/>
      <c r="G128" s="148"/>
      <c r="H128" s="148"/>
      <c r="I128" s="147"/>
      <c r="J128" s="147">
        <v>0</v>
      </c>
      <c r="K128" s="147"/>
      <c r="L128" s="147"/>
      <c r="M128" s="149" t="s">
        <v>446</v>
      </c>
    </row>
    <row r="129" spans="1:13" x14ac:dyDescent="0.25">
      <c r="A129" s="145">
        <v>45699</v>
      </c>
      <c r="B129" s="146" t="s">
        <v>398</v>
      </c>
      <c r="C129" s="146" t="s">
        <v>447</v>
      </c>
      <c r="D129" s="146"/>
      <c r="E129" s="146" t="s">
        <v>448</v>
      </c>
      <c r="F129" s="146"/>
      <c r="G129" s="148"/>
      <c r="H129" s="148"/>
      <c r="I129" s="147"/>
      <c r="J129" s="147">
        <v>0</v>
      </c>
      <c r="K129" s="147"/>
      <c r="L129" s="147"/>
      <c r="M129" s="149" t="s">
        <v>439</v>
      </c>
    </row>
    <row r="130" spans="1:13" x14ac:dyDescent="0.25">
      <c r="A130" s="138">
        <v>45699</v>
      </c>
      <c r="B130" s="139" t="s">
        <v>299</v>
      </c>
      <c r="C130" s="139" t="s">
        <v>297</v>
      </c>
      <c r="D130" s="139"/>
      <c r="E130" s="139" t="s">
        <v>449</v>
      </c>
      <c r="F130" s="139" t="s">
        <v>134</v>
      </c>
      <c r="G130" s="148"/>
      <c r="H130" s="148"/>
      <c r="I130" s="140" t="s">
        <v>397</v>
      </c>
      <c r="J130" s="140">
        <v>-250000</v>
      </c>
      <c r="K130" s="140"/>
      <c r="L130" s="140">
        <v>55.31</v>
      </c>
      <c r="M130" s="139" t="s">
        <v>439</v>
      </c>
    </row>
    <row r="131" spans="1:13" x14ac:dyDescent="0.25">
      <c r="A131" s="138">
        <v>45699</v>
      </c>
      <c r="B131" s="139" t="s">
        <v>298</v>
      </c>
      <c r="C131" s="139" t="s">
        <v>297</v>
      </c>
      <c r="D131" s="139"/>
      <c r="E131" s="139" t="s">
        <v>297</v>
      </c>
      <c r="F131" s="139" t="s">
        <v>118</v>
      </c>
      <c r="G131" s="148"/>
      <c r="H131" s="148"/>
      <c r="I131" s="140" t="s">
        <v>397</v>
      </c>
      <c r="J131" s="140">
        <v>250000</v>
      </c>
      <c r="K131" s="140">
        <v>55.31</v>
      </c>
      <c r="L131" s="140"/>
      <c r="M131" s="139"/>
    </row>
    <row r="132" spans="1:13" x14ac:dyDescent="0.25">
      <c r="A132" s="138">
        <v>45699</v>
      </c>
      <c r="B132" s="139" t="s">
        <v>309</v>
      </c>
      <c r="C132" s="139" t="s">
        <v>307</v>
      </c>
      <c r="D132" s="139"/>
      <c r="E132" s="139" t="s">
        <v>450</v>
      </c>
      <c r="F132" s="139" t="s">
        <v>121</v>
      </c>
      <c r="G132" s="148"/>
      <c r="H132" s="148"/>
      <c r="I132" s="140" t="s">
        <v>397</v>
      </c>
      <c r="J132" s="140">
        <v>-295500</v>
      </c>
      <c r="K132" s="140"/>
      <c r="L132" s="140">
        <v>65.38</v>
      </c>
      <c r="M132" s="139" t="s">
        <v>420</v>
      </c>
    </row>
    <row r="133" spans="1:13" x14ac:dyDescent="0.25">
      <c r="A133" s="138">
        <v>45699</v>
      </c>
      <c r="B133" s="139" t="s">
        <v>308</v>
      </c>
      <c r="C133" s="139" t="s">
        <v>307</v>
      </c>
      <c r="D133" s="139"/>
      <c r="E133" s="139" t="s">
        <v>307</v>
      </c>
      <c r="F133" s="139" t="s">
        <v>118</v>
      </c>
      <c r="G133" s="148"/>
      <c r="H133" s="148"/>
      <c r="I133" s="140" t="s">
        <v>397</v>
      </c>
      <c r="J133" s="140">
        <v>295500</v>
      </c>
      <c r="K133" s="140">
        <v>65.38</v>
      </c>
      <c r="L133" s="140"/>
      <c r="M133" s="139"/>
    </row>
    <row r="134" spans="1:13" x14ac:dyDescent="0.25">
      <c r="A134" s="138">
        <v>45699</v>
      </c>
      <c r="B134" s="139" t="s">
        <v>306</v>
      </c>
      <c r="C134" s="139" t="s">
        <v>304</v>
      </c>
      <c r="D134" s="139"/>
      <c r="E134" s="139" t="s">
        <v>451</v>
      </c>
      <c r="F134" s="139" t="s">
        <v>121</v>
      </c>
      <c r="G134" s="148"/>
      <c r="H134" s="148"/>
      <c r="I134" s="140" t="s">
        <v>397</v>
      </c>
      <c r="J134" s="140">
        <v>-15000</v>
      </c>
      <c r="K134" s="140"/>
      <c r="L134" s="140">
        <v>3.32</v>
      </c>
      <c r="M134" s="139" t="s">
        <v>439</v>
      </c>
    </row>
    <row r="135" spans="1:13" x14ac:dyDescent="0.25">
      <c r="A135" s="138">
        <v>45699</v>
      </c>
      <c r="B135" s="139" t="s">
        <v>305</v>
      </c>
      <c r="C135" s="139" t="s">
        <v>304</v>
      </c>
      <c r="D135" s="139"/>
      <c r="E135" s="139" t="s">
        <v>304</v>
      </c>
      <c r="F135" s="139" t="s">
        <v>118</v>
      </c>
      <c r="G135" s="148"/>
      <c r="H135" s="148"/>
      <c r="I135" s="140" t="s">
        <v>397</v>
      </c>
      <c r="J135" s="140">
        <v>15000</v>
      </c>
      <c r="K135" s="140">
        <v>3.32</v>
      </c>
      <c r="L135" s="140"/>
      <c r="M135" s="139"/>
    </row>
    <row r="136" spans="1:13" x14ac:dyDescent="0.25">
      <c r="A136" s="138">
        <v>45699</v>
      </c>
      <c r="B136" s="139" t="s">
        <v>303</v>
      </c>
      <c r="C136" s="139" t="s">
        <v>300</v>
      </c>
      <c r="D136" s="139"/>
      <c r="E136" s="139" t="s">
        <v>452</v>
      </c>
      <c r="F136" s="139" t="s">
        <v>302</v>
      </c>
      <c r="G136" s="148"/>
      <c r="H136" s="148"/>
      <c r="I136" s="140" t="s">
        <v>397</v>
      </c>
      <c r="J136" s="140">
        <v>-10000</v>
      </c>
      <c r="K136" s="140"/>
      <c r="L136" s="140">
        <v>2.21</v>
      </c>
      <c r="M136" s="139" t="s">
        <v>453</v>
      </c>
    </row>
    <row r="137" spans="1:13" x14ac:dyDescent="0.25">
      <c r="A137" s="138">
        <v>45699</v>
      </c>
      <c r="B137" s="139" t="s">
        <v>301</v>
      </c>
      <c r="C137" s="139" t="s">
        <v>300</v>
      </c>
      <c r="D137" s="139"/>
      <c r="E137" s="139" t="s">
        <v>300</v>
      </c>
      <c r="F137" s="139" t="s">
        <v>118</v>
      </c>
      <c r="G137" s="148"/>
      <c r="H137" s="148"/>
      <c r="I137" s="140" t="s">
        <v>397</v>
      </c>
      <c r="J137" s="140">
        <v>10000</v>
      </c>
      <c r="K137" s="140">
        <v>2.21</v>
      </c>
      <c r="L137" s="140"/>
      <c r="M137" s="140"/>
    </row>
    <row r="138" spans="1:13" x14ac:dyDescent="0.25">
      <c r="A138" s="145">
        <v>45695</v>
      </c>
      <c r="B138" s="146" t="s">
        <v>398</v>
      </c>
      <c r="C138" s="146" t="s">
        <v>454</v>
      </c>
      <c r="D138" s="146"/>
      <c r="E138" s="146" t="s">
        <v>455</v>
      </c>
      <c r="F138" s="146"/>
      <c r="G138" s="148"/>
      <c r="H138" s="148"/>
      <c r="I138" s="147"/>
      <c r="J138" s="147">
        <v>0</v>
      </c>
      <c r="K138" s="147"/>
      <c r="L138" s="147"/>
      <c r="M138" s="149" t="s">
        <v>420</v>
      </c>
    </row>
    <row r="139" spans="1:13" x14ac:dyDescent="0.25">
      <c r="A139" s="138">
        <v>45695</v>
      </c>
      <c r="B139" s="139" t="s">
        <v>333</v>
      </c>
      <c r="C139" s="139" t="s">
        <v>331</v>
      </c>
      <c r="D139" s="139"/>
      <c r="E139" s="139" t="s">
        <v>456</v>
      </c>
      <c r="F139" s="139" t="s">
        <v>134</v>
      </c>
      <c r="G139" s="148"/>
      <c r="H139" s="148"/>
      <c r="I139" s="140" t="s">
        <v>397</v>
      </c>
      <c r="J139" s="140">
        <v>-200000</v>
      </c>
      <c r="K139" s="140"/>
      <c r="L139" s="140">
        <v>43.48</v>
      </c>
      <c r="M139" s="139" t="s">
        <v>457</v>
      </c>
    </row>
    <row r="140" spans="1:13" x14ac:dyDescent="0.25">
      <c r="A140" s="138">
        <v>45695</v>
      </c>
      <c r="B140" s="139" t="s">
        <v>332</v>
      </c>
      <c r="C140" s="139" t="s">
        <v>331</v>
      </c>
      <c r="D140" s="139"/>
      <c r="E140" s="139" t="s">
        <v>331</v>
      </c>
      <c r="F140" s="139" t="s">
        <v>118</v>
      </c>
      <c r="G140" s="148"/>
      <c r="H140" s="148"/>
      <c r="I140" s="140" t="s">
        <v>397</v>
      </c>
      <c r="J140" s="140">
        <v>200000</v>
      </c>
      <c r="K140" s="140">
        <v>43.48</v>
      </c>
      <c r="L140" s="140"/>
      <c r="M140" s="139"/>
    </row>
    <row r="141" spans="1:13" x14ac:dyDescent="0.25">
      <c r="A141" s="138">
        <v>45695</v>
      </c>
      <c r="B141" s="139" t="s">
        <v>330</v>
      </c>
      <c r="C141" s="139" t="s">
        <v>328</v>
      </c>
      <c r="D141" s="139"/>
      <c r="E141" s="139" t="s">
        <v>458</v>
      </c>
      <c r="F141" s="139" t="s">
        <v>134</v>
      </c>
      <c r="G141" s="148"/>
      <c r="H141" s="148"/>
      <c r="I141" s="140" t="s">
        <v>397</v>
      </c>
      <c r="J141" s="140">
        <v>-630000</v>
      </c>
      <c r="K141" s="140"/>
      <c r="L141" s="140">
        <v>136.96</v>
      </c>
      <c r="M141" s="139" t="s">
        <v>457</v>
      </c>
    </row>
    <row r="142" spans="1:13" x14ac:dyDescent="0.25">
      <c r="A142" s="138">
        <v>45695</v>
      </c>
      <c r="B142" s="139" t="s">
        <v>329</v>
      </c>
      <c r="C142" s="139" t="s">
        <v>328</v>
      </c>
      <c r="D142" s="139"/>
      <c r="E142" s="139" t="s">
        <v>328</v>
      </c>
      <c r="F142" s="139" t="s">
        <v>118</v>
      </c>
      <c r="G142" s="148"/>
      <c r="H142" s="148"/>
      <c r="I142" s="140" t="s">
        <v>397</v>
      </c>
      <c r="J142" s="140">
        <v>630000</v>
      </c>
      <c r="K142" s="140">
        <v>136.96</v>
      </c>
      <c r="L142" s="140"/>
      <c r="M142" s="139"/>
    </row>
    <row r="143" spans="1:13" x14ac:dyDescent="0.25">
      <c r="A143" s="138">
        <v>45695</v>
      </c>
      <c r="B143" s="139" t="s">
        <v>327</v>
      </c>
      <c r="C143" s="139" t="s">
        <v>325</v>
      </c>
      <c r="D143" s="139"/>
      <c r="E143" s="139" t="s">
        <v>459</v>
      </c>
      <c r="F143" s="139" t="s">
        <v>121</v>
      </c>
      <c r="G143" s="148"/>
      <c r="H143" s="148"/>
      <c r="I143" s="140" t="s">
        <v>397</v>
      </c>
      <c r="J143" s="140">
        <v>-113000</v>
      </c>
      <c r="K143" s="140"/>
      <c r="L143" s="140">
        <v>24.57</v>
      </c>
      <c r="M143" s="139" t="s">
        <v>446</v>
      </c>
    </row>
    <row r="144" spans="1:13" x14ac:dyDescent="0.25">
      <c r="A144" s="138">
        <v>45695</v>
      </c>
      <c r="B144" s="139" t="s">
        <v>326</v>
      </c>
      <c r="C144" s="139" t="s">
        <v>325</v>
      </c>
      <c r="D144" s="139"/>
      <c r="E144" s="139" t="s">
        <v>325</v>
      </c>
      <c r="F144" s="139" t="s">
        <v>118</v>
      </c>
      <c r="G144" s="148"/>
      <c r="H144" s="148"/>
      <c r="I144" s="140" t="s">
        <v>397</v>
      </c>
      <c r="J144" s="140">
        <v>113000</v>
      </c>
      <c r="K144" s="140">
        <v>24.57</v>
      </c>
      <c r="L144" s="140"/>
      <c r="M144" s="139"/>
    </row>
    <row r="145" spans="1:13" x14ac:dyDescent="0.25">
      <c r="A145" s="138">
        <v>45695</v>
      </c>
      <c r="B145" s="139" t="s">
        <v>324</v>
      </c>
      <c r="C145" s="139" t="s">
        <v>322</v>
      </c>
      <c r="D145" s="139"/>
      <c r="E145" s="139" t="s">
        <v>460</v>
      </c>
      <c r="F145" s="139" t="s">
        <v>121</v>
      </c>
      <c r="G145" s="148"/>
      <c r="H145" s="148"/>
      <c r="I145" s="140" t="s">
        <v>397</v>
      </c>
      <c r="J145" s="140">
        <v>-148000</v>
      </c>
      <c r="K145" s="140"/>
      <c r="L145" s="140">
        <v>32.17</v>
      </c>
      <c r="M145" s="139" t="s">
        <v>446</v>
      </c>
    </row>
    <row r="146" spans="1:13" x14ac:dyDescent="0.25">
      <c r="A146" s="138">
        <v>45695</v>
      </c>
      <c r="B146" s="139" t="s">
        <v>323</v>
      </c>
      <c r="C146" s="139" t="s">
        <v>322</v>
      </c>
      <c r="D146" s="139"/>
      <c r="E146" s="139" t="s">
        <v>322</v>
      </c>
      <c r="F146" s="139" t="s">
        <v>118</v>
      </c>
      <c r="G146" s="148"/>
      <c r="H146" s="148"/>
      <c r="I146" s="140" t="s">
        <v>397</v>
      </c>
      <c r="J146" s="140">
        <v>148000</v>
      </c>
      <c r="K146" s="140">
        <v>32.17</v>
      </c>
      <c r="L146" s="140"/>
      <c r="M146" s="139"/>
    </row>
    <row r="147" spans="1:13" x14ac:dyDescent="0.25">
      <c r="A147" s="138">
        <v>45695</v>
      </c>
      <c r="B147" s="139" t="s">
        <v>321</v>
      </c>
      <c r="C147" s="139" t="s">
        <v>319</v>
      </c>
      <c r="D147" s="139"/>
      <c r="E147" s="139" t="s">
        <v>461</v>
      </c>
      <c r="F147" s="139" t="s">
        <v>121</v>
      </c>
      <c r="G147" s="148"/>
      <c r="H147" s="148"/>
      <c r="I147" s="140" t="s">
        <v>397</v>
      </c>
      <c r="J147" s="140">
        <v>-1100000</v>
      </c>
      <c r="K147" s="140"/>
      <c r="L147" s="140">
        <v>239.13</v>
      </c>
      <c r="M147" s="139" t="s">
        <v>424</v>
      </c>
    </row>
    <row r="148" spans="1:13" x14ac:dyDescent="0.25">
      <c r="A148" s="138">
        <v>45695</v>
      </c>
      <c r="B148" s="139" t="s">
        <v>320</v>
      </c>
      <c r="C148" s="139" t="s">
        <v>319</v>
      </c>
      <c r="D148" s="139"/>
      <c r="E148" s="139" t="s">
        <v>319</v>
      </c>
      <c r="F148" s="139" t="s">
        <v>118</v>
      </c>
      <c r="G148" s="148"/>
      <c r="H148" s="148"/>
      <c r="I148" s="140" t="s">
        <v>397</v>
      </c>
      <c r="J148" s="140">
        <v>1100000</v>
      </c>
      <c r="K148" s="140">
        <v>239.13</v>
      </c>
      <c r="L148" s="140"/>
      <c r="M148" s="139"/>
    </row>
    <row r="149" spans="1:13" x14ac:dyDescent="0.25">
      <c r="A149" s="138">
        <v>45695</v>
      </c>
      <c r="B149" s="139" t="s">
        <v>318</v>
      </c>
      <c r="C149" s="139" t="s">
        <v>316</v>
      </c>
      <c r="D149" s="139"/>
      <c r="E149" s="139" t="s">
        <v>462</v>
      </c>
      <c r="F149" s="139" t="s">
        <v>121</v>
      </c>
      <c r="G149" s="148"/>
      <c r="H149" s="148"/>
      <c r="I149" s="140" t="s">
        <v>397</v>
      </c>
      <c r="J149" s="140">
        <v>-2000000</v>
      </c>
      <c r="K149" s="140"/>
      <c r="L149" s="140">
        <v>434.78</v>
      </c>
      <c r="M149" s="139" t="s">
        <v>424</v>
      </c>
    </row>
    <row r="150" spans="1:13" x14ac:dyDescent="0.25">
      <c r="A150" s="138">
        <v>45695</v>
      </c>
      <c r="B150" s="139" t="s">
        <v>317</v>
      </c>
      <c r="C150" s="139" t="s">
        <v>316</v>
      </c>
      <c r="D150" s="139"/>
      <c r="E150" s="139" t="s">
        <v>316</v>
      </c>
      <c r="F150" s="139" t="s">
        <v>118</v>
      </c>
      <c r="G150" s="148"/>
      <c r="H150" s="148"/>
      <c r="I150" s="140" t="s">
        <v>397</v>
      </c>
      <c r="J150" s="140">
        <v>2000000</v>
      </c>
      <c r="K150" s="140">
        <v>434.78</v>
      </c>
      <c r="L150" s="140"/>
      <c r="M150" s="139"/>
    </row>
    <row r="151" spans="1:13" x14ac:dyDescent="0.25">
      <c r="A151" s="138">
        <v>45694</v>
      </c>
      <c r="B151" s="139" t="s">
        <v>336</v>
      </c>
      <c r="C151" s="139" t="s">
        <v>334</v>
      </c>
      <c r="D151" s="139"/>
      <c r="E151" s="139" t="s">
        <v>463</v>
      </c>
      <c r="F151" s="139" t="s">
        <v>134</v>
      </c>
      <c r="G151" s="148"/>
      <c r="H151" s="148"/>
      <c r="I151" s="140" t="s">
        <v>397</v>
      </c>
      <c r="J151" s="140">
        <v>-1450000</v>
      </c>
      <c r="K151" s="140"/>
      <c r="L151" s="140">
        <v>315.22000000000003</v>
      </c>
      <c r="M151" s="139" t="s">
        <v>420</v>
      </c>
    </row>
    <row r="152" spans="1:13" x14ac:dyDescent="0.25">
      <c r="A152" s="138">
        <v>45694</v>
      </c>
      <c r="B152" s="139" t="s">
        <v>335</v>
      </c>
      <c r="C152" s="139" t="s">
        <v>334</v>
      </c>
      <c r="D152" s="139"/>
      <c r="E152" s="139" t="s">
        <v>334</v>
      </c>
      <c r="F152" s="139" t="s">
        <v>118</v>
      </c>
      <c r="G152" s="148"/>
      <c r="H152" s="148"/>
      <c r="I152" s="140" t="s">
        <v>397</v>
      </c>
      <c r="J152" s="150">
        <v>1450000</v>
      </c>
      <c r="K152" s="140">
        <v>315.22000000000003</v>
      </c>
      <c r="L152" s="140"/>
      <c r="M152" s="140"/>
    </row>
    <row r="153" spans="1:13" s="3" customFormat="1" x14ac:dyDescent="0.25">
      <c r="A153" s="138">
        <v>45693</v>
      </c>
      <c r="B153" s="139" t="s">
        <v>378</v>
      </c>
      <c r="C153" s="139" t="s">
        <v>376</v>
      </c>
      <c r="D153" s="139"/>
      <c r="E153" s="139" t="s">
        <v>377</v>
      </c>
      <c r="F153" s="139" t="s">
        <v>121</v>
      </c>
      <c r="G153" s="151"/>
      <c r="H153" s="151"/>
      <c r="I153" s="140" t="s">
        <v>397</v>
      </c>
      <c r="J153" s="150">
        <v>-20000</v>
      </c>
      <c r="K153" s="140"/>
      <c r="L153" s="140">
        <v>4.32</v>
      </c>
      <c r="M153" s="140"/>
    </row>
    <row r="154" spans="1:13" s="3" customFormat="1" x14ac:dyDescent="0.25">
      <c r="A154" s="138">
        <v>45693</v>
      </c>
      <c r="B154" s="139" t="s">
        <v>378</v>
      </c>
      <c r="C154" s="139" t="s">
        <v>376</v>
      </c>
      <c r="D154" s="139"/>
      <c r="E154" s="139" t="s">
        <v>377</v>
      </c>
      <c r="F154" s="139" t="s">
        <v>121</v>
      </c>
      <c r="G154" s="151"/>
      <c r="H154" s="151"/>
      <c r="I154" s="140" t="s">
        <v>397</v>
      </c>
      <c r="J154" s="152">
        <v>20000</v>
      </c>
      <c r="K154" s="140">
        <v>4.32</v>
      </c>
      <c r="L154" s="140"/>
      <c r="M154" s="139" t="s">
        <v>420</v>
      </c>
    </row>
    <row r="155" spans="1:13" x14ac:dyDescent="0.25">
      <c r="A155" s="145">
        <v>45693</v>
      </c>
      <c r="B155" s="146" t="s">
        <v>398</v>
      </c>
      <c r="C155" s="146" t="s">
        <v>464</v>
      </c>
      <c r="D155" s="146"/>
      <c r="E155" s="146" t="s">
        <v>465</v>
      </c>
      <c r="F155" s="146"/>
      <c r="G155" s="148"/>
      <c r="H155" s="148"/>
      <c r="I155" s="147"/>
      <c r="J155" s="147">
        <v>0</v>
      </c>
      <c r="K155" s="147"/>
      <c r="L155" s="147"/>
      <c r="M155" s="149" t="s">
        <v>424</v>
      </c>
    </row>
    <row r="156" spans="1:13" x14ac:dyDescent="0.25">
      <c r="A156" s="145">
        <v>45693</v>
      </c>
      <c r="B156" s="146" t="s">
        <v>398</v>
      </c>
      <c r="C156" s="146" t="s">
        <v>466</v>
      </c>
      <c r="D156" s="146"/>
      <c r="E156" s="146" t="s">
        <v>467</v>
      </c>
      <c r="F156" s="146"/>
      <c r="G156" s="148"/>
      <c r="H156" s="148"/>
      <c r="I156" s="147"/>
      <c r="J156" s="147">
        <v>0</v>
      </c>
      <c r="K156" s="147"/>
      <c r="L156" s="147"/>
      <c r="M156" s="149" t="s">
        <v>468</v>
      </c>
    </row>
    <row r="157" spans="1:13" x14ac:dyDescent="0.25">
      <c r="A157" s="145">
        <v>45693</v>
      </c>
      <c r="B157" s="146" t="s">
        <v>398</v>
      </c>
      <c r="C157" s="146" t="s">
        <v>469</v>
      </c>
      <c r="D157" s="146"/>
      <c r="E157" s="146" t="s">
        <v>470</v>
      </c>
      <c r="F157" s="146"/>
      <c r="G157" s="148"/>
      <c r="H157" s="148"/>
      <c r="I157" s="147"/>
      <c r="J157" s="147">
        <v>0</v>
      </c>
      <c r="K157" s="147"/>
      <c r="L157" s="147"/>
      <c r="M157" s="149" t="s">
        <v>420</v>
      </c>
    </row>
    <row r="158" spans="1:13" x14ac:dyDescent="0.25">
      <c r="A158" s="145">
        <v>45693</v>
      </c>
      <c r="B158" s="146" t="s">
        <v>398</v>
      </c>
      <c r="C158" s="146" t="s">
        <v>471</v>
      </c>
      <c r="D158" s="146"/>
      <c r="E158" s="146" t="s">
        <v>472</v>
      </c>
      <c r="F158" s="146"/>
      <c r="G158" s="148"/>
      <c r="H158" s="148"/>
      <c r="I158" s="147"/>
      <c r="J158" s="147">
        <v>0</v>
      </c>
      <c r="K158" s="147"/>
      <c r="L158" s="147"/>
      <c r="M158" s="149" t="s">
        <v>420</v>
      </c>
    </row>
    <row r="159" spans="1:13" x14ac:dyDescent="0.25">
      <c r="A159" s="145">
        <v>45693</v>
      </c>
      <c r="B159" s="146" t="s">
        <v>398</v>
      </c>
      <c r="C159" s="146" t="s">
        <v>473</v>
      </c>
      <c r="D159" s="146"/>
      <c r="E159" s="146" t="s">
        <v>474</v>
      </c>
      <c r="F159" s="146"/>
      <c r="G159" s="148"/>
      <c r="H159" s="148"/>
      <c r="I159" s="147"/>
      <c r="J159" s="147">
        <v>0</v>
      </c>
      <c r="K159" s="147"/>
      <c r="L159" s="147"/>
      <c r="M159" s="149" t="s">
        <v>420</v>
      </c>
    </row>
    <row r="160" spans="1:13" x14ac:dyDescent="0.25">
      <c r="A160" s="145">
        <v>45693</v>
      </c>
      <c r="B160" s="146" t="s">
        <v>398</v>
      </c>
      <c r="C160" s="146" t="s">
        <v>475</v>
      </c>
      <c r="D160" s="146"/>
      <c r="E160" s="146" t="s">
        <v>476</v>
      </c>
      <c r="F160" s="146"/>
      <c r="G160" s="148"/>
      <c r="H160" s="148"/>
      <c r="I160" s="147"/>
      <c r="J160" s="147">
        <v>0</v>
      </c>
      <c r="K160" s="147"/>
      <c r="L160" s="147"/>
      <c r="M160" s="149" t="s">
        <v>420</v>
      </c>
    </row>
    <row r="161" spans="1:13" s="3" customFormat="1" x14ac:dyDescent="0.25">
      <c r="A161" s="138">
        <v>45693</v>
      </c>
      <c r="B161" s="139" t="s">
        <v>375</v>
      </c>
      <c r="C161" s="139" t="s">
        <v>373</v>
      </c>
      <c r="D161" s="139"/>
      <c r="E161" s="139" t="s">
        <v>374</v>
      </c>
      <c r="F161" s="139" t="s">
        <v>121</v>
      </c>
      <c r="G161" s="151"/>
      <c r="H161" s="151"/>
      <c r="I161" s="140" t="s">
        <v>397</v>
      </c>
      <c r="J161" s="150">
        <v>-112400</v>
      </c>
      <c r="K161" s="140"/>
      <c r="L161" s="140">
        <v>24.28</v>
      </c>
      <c r="M161" s="139" t="s">
        <v>420</v>
      </c>
    </row>
    <row r="162" spans="1:13" s="3" customFormat="1" x14ac:dyDescent="0.25">
      <c r="A162" s="138">
        <v>45693</v>
      </c>
      <c r="B162" s="139" t="s">
        <v>375</v>
      </c>
      <c r="C162" s="139" t="s">
        <v>373</v>
      </c>
      <c r="D162" s="139"/>
      <c r="E162" s="139" t="s">
        <v>374</v>
      </c>
      <c r="F162" s="139" t="s">
        <v>121</v>
      </c>
      <c r="G162" s="151"/>
      <c r="H162" s="151"/>
      <c r="I162" s="140" t="s">
        <v>397</v>
      </c>
      <c r="J162" s="152">
        <v>112400</v>
      </c>
      <c r="K162" s="140">
        <v>24.28</v>
      </c>
      <c r="L162" s="140"/>
      <c r="M162" s="139"/>
    </row>
    <row r="163" spans="1:13" s="3" customFormat="1" x14ac:dyDescent="0.25">
      <c r="A163" s="138">
        <v>45693</v>
      </c>
      <c r="B163" s="139" t="s">
        <v>372</v>
      </c>
      <c r="C163" s="139" t="s">
        <v>370</v>
      </c>
      <c r="D163" s="139"/>
      <c r="E163" s="139" t="s">
        <v>371</v>
      </c>
      <c r="F163" s="139" t="s">
        <v>121</v>
      </c>
      <c r="G163" s="151"/>
      <c r="H163" s="151"/>
      <c r="I163" s="140" t="s">
        <v>397</v>
      </c>
      <c r="J163" s="150">
        <v>-14000</v>
      </c>
      <c r="K163" s="140"/>
      <c r="L163" s="140">
        <v>3.02</v>
      </c>
      <c r="M163" s="139" t="s">
        <v>420</v>
      </c>
    </row>
    <row r="164" spans="1:13" s="3" customFormat="1" x14ac:dyDescent="0.25">
      <c r="A164" s="138">
        <v>45693</v>
      </c>
      <c r="B164" s="139" t="s">
        <v>372</v>
      </c>
      <c r="C164" s="139" t="s">
        <v>370</v>
      </c>
      <c r="D164" s="139"/>
      <c r="E164" s="139" t="s">
        <v>371</v>
      </c>
      <c r="F164" s="139" t="s">
        <v>121</v>
      </c>
      <c r="G164" s="151"/>
      <c r="H164" s="151"/>
      <c r="I164" s="140" t="s">
        <v>397</v>
      </c>
      <c r="J164" s="140">
        <v>14000</v>
      </c>
      <c r="K164" s="140">
        <v>3.02</v>
      </c>
      <c r="L164" s="140"/>
      <c r="M164" s="139"/>
    </row>
    <row r="165" spans="1:13" x14ac:dyDescent="0.25">
      <c r="A165" s="138">
        <v>45693</v>
      </c>
      <c r="B165" s="139" t="s">
        <v>369</v>
      </c>
      <c r="C165" s="139" t="s">
        <v>367</v>
      </c>
      <c r="D165" s="139"/>
      <c r="E165" s="139" t="s">
        <v>368</v>
      </c>
      <c r="F165" s="139" t="s">
        <v>121</v>
      </c>
      <c r="G165" s="148"/>
      <c r="H165" s="148"/>
      <c r="I165" s="140" t="s">
        <v>397</v>
      </c>
      <c r="J165" s="150">
        <v>10000</v>
      </c>
      <c r="K165" s="140">
        <v>2.16</v>
      </c>
      <c r="L165" s="140"/>
      <c r="M165" s="139" t="s">
        <v>420</v>
      </c>
    </row>
    <row r="166" spans="1:13" x14ac:dyDescent="0.25">
      <c r="A166" s="138">
        <v>45693</v>
      </c>
      <c r="B166" s="139" t="s">
        <v>369</v>
      </c>
      <c r="C166" s="139" t="s">
        <v>367</v>
      </c>
      <c r="D166" s="139"/>
      <c r="E166" s="139" t="s">
        <v>477</v>
      </c>
      <c r="F166" s="139" t="s">
        <v>121</v>
      </c>
      <c r="G166" s="148"/>
      <c r="H166" s="148"/>
      <c r="I166" s="140" t="s">
        <v>397</v>
      </c>
      <c r="J166" s="140">
        <v>-10000</v>
      </c>
      <c r="K166" s="140"/>
      <c r="L166" s="140">
        <v>2.16</v>
      </c>
      <c r="M166" s="140"/>
    </row>
    <row r="167" spans="1:13" x14ac:dyDescent="0.25">
      <c r="A167" s="145">
        <v>45693</v>
      </c>
      <c r="B167" s="146" t="s">
        <v>398</v>
      </c>
      <c r="C167" s="146" t="s">
        <v>478</v>
      </c>
      <c r="D167" s="146"/>
      <c r="E167" s="146" t="s">
        <v>479</v>
      </c>
      <c r="F167" s="146"/>
      <c r="G167" s="148"/>
      <c r="H167" s="148"/>
      <c r="I167" s="147"/>
      <c r="J167" s="147">
        <v>0</v>
      </c>
      <c r="K167" s="147"/>
      <c r="L167" s="147"/>
      <c r="M167" s="149" t="s">
        <v>424</v>
      </c>
    </row>
    <row r="168" spans="1:13" s="3" customFormat="1" x14ac:dyDescent="0.25">
      <c r="A168" s="138">
        <v>45693</v>
      </c>
      <c r="B168" s="139" t="s">
        <v>366</v>
      </c>
      <c r="C168" s="139" t="s">
        <v>364</v>
      </c>
      <c r="D168" s="139"/>
      <c r="E168" s="139" t="s">
        <v>480</v>
      </c>
      <c r="F168" s="139" t="s">
        <v>134</v>
      </c>
      <c r="G168" s="151"/>
      <c r="H168" s="151"/>
      <c r="I168" s="140" t="s">
        <v>397</v>
      </c>
      <c r="J168" s="140">
        <v>-850000</v>
      </c>
      <c r="K168" s="140"/>
      <c r="L168" s="140">
        <v>183.59</v>
      </c>
      <c r="M168" s="139" t="s">
        <v>424</v>
      </c>
    </row>
    <row r="169" spans="1:13" s="3" customFormat="1" x14ac:dyDescent="0.25">
      <c r="A169" s="138">
        <v>45693</v>
      </c>
      <c r="B169" s="139" t="s">
        <v>365</v>
      </c>
      <c r="C169" s="139" t="s">
        <v>364</v>
      </c>
      <c r="D169" s="139"/>
      <c r="E169" s="139" t="s">
        <v>364</v>
      </c>
      <c r="F169" s="139" t="s">
        <v>118</v>
      </c>
      <c r="G169" s="151"/>
      <c r="H169" s="151"/>
      <c r="I169" s="140" t="s">
        <v>397</v>
      </c>
      <c r="J169" s="150">
        <v>850000</v>
      </c>
      <c r="K169" s="140">
        <v>183.59</v>
      </c>
      <c r="L169" s="140"/>
      <c r="M169" s="140"/>
    </row>
    <row r="170" spans="1:13" s="3" customFormat="1" x14ac:dyDescent="0.25">
      <c r="A170" s="138">
        <v>45693</v>
      </c>
      <c r="B170" s="139" t="s">
        <v>363</v>
      </c>
      <c r="C170" s="139" t="s">
        <v>361</v>
      </c>
      <c r="D170" s="139" t="s">
        <v>364</v>
      </c>
      <c r="E170" s="139" t="s">
        <v>481</v>
      </c>
      <c r="F170" s="139" t="s">
        <v>134</v>
      </c>
      <c r="G170" s="151"/>
      <c r="H170" s="151"/>
      <c r="I170" s="140" t="s">
        <v>397</v>
      </c>
      <c r="J170" s="140">
        <v>-760000</v>
      </c>
      <c r="K170" s="140"/>
      <c r="L170" s="140">
        <v>164.15</v>
      </c>
      <c r="M170" s="139" t="s">
        <v>420</v>
      </c>
    </row>
    <row r="171" spans="1:13" x14ac:dyDescent="0.25">
      <c r="A171" s="138">
        <v>45693</v>
      </c>
      <c r="B171" s="139" t="s">
        <v>362</v>
      </c>
      <c r="C171" s="139" t="s">
        <v>361</v>
      </c>
      <c r="D171" s="139"/>
      <c r="E171" s="139" t="s">
        <v>361</v>
      </c>
      <c r="F171" s="139" t="s">
        <v>118</v>
      </c>
      <c r="G171" s="148"/>
      <c r="H171" s="148"/>
      <c r="I171" s="140" t="s">
        <v>397</v>
      </c>
      <c r="J171" s="150">
        <v>760000</v>
      </c>
      <c r="K171" s="140">
        <v>164.15</v>
      </c>
      <c r="L171" s="140"/>
      <c r="M171" s="140"/>
    </row>
    <row r="172" spans="1:13" x14ac:dyDescent="0.25">
      <c r="A172" s="138">
        <v>45693</v>
      </c>
      <c r="B172" s="139" t="s">
        <v>360</v>
      </c>
      <c r="C172" s="139" t="s">
        <v>358</v>
      </c>
      <c r="D172" s="139"/>
      <c r="E172" s="139" t="s">
        <v>482</v>
      </c>
      <c r="F172" s="139" t="s">
        <v>134</v>
      </c>
      <c r="G172" s="148"/>
      <c r="H172" s="148"/>
      <c r="I172" s="140" t="s">
        <v>397</v>
      </c>
      <c r="J172" s="140">
        <v>-335000</v>
      </c>
      <c r="K172" s="140"/>
      <c r="L172" s="140">
        <v>72.349999999999994</v>
      </c>
      <c r="M172" s="139" t="s">
        <v>420</v>
      </c>
    </row>
    <row r="173" spans="1:13" x14ac:dyDescent="0.25">
      <c r="A173" s="138">
        <v>45693</v>
      </c>
      <c r="B173" s="139" t="s">
        <v>359</v>
      </c>
      <c r="C173" s="139" t="s">
        <v>358</v>
      </c>
      <c r="D173" s="139"/>
      <c r="E173" s="139" t="s">
        <v>358</v>
      </c>
      <c r="F173" s="139" t="s">
        <v>118</v>
      </c>
      <c r="G173" s="148"/>
      <c r="H173" s="148"/>
      <c r="I173" s="140" t="s">
        <v>397</v>
      </c>
      <c r="J173" s="150">
        <v>335000</v>
      </c>
      <c r="K173" s="140">
        <v>72.349999999999994</v>
      </c>
      <c r="L173" s="140"/>
      <c r="M173" s="140"/>
    </row>
    <row r="174" spans="1:13" x14ac:dyDescent="0.25">
      <c r="A174" s="138">
        <v>45693</v>
      </c>
      <c r="B174" s="139" t="s">
        <v>339</v>
      </c>
      <c r="C174" s="139" t="s">
        <v>337</v>
      </c>
      <c r="D174" s="139"/>
      <c r="E174" s="139" t="s">
        <v>483</v>
      </c>
      <c r="F174" s="139" t="s">
        <v>134</v>
      </c>
      <c r="G174" s="148"/>
      <c r="H174" s="148"/>
      <c r="I174" s="140" t="s">
        <v>397</v>
      </c>
      <c r="J174" s="140">
        <v>-3567200</v>
      </c>
      <c r="K174" s="140"/>
      <c r="L174" s="140">
        <v>775.48</v>
      </c>
      <c r="M174" s="139" t="s">
        <v>420</v>
      </c>
    </row>
    <row r="175" spans="1:13" x14ac:dyDescent="0.25">
      <c r="A175" s="138">
        <v>45693</v>
      </c>
      <c r="B175" s="139" t="s">
        <v>338</v>
      </c>
      <c r="C175" s="139" t="s">
        <v>337</v>
      </c>
      <c r="D175" s="139"/>
      <c r="E175" s="139" t="s">
        <v>337</v>
      </c>
      <c r="F175" s="139" t="s">
        <v>118</v>
      </c>
      <c r="G175" s="148"/>
      <c r="H175" s="148"/>
      <c r="I175" s="140" t="s">
        <v>397</v>
      </c>
      <c r="J175" s="150">
        <v>3567200</v>
      </c>
      <c r="K175" s="140">
        <v>775.48</v>
      </c>
      <c r="L175" s="140"/>
      <c r="M175" s="140"/>
    </row>
    <row r="176" spans="1:13" x14ac:dyDescent="0.25">
      <c r="A176" s="138">
        <v>45693</v>
      </c>
      <c r="B176" s="139" t="s">
        <v>357</v>
      </c>
      <c r="C176" s="139" t="s">
        <v>355</v>
      </c>
      <c r="D176" s="139"/>
      <c r="E176" s="139" t="s">
        <v>484</v>
      </c>
      <c r="F176" s="139" t="s">
        <v>134</v>
      </c>
      <c r="G176" s="148"/>
      <c r="H176" s="148"/>
      <c r="I176" s="140" t="s">
        <v>397</v>
      </c>
      <c r="J176" s="140">
        <v>-520000</v>
      </c>
      <c r="K176" s="140"/>
      <c r="L176" s="140">
        <v>112.31</v>
      </c>
      <c r="M176" s="139" t="s">
        <v>420</v>
      </c>
    </row>
    <row r="177" spans="1:13" x14ac:dyDescent="0.25">
      <c r="A177" s="138">
        <v>45693</v>
      </c>
      <c r="B177" s="139" t="s">
        <v>356</v>
      </c>
      <c r="C177" s="139" t="s">
        <v>355</v>
      </c>
      <c r="D177" s="139"/>
      <c r="E177" s="139" t="s">
        <v>355</v>
      </c>
      <c r="F177" s="139" t="s">
        <v>118</v>
      </c>
      <c r="G177" s="148"/>
      <c r="H177" s="148"/>
      <c r="I177" s="140" t="s">
        <v>397</v>
      </c>
      <c r="J177" s="150">
        <v>520000</v>
      </c>
      <c r="K177" s="140">
        <v>112.31</v>
      </c>
      <c r="L177" s="140"/>
      <c r="M177" s="140"/>
    </row>
    <row r="178" spans="1:13" x14ac:dyDescent="0.25">
      <c r="A178" s="138">
        <v>45693</v>
      </c>
      <c r="B178" s="139" t="s">
        <v>354</v>
      </c>
      <c r="C178" s="139" t="s">
        <v>352</v>
      </c>
      <c r="D178" s="139"/>
      <c r="E178" s="139" t="s">
        <v>485</v>
      </c>
      <c r="F178" s="139" t="s">
        <v>134</v>
      </c>
      <c r="G178" s="148"/>
      <c r="H178" s="148"/>
      <c r="I178" s="140" t="s">
        <v>397</v>
      </c>
      <c r="J178" s="140">
        <v>-55000</v>
      </c>
      <c r="K178" s="140"/>
      <c r="L178" s="140">
        <v>11.88</v>
      </c>
      <c r="M178" s="139" t="s">
        <v>420</v>
      </c>
    </row>
    <row r="179" spans="1:13" x14ac:dyDescent="0.25">
      <c r="A179" s="138">
        <v>45693</v>
      </c>
      <c r="B179" s="139" t="s">
        <v>353</v>
      </c>
      <c r="C179" s="139" t="s">
        <v>352</v>
      </c>
      <c r="D179" s="139"/>
      <c r="E179" s="139" t="s">
        <v>352</v>
      </c>
      <c r="F179" s="139" t="s">
        <v>118</v>
      </c>
      <c r="G179" s="148"/>
      <c r="H179" s="148"/>
      <c r="I179" s="140" t="s">
        <v>397</v>
      </c>
      <c r="J179" s="150">
        <v>55000</v>
      </c>
      <c r="K179" s="140">
        <v>11.88</v>
      </c>
      <c r="L179" s="140"/>
      <c r="M179" s="140"/>
    </row>
    <row r="180" spans="1:13" x14ac:dyDescent="0.25">
      <c r="A180" s="138">
        <v>45693</v>
      </c>
      <c r="B180" s="139" t="s">
        <v>351</v>
      </c>
      <c r="C180" s="139" t="s">
        <v>349</v>
      </c>
      <c r="D180" s="139"/>
      <c r="E180" s="139" t="s">
        <v>486</v>
      </c>
      <c r="F180" s="139" t="s">
        <v>134</v>
      </c>
      <c r="G180" s="148"/>
      <c r="H180" s="148"/>
      <c r="I180" s="140" t="s">
        <v>397</v>
      </c>
      <c r="J180" s="140">
        <v>-1150000</v>
      </c>
      <c r="K180" s="140"/>
      <c r="L180" s="140">
        <v>248.38</v>
      </c>
      <c r="M180" s="139" t="s">
        <v>420</v>
      </c>
    </row>
    <row r="181" spans="1:13" x14ac:dyDescent="0.25">
      <c r="A181" s="138">
        <v>45693</v>
      </c>
      <c r="B181" s="139" t="s">
        <v>350</v>
      </c>
      <c r="C181" s="139" t="s">
        <v>349</v>
      </c>
      <c r="D181" s="139"/>
      <c r="E181" s="139" t="s">
        <v>349</v>
      </c>
      <c r="F181" s="139" t="s">
        <v>118</v>
      </c>
      <c r="G181" s="148"/>
      <c r="H181" s="148"/>
      <c r="I181" s="140" t="s">
        <v>397</v>
      </c>
      <c r="J181" s="150">
        <v>1150000</v>
      </c>
      <c r="K181" s="140">
        <v>248.38</v>
      </c>
      <c r="L181" s="140"/>
      <c r="M181" s="140"/>
    </row>
    <row r="182" spans="1:13" x14ac:dyDescent="0.25">
      <c r="A182" s="138">
        <v>45693</v>
      </c>
      <c r="B182" s="139" t="s">
        <v>348</v>
      </c>
      <c r="C182" s="139" t="s">
        <v>346</v>
      </c>
      <c r="D182" s="139"/>
      <c r="E182" s="139" t="s">
        <v>487</v>
      </c>
      <c r="F182" s="139" t="s">
        <v>134</v>
      </c>
      <c r="G182" s="148"/>
      <c r="H182" s="148"/>
      <c r="I182" s="140" t="s">
        <v>397</v>
      </c>
      <c r="J182" s="140">
        <v>-335000</v>
      </c>
      <c r="K182" s="140"/>
      <c r="L182" s="140">
        <v>72.349999999999994</v>
      </c>
      <c r="M182" s="139" t="s">
        <v>420</v>
      </c>
    </row>
    <row r="183" spans="1:13" x14ac:dyDescent="0.25">
      <c r="A183" s="138">
        <v>45693</v>
      </c>
      <c r="B183" s="139" t="s">
        <v>347</v>
      </c>
      <c r="C183" s="139" t="s">
        <v>346</v>
      </c>
      <c r="D183" s="139"/>
      <c r="E183" s="139" t="s">
        <v>346</v>
      </c>
      <c r="F183" s="139" t="s">
        <v>118</v>
      </c>
      <c r="G183" s="148"/>
      <c r="H183" s="148"/>
      <c r="I183" s="140" t="s">
        <v>397</v>
      </c>
      <c r="J183" s="150">
        <v>335000</v>
      </c>
      <c r="K183" s="140">
        <v>72.349999999999994</v>
      </c>
      <c r="L183" s="140"/>
      <c r="M183" s="140"/>
    </row>
    <row r="184" spans="1:13" x14ac:dyDescent="0.25">
      <c r="A184" s="138">
        <v>45693</v>
      </c>
      <c r="B184" s="139" t="s">
        <v>345</v>
      </c>
      <c r="C184" s="139" t="s">
        <v>343</v>
      </c>
      <c r="D184" s="139"/>
      <c r="E184" s="139" t="s">
        <v>488</v>
      </c>
      <c r="F184" s="139" t="s">
        <v>121</v>
      </c>
      <c r="G184" s="148"/>
      <c r="H184" s="148"/>
      <c r="I184" s="140" t="s">
        <v>397</v>
      </c>
      <c r="J184" s="152">
        <v>-44000</v>
      </c>
      <c r="K184" s="140"/>
      <c r="L184" s="140">
        <v>9.5</v>
      </c>
      <c r="M184" s="139" t="s">
        <v>420</v>
      </c>
    </row>
    <row r="185" spans="1:13" x14ac:dyDescent="0.25">
      <c r="A185" s="138">
        <v>45693</v>
      </c>
      <c r="B185" s="139" t="s">
        <v>344</v>
      </c>
      <c r="C185" s="139" t="s">
        <v>343</v>
      </c>
      <c r="D185" s="139"/>
      <c r="E185" s="139" t="s">
        <v>343</v>
      </c>
      <c r="F185" s="139" t="s">
        <v>118</v>
      </c>
      <c r="G185" s="148"/>
      <c r="H185" s="148"/>
      <c r="I185" s="140" t="s">
        <v>397</v>
      </c>
      <c r="J185" s="150">
        <v>44000</v>
      </c>
      <c r="K185" s="140">
        <v>9.5</v>
      </c>
      <c r="L185" s="140"/>
      <c r="M185" s="140"/>
    </row>
    <row r="186" spans="1:13" x14ac:dyDescent="0.25">
      <c r="A186" s="138">
        <v>45693</v>
      </c>
      <c r="B186" s="139" t="s">
        <v>342</v>
      </c>
      <c r="C186" s="139" t="s">
        <v>340</v>
      </c>
      <c r="D186" s="139"/>
      <c r="E186" s="139" t="s">
        <v>489</v>
      </c>
      <c r="F186" s="139" t="s">
        <v>121</v>
      </c>
      <c r="G186" s="148"/>
      <c r="H186" s="148"/>
      <c r="I186" s="140" t="s">
        <v>397</v>
      </c>
      <c r="J186" s="140">
        <v>-80000</v>
      </c>
      <c r="K186" s="140"/>
      <c r="L186" s="140">
        <v>17.28</v>
      </c>
      <c r="M186" s="139" t="s">
        <v>420</v>
      </c>
    </row>
    <row r="187" spans="1:13" x14ac:dyDescent="0.25">
      <c r="A187" s="138">
        <v>45693</v>
      </c>
      <c r="B187" s="139" t="s">
        <v>341</v>
      </c>
      <c r="C187" s="139" t="s">
        <v>340</v>
      </c>
      <c r="D187" s="139"/>
      <c r="E187" s="139" t="s">
        <v>340</v>
      </c>
      <c r="F187" s="139" t="s">
        <v>118</v>
      </c>
      <c r="G187" s="148"/>
      <c r="H187" s="148"/>
      <c r="I187" s="140" t="s">
        <v>397</v>
      </c>
      <c r="J187" s="150">
        <v>80000</v>
      </c>
      <c r="K187" s="140">
        <v>17.28</v>
      </c>
      <c r="L187" s="140"/>
      <c r="M187" s="140"/>
    </row>
  </sheetData>
  <mergeCells count="3">
    <mergeCell ref="C2:E2"/>
    <mergeCell ref="C3:E3"/>
    <mergeCell ref="C4:E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Budget &amp; Actual</vt:lpstr>
      <vt:lpstr>Budget Request</vt:lpstr>
      <vt:lpstr>cash book</vt:lpstr>
      <vt:lpstr>CORP PAY</vt:lpstr>
      <vt:lpstr> Bank -KBZ-MMK</vt:lpstr>
      <vt:lpstr>Kpay Account</vt:lpstr>
      <vt:lpstr> Bank -AYA-MMK</vt:lpstr>
      <vt:lpstr>summary</vt:lpstr>
      <vt:lpstr>Cashier SB</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UMG</dc:creator>
  <cp:lastModifiedBy>UMG</cp:lastModifiedBy>
  <cp:lastPrinted>2025-07-29T04:54:56Z</cp:lastPrinted>
  <dcterms:created xsi:type="dcterms:W3CDTF">2022-02-04T02:23:35Z</dcterms:created>
  <dcterms:modified xsi:type="dcterms:W3CDTF">2025-07-29T10:12:56Z</dcterms:modified>
</cp:coreProperties>
</file>