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455"/>
  </bookViews>
  <sheets>
    <sheet name="First time" sheetId="1" r:id="rId1"/>
    <sheet name="Sheet1" sheetId="2" r:id="rId2"/>
  </sheets>
  <definedNames>
    <definedName name="_xlnm._FilterDatabase" localSheetId="0" hidden="1">'First time'!$A$5:$AL$5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7" i="1"/>
  <c r="D25" i="1" l="1"/>
  <c r="D28" i="1" l="1"/>
  <c r="D30" i="1" s="1"/>
  <c r="D33" i="1" s="1"/>
  <c r="G25" i="1"/>
  <c r="G28" i="1" s="1"/>
  <c r="F25" i="1"/>
  <c r="F28" i="1" s="1"/>
  <c r="E25" i="1"/>
  <c r="E30" i="1" l="1"/>
  <c r="F30" i="1"/>
  <c r="F33" i="1" s="1"/>
</calcChain>
</file>

<file path=xl/sharedStrings.xml><?xml version="1.0" encoding="utf-8"?>
<sst xmlns="http://schemas.openxmlformats.org/spreadsheetml/2006/main" count="83" uniqueCount="61">
  <si>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</si>
  <si>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</si>
  <si>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</si>
  <si>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</si>
  <si>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</si>
  <si>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</si>
  <si>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</si>
  <si>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</si>
  <si>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</si>
  <si>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</si>
  <si>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</si>
  <si>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</si>
  <si>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</si>
  <si>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 xml:space="preserve"> </t>
  </si>
  <si>
    <t>HO will allowance to related BU</t>
  </si>
  <si>
    <t xml:space="preserve">Cash </t>
  </si>
  <si>
    <t xml:space="preserve">                 </t>
  </si>
  <si>
    <t>OPEX</t>
  </si>
  <si>
    <t>COGS</t>
  </si>
  <si>
    <t xml:space="preserve">Lwin Lwin Aung </t>
  </si>
  <si>
    <t>F &amp; A DH</t>
  </si>
  <si>
    <t xml:space="preserve">AGM </t>
  </si>
  <si>
    <t>Ko Soe Htet Tin</t>
  </si>
  <si>
    <t>MD</t>
  </si>
  <si>
    <t>Ma Kyae Mhone Win</t>
  </si>
  <si>
    <t>ASM Incentive for Feb'24</t>
  </si>
  <si>
    <t>First Week  Budget Request for PG BU (25-Mar-2024)</t>
  </si>
  <si>
    <t xml:space="preserve">Second Weekly Budget Request Procurement Dept: 14-Mar'24  </t>
  </si>
  <si>
    <t xml:space="preserve">Local Purchased Cash Claim   971,267.00 </t>
  </si>
  <si>
    <t xml:space="preserve">ADV for DHL and Border Duty Charges   500,000.00 </t>
  </si>
  <si>
    <t xml:space="preserve">Advance for Local Purchased    500,000.00 </t>
  </si>
  <si>
    <t xml:space="preserve">Total Amount    1,971,267.00 </t>
  </si>
  <si>
    <t>ADV for DHL and Border Duty Charges(Procurement)</t>
  </si>
  <si>
    <t>Advance for Local Purchased  (Procurement)</t>
  </si>
  <si>
    <t>Car Repair -940000/-</t>
  </si>
  <si>
    <t>MAchine Repair -200000/-</t>
  </si>
  <si>
    <t>TA -250000(MMA -Adv ,Lattaputa, KMK -MLM,PPK-Hpa-an)</t>
  </si>
  <si>
    <t>OT-50000/-</t>
  </si>
  <si>
    <t>MMA -Adv ,Lattaputa, KMK -MLM,PPK-Hpa-an)</t>
  </si>
  <si>
    <t>MAchine Repair(Rental)</t>
  </si>
  <si>
    <t>TA(Rental)</t>
  </si>
  <si>
    <t>OT(Rental)</t>
  </si>
  <si>
    <t>OT Charges</t>
  </si>
  <si>
    <t>AMS,YMH,AMT, SDH</t>
  </si>
  <si>
    <t>Radiator Cap charges for MP-275S</t>
  </si>
  <si>
    <t>YW</t>
  </si>
  <si>
    <t>CE2 Return machine installation</t>
  </si>
  <si>
    <t>OT Charges(Service)</t>
  </si>
  <si>
    <t>Radiator Cap charges for MP-275S(Service)</t>
  </si>
  <si>
    <t>CE2 Return machine installation(Service)</t>
  </si>
  <si>
    <t>CCTV for Finance Dept(Urgent Budget  , Administration)</t>
  </si>
  <si>
    <t>Buying Battery And Mouse For Ma Thiri Kyaw's Laptop(Finance)</t>
  </si>
  <si>
    <t>MC - 375TS from customer U Nyein Chan Maung to KPU office (Finance)</t>
  </si>
  <si>
    <t>Car Repair(S&amp;M)</t>
  </si>
  <si>
    <t>Monthly TA charges</t>
  </si>
  <si>
    <t>ASM Incentive(S&amp;M)</t>
  </si>
  <si>
    <t>AT for ASM Ko Si Thu Aung(S&amp;M)</t>
  </si>
  <si>
    <t>Advance Clear for Crane and transportation chgs (Finance)</t>
  </si>
  <si>
    <t>Painting charges(S&amp;M)</t>
  </si>
  <si>
    <t>Local Purchased Cash Claim and Adv(Procurement)</t>
  </si>
  <si>
    <t>TA Advance ( Ngwe Saung Job Site)(Service)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</si>
</sst>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"/>
      <family val="2"/>
      <scheme val="minor"/>
    </font>
    <font>
      <sz val="12"/>
      <color theme="1"/>
      <name val="Calibri 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0" fontId="2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43" fontId="3" fillId="0" borderId="6" xfId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0" xfId="0" applyFont="1" applyFill="1"/>
    <xf numFmtId="0" fontId="3" fillId="0" borderId="6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/>
    </xf>
    <xf numFmtId="0" fontId="2" fillId="3" borderId="1" xfId="0" applyFont="1" applyFill="1" applyBorder="1"/>
    <xf numFmtId="164" fontId="2" fillId="0" borderId="0" xfId="1" applyNumberFormat="1" applyFont="1"/>
    <xf numFmtId="43" fontId="2" fillId="0" borderId="0" xfId="1" applyFont="1"/>
    <xf numFmtId="164" fontId="2" fillId="0" borderId="7" xfId="1" applyNumberFormat="1" applyFont="1" applyBorder="1"/>
    <xf numFmtId="164" fontId="2" fillId="0" borderId="0" xfId="0" applyNumberFormat="1" applyFont="1"/>
    <xf numFmtId="0" fontId="5" fillId="0" borderId="0" xfId="0" applyFont="1"/>
    <xf numFmtId="164" fontId="5" fillId="0" borderId="0" xfId="0" applyNumberFormat="1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3" borderId="1" xfId="1" applyNumberFormat="1" applyFont="1" applyFill="1" applyBorder="1"/>
    <xf numFmtId="43" fontId="2" fillId="3" borderId="1" xfId="1" applyFont="1" applyFill="1" applyBorder="1"/>
    <xf numFmtId="0" fontId="2" fillId="0" borderId="0" xfId="0" applyFont="1" applyAlignment="1">
      <alignment horizontal="right"/>
    </xf>
    <xf numFmtId="164" fontId="2" fillId="0" borderId="0" xfId="1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6" xfId="1" applyNumberFormat="1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622040</xdr:colOff>
      <xdr:row>41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5899668" y="112258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43"/>
  <sheetViews>
    <sheetView tabSelected="1" topLeftCell="A4" zoomScale="98" zoomScaleNormal="98" workbookViewId="0">
      <selection activeCell="D12" sqref="D12"/>
    </sheetView>
  </sheetViews>
  <sheetFormatPr defaultRowHeight="15"/>
  <cols>
    <col min="1" max="1" width="4.7109375" style="17" customWidth="1"/>
    <col min="2" max="2" width="74.42578125" style="17" customWidth="1"/>
    <col min="3" max="3" width="15.140625" style="17" customWidth="1"/>
    <col min="4" max="4" width="17.5703125" style="17" customWidth="1"/>
    <col min="5" max="5" width="10.42578125" style="17" hidden="1" customWidth="1"/>
    <col min="6" max="6" width="14.85546875" style="17" hidden="1" customWidth="1"/>
    <col min="7" max="7" width="10.7109375" style="17" hidden="1" customWidth="1"/>
    <col min="8" max="8" width="54.85546875" style="17" customWidth="1"/>
    <col min="9" max="9" width="11.5703125" style="17" bestFit="1" customWidth="1"/>
    <col min="10" max="10" width="9.140625" style="17"/>
    <col min="11" max="11" width="11.5703125" style="17" bestFit="1" customWidth="1"/>
    <col min="12" max="16384" width="9.140625" style="17"/>
  </cols>
  <sheetData>
    <row r="1" spans="1:38" s="1" customFormat="1" ht="24.75" customHeight="1">
      <c r="A1" s="45" t="s">
        <v>26</v>
      </c>
      <c r="B1" s="45"/>
      <c r="C1" s="45"/>
      <c r="D1" s="45"/>
      <c r="E1" s="45"/>
      <c r="F1" s="45"/>
      <c r="G1" s="45"/>
      <c r="H1" s="45"/>
    </row>
    <row r="2" spans="1:38" s="1" customFormat="1" ht="23.25" customHeight="1">
      <c r="A2" s="19"/>
      <c r="B2" s="19" t="s">
        <v>0</v>
      </c>
      <c r="C2" s="20" t="s">
        <v>1</v>
      </c>
      <c r="D2" s="46">
        <v>0</v>
      </c>
      <c r="E2" s="47"/>
      <c r="F2" s="19"/>
      <c r="G2" s="21" t="s">
        <v>2</v>
      </c>
      <c r="H2" s="22"/>
    </row>
    <row r="3" spans="1:38" s="1" customFormat="1" ht="17.25" customHeight="1">
      <c r="A3" s="23"/>
      <c r="B3" s="23"/>
      <c r="C3" s="23"/>
      <c r="D3" s="23"/>
      <c r="E3" s="23"/>
      <c r="F3" s="23"/>
      <c r="G3" s="23"/>
      <c r="H3" s="23"/>
    </row>
    <row r="4" spans="1:38" s="1" customFormat="1" ht="14.25" customHeight="1">
      <c r="A4" s="48" t="s">
        <v>3</v>
      </c>
      <c r="B4" s="49" t="s">
        <v>4</v>
      </c>
      <c r="C4" s="49" t="s">
        <v>5</v>
      </c>
      <c r="D4" s="51" t="s">
        <v>6</v>
      </c>
      <c r="E4" s="52"/>
      <c r="F4" s="51" t="s">
        <v>2</v>
      </c>
      <c r="G4" s="52"/>
      <c r="H4" s="49" t="s">
        <v>7</v>
      </c>
    </row>
    <row r="5" spans="1:38" s="1" customFormat="1" ht="18" customHeight="1">
      <c r="A5" s="48"/>
      <c r="B5" s="50"/>
      <c r="C5" s="50"/>
      <c r="D5" s="24" t="s">
        <v>8</v>
      </c>
      <c r="E5" s="24" t="s">
        <v>9</v>
      </c>
      <c r="F5" s="24" t="s">
        <v>8</v>
      </c>
      <c r="G5" s="24" t="s">
        <v>10</v>
      </c>
      <c r="H5" s="50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38" s="9" customFormat="1">
      <c r="A6" s="3">
        <v>1</v>
      </c>
      <c r="B6" s="36" t="s">
        <v>59</v>
      </c>
      <c r="C6" s="4" t="s">
        <v>18</v>
      </c>
      <c r="D6" s="53">
        <f>1035000+500000</f>
        <v>1535000</v>
      </c>
      <c r="E6" s="6"/>
      <c r="F6" s="7"/>
      <c r="G6" s="5"/>
      <c r="H6" s="8"/>
    </row>
    <row r="7" spans="1:38" s="9" customFormat="1">
      <c r="A7" s="3">
        <f>A6+1</f>
        <v>2</v>
      </c>
      <c r="B7" s="8" t="s">
        <v>32</v>
      </c>
      <c r="C7" s="4" t="s">
        <v>18</v>
      </c>
      <c r="D7" s="54">
        <v>500000</v>
      </c>
      <c r="E7" s="6"/>
      <c r="F7" s="7"/>
      <c r="G7" s="5"/>
      <c r="H7" s="8"/>
    </row>
    <row r="8" spans="1:38" s="9" customFormat="1">
      <c r="A8" s="3">
        <f t="shared" ref="A8:A23" si="0">A7+1</f>
        <v>3</v>
      </c>
      <c r="B8" s="8" t="s">
        <v>33</v>
      </c>
      <c r="C8" s="4" t="s">
        <v>18</v>
      </c>
      <c r="D8" s="54">
        <v>500000</v>
      </c>
      <c r="E8" s="6"/>
      <c r="F8" s="7"/>
      <c r="G8" s="5"/>
      <c r="H8" s="8"/>
    </row>
    <row r="9" spans="1:38" s="9" customFormat="1">
      <c r="A9" s="3">
        <f t="shared" si="0"/>
        <v>4</v>
      </c>
      <c r="B9" s="8"/>
      <c r="C9" s="4"/>
      <c r="D9" s="6"/>
      <c r="E9" s="6"/>
      <c r="F9" s="7"/>
      <c r="G9" s="5"/>
      <c r="H9" s="10"/>
    </row>
    <row r="10" spans="1:38" s="9" customFormat="1">
      <c r="A10" s="3">
        <f t="shared" si="0"/>
        <v>5</v>
      </c>
      <c r="B10" s="8" t="s">
        <v>39</v>
      </c>
      <c r="C10" s="4" t="s">
        <v>18</v>
      </c>
      <c r="D10" s="54">
        <v>200000</v>
      </c>
      <c r="E10" s="6"/>
      <c r="F10" s="7"/>
      <c r="G10" s="5"/>
      <c r="H10" s="8"/>
    </row>
    <row r="11" spans="1:38" s="9" customFormat="1">
      <c r="A11" s="3">
        <f t="shared" si="0"/>
        <v>6</v>
      </c>
      <c r="B11" s="8" t="s">
        <v>40</v>
      </c>
      <c r="C11" s="4" t="s">
        <v>17</v>
      </c>
      <c r="D11" s="54">
        <v>250000</v>
      </c>
      <c r="E11" s="6"/>
      <c r="F11" s="7"/>
      <c r="G11" s="5"/>
      <c r="H11" s="8" t="s">
        <v>38</v>
      </c>
    </row>
    <row r="12" spans="1:38" s="9" customFormat="1">
      <c r="A12" s="3">
        <f t="shared" si="0"/>
        <v>7</v>
      </c>
      <c r="B12" s="8" t="s">
        <v>41</v>
      </c>
      <c r="C12" s="4" t="s">
        <v>17</v>
      </c>
      <c r="D12" s="54">
        <v>50000</v>
      </c>
      <c r="E12" s="6"/>
      <c r="F12" s="7"/>
      <c r="G12" s="5"/>
      <c r="H12" s="8"/>
    </row>
    <row r="13" spans="1:38" s="9" customFormat="1">
      <c r="A13" s="3">
        <f t="shared" si="0"/>
        <v>8</v>
      </c>
      <c r="B13" s="8" t="s">
        <v>47</v>
      </c>
      <c r="C13" s="4" t="s">
        <v>17</v>
      </c>
      <c r="D13" s="6">
        <v>20000</v>
      </c>
      <c r="E13" s="6"/>
      <c r="F13" s="7"/>
      <c r="G13" s="5"/>
      <c r="H13" s="10" t="s">
        <v>43</v>
      </c>
    </row>
    <row r="14" spans="1:38" s="9" customFormat="1">
      <c r="A14" s="3">
        <f t="shared" si="0"/>
        <v>9</v>
      </c>
      <c r="B14" s="8" t="s">
        <v>48</v>
      </c>
      <c r="C14" s="4" t="s">
        <v>18</v>
      </c>
      <c r="D14" s="6">
        <v>70000</v>
      </c>
      <c r="E14" s="6"/>
      <c r="F14" s="7"/>
      <c r="G14" s="5"/>
      <c r="H14" s="10" t="s">
        <v>45</v>
      </c>
    </row>
    <row r="15" spans="1:38" s="9" customFormat="1">
      <c r="A15" s="3">
        <f t="shared" si="0"/>
        <v>10</v>
      </c>
      <c r="B15" s="8" t="s">
        <v>49</v>
      </c>
      <c r="C15" s="4" t="s">
        <v>18</v>
      </c>
      <c r="D15" s="6">
        <v>500000</v>
      </c>
      <c r="E15" s="6"/>
      <c r="F15" s="7"/>
      <c r="G15" s="5"/>
      <c r="H15" s="10" t="s">
        <v>45</v>
      </c>
    </row>
    <row r="16" spans="1:38" s="9" customFormat="1">
      <c r="A16" s="3">
        <f t="shared" si="0"/>
        <v>11</v>
      </c>
      <c r="B16" s="8" t="s">
        <v>50</v>
      </c>
      <c r="C16" s="4" t="s">
        <v>17</v>
      </c>
      <c r="D16" s="6">
        <v>350000</v>
      </c>
      <c r="E16" s="6"/>
      <c r="F16" s="7"/>
      <c r="G16" s="5"/>
      <c r="H16" s="10"/>
    </row>
    <row r="17" spans="1:38" s="9" customFormat="1">
      <c r="A17" s="3">
        <f t="shared" si="0"/>
        <v>12</v>
      </c>
      <c r="B17" s="11" t="s">
        <v>51</v>
      </c>
      <c r="C17" s="4" t="s">
        <v>17</v>
      </c>
      <c r="D17" s="6">
        <v>130000</v>
      </c>
      <c r="E17" s="6"/>
      <c r="F17" s="7"/>
      <c r="G17" s="5"/>
      <c r="H17" s="10"/>
    </row>
    <row r="18" spans="1:38" s="9" customFormat="1" ht="30">
      <c r="A18" s="3">
        <f t="shared" si="0"/>
        <v>13</v>
      </c>
      <c r="B18" s="8" t="s">
        <v>57</v>
      </c>
      <c r="C18" s="4" t="s">
        <v>18</v>
      </c>
      <c r="D18" s="6">
        <v>250000</v>
      </c>
      <c r="E18" s="6"/>
      <c r="F18" s="7"/>
      <c r="G18" s="5"/>
      <c r="H18" s="10" t="s">
        <v>52</v>
      </c>
    </row>
    <row r="19" spans="1:38" s="9" customFormat="1">
      <c r="A19" s="3">
        <f t="shared" si="0"/>
        <v>14</v>
      </c>
      <c r="B19" s="8" t="s">
        <v>56</v>
      </c>
      <c r="C19" s="4" t="s">
        <v>17</v>
      </c>
      <c r="D19" s="6">
        <v>300000</v>
      </c>
      <c r="E19" s="6"/>
      <c r="F19" s="7"/>
      <c r="G19" s="5"/>
      <c r="H19" s="10" t="s">
        <v>54</v>
      </c>
    </row>
    <row r="20" spans="1:38" s="9" customFormat="1" ht="15.75">
      <c r="A20" s="3">
        <f t="shared" si="0"/>
        <v>15</v>
      </c>
      <c r="B20" s="8" t="s">
        <v>55</v>
      </c>
      <c r="C20" s="4" t="s">
        <v>17</v>
      </c>
      <c r="D20" s="6">
        <v>800000</v>
      </c>
      <c r="E20" s="6"/>
      <c r="F20" s="7"/>
      <c r="G20" s="5"/>
      <c r="H20" s="37" t="s">
        <v>25</v>
      </c>
    </row>
    <row r="21" spans="1:38" s="9" customFormat="1">
      <c r="A21" s="3">
        <f t="shared" si="0"/>
        <v>16</v>
      </c>
      <c r="B21" s="8" t="s">
        <v>53</v>
      </c>
      <c r="C21" s="4" t="s">
        <v>17</v>
      </c>
      <c r="D21" s="6">
        <v>153000</v>
      </c>
      <c r="E21" s="6"/>
      <c r="F21" s="7"/>
      <c r="G21" s="5"/>
      <c r="H21" s="10"/>
    </row>
    <row r="22" spans="1:38" s="9" customFormat="1">
      <c r="A22" s="3">
        <f t="shared" si="0"/>
        <v>17</v>
      </c>
      <c r="B22" s="8" t="s">
        <v>58</v>
      </c>
      <c r="C22" s="4" t="s">
        <v>18</v>
      </c>
      <c r="D22" s="6">
        <v>35000</v>
      </c>
      <c r="E22" s="6"/>
      <c r="F22" s="7"/>
      <c r="G22" s="5"/>
      <c r="H22" s="10"/>
    </row>
    <row r="23" spans="1:38" s="9" customFormat="1">
      <c r="A23" s="3">
        <f t="shared" si="0"/>
        <v>18</v>
      </c>
      <c r="B23" s="8" t="s">
        <v>60</v>
      </c>
      <c r="C23" s="4" t="s">
        <v>17</v>
      </c>
      <c r="D23" s="6">
        <v>200000</v>
      </c>
      <c r="E23" s="6"/>
      <c r="F23" s="7"/>
      <c r="G23" s="5"/>
      <c r="H23" s="10"/>
    </row>
    <row r="24" spans="1:38" s="9" customFormat="1">
      <c r="A24" s="3"/>
      <c r="B24" s="8"/>
      <c r="C24" s="4"/>
      <c r="D24" s="6"/>
      <c r="E24" s="6"/>
      <c r="F24" s="7"/>
      <c r="G24" s="5"/>
      <c r="H24" s="10"/>
    </row>
    <row r="25" spans="1:38" s="1" customFormat="1">
      <c r="A25" s="12"/>
      <c r="B25" s="25" t="s">
        <v>11</v>
      </c>
      <c r="C25" s="25"/>
      <c r="D25" s="26">
        <f>SUBTOTAL(9,D6:E24)</f>
        <v>5843000</v>
      </c>
      <c r="E25" s="26">
        <f>SUM(E6:E24)</f>
        <v>0</v>
      </c>
      <c r="F25" s="27">
        <f>SUM(F6:F24)</f>
        <v>0</v>
      </c>
      <c r="G25" s="27">
        <f>SUM(G6:G24)</f>
        <v>0</v>
      </c>
      <c r="H25" s="1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s="1" customFormat="1">
      <c r="A26" s="38"/>
      <c r="B26" s="39" t="s">
        <v>12</v>
      </c>
      <c r="C26" s="28"/>
      <c r="D26" s="41"/>
      <c r="E26" s="42"/>
      <c r="F26" s="42">
        <v>0</v>
      </c>
      <c r="G26" s="44"/>
      <c r="H26" s="38" t="s">
        <v>13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s="1" customFormat="1" ht="6.75" customHeight="1">
      <c r="A27" s="38"/>
      <c r="B27" s="40"/>
      <c r="C27" s="29"/>
      <c r="D27" s="41"/>
      <c r="E27" s="43"/>
      <c r="F27" s="43"/>
      <c r="G27" s="44"/>
      <c r="H27" s="38"/>
    </row>
    <row r="28" spans="1:38" s="1" customFormat="1">
      <c r="A28" s="12"/>
      <c r="B28" s="25" t="s">
        <v>14</v>
      </c>
      <c r="C28" s="25"/>
      <c r="D28" s="30">
        <f>D25-D26</f>
        <v>5843000</v>
      </c>
      <c r="E28" s="30"/>
      <c r="F28" s="31">
        <f>F25-F26</f>
        <v>0</v>
      </c>
      <c r="G28" s="31">
        <f>SUM(G25)</f>
        <v>0</v>
      </c>
      <c r="H28" s="12"/>
    </row>
    <row r="29" spans="1:38" s="1" customFormat="1" hidden="1">
      <c r="D29" s="13"/>
      <c r="E29" s="13"/>
      <c r="F29" s="13"/>
      <c r="G29" s="13"/>
    </row>
    <row r="30" spans="1:38" s="1" customFormat="1">
      <c r="B30" s="32" t="s">
        <v>15</v>
      </c>
      <c r="C30" s="32"/>
      <c r="D30" s="13">
        <f>D28</f>
        <v>5843000</v>
      </c>
      <c r="E30" s="14">
        <f>F28</f>
        <v>0</v>
      </c>
      <c r="F30" s="13">
        <f>F28</f>
        <v>0</v>
      </c>
      <c r="G30" s="13"/>
    </row>
    <row r="31" spans="1:38" s="1" customFormat="1">
      <c r="B31" s="32" t="s">
        <v>9</v>
      </c>
      <c r="C31" s="32"/>
      <c r="D31" s="13"/>
      <c r="E31" s="14"/>
      <c r="F31" s="13"/>
      <c r="G31" s="13"/>
    </row>
    <row r="32" spans="1:38" s="1" customFormat="1" ht="9" customHeight="1" thickBot="1">
      <c r="B32" s="32" t="s">
        <v>16</v>
      </c>
      <c r="C32" s="32"/>
      <c r="D32" s="15"/>
      <c r="E32" s="13"/>
      <c r="F32" s="15"/>
      <c r="G32" s="13"/>
      <c r="I32" s="16"/>
    </row>
    <row r="33" spans="2:8" s="1" customFormat="1" ht="15.75" thickTop="1">
      <c r="D33" s="16">
        <f>D30</f>
        <v>5843000</v>
      </c>
      <c r="F33" s="16">
        <f>F30+F31</f>
        <v>0</v>
      </c>
    </row>
    <row r="34" spans="2:8" s="1" customFormat="1" hidden="1"/>
    <row r="35" spans="2:8" s="1" customFormat="1"/>
    <row r="36" spans="2:8" s="1" customFormat="1"/>
    <row r="37" spans="2:8" s="1" customFormat="1">
      <c r="D37" s="16"/>
    </row>
    <row r="38" spans="2:8" s="1" customFormat="1"/>
    <row r="39" spans="2:8" s="1" customFormat="1" hidden="1">
      <c r="B39" s="33" t="s">
        <v>19</v>
      </c>
      <c r="D39" s="33" t="s">
        <v>22</v>
      </c>
      <c r="H39" s="34" t="s">
        <v>24</v>
      </c>
    </row>
    <row r="40" spans="2:8" s="1" customFormat="1" hidden="1">
      <c r="B40" s="34" t="s">
        <v>20</v>
      </c>
      <c r="D40" s="34" t="s">
        <v>21</v>
      </c>
      <c r="H40" s="35" t="s">
        <v>23</v>
      </c>
    </row>
    <row r="41" spans="2:8">
      <c r="D41" s="18"/>
    </row>
    <row r="42" spans="2:8">
      <c r="D42" s="18"/>
    </row>
    <row r="43" spans="2:8">
      <c r="D43" s="18"/>
    </row>
  </sheetData>
  <autoFilter ref="A5:AL5"/>
  <mergeCells count="15">
    <mergeCell ref="A1:H1"/>
    <mergeCell ref="D2:E2"/>
    <mergeCell ref="A4:A5"/>
    <mergeCell ref="B4:B5"/>
    <mergeCell ref="C4:C5"/>
    <mergeCell ref="D4:E4"/>
    <mergeCell ref="F4:G4"/>
    <mergeCell ref="H4:H5"/>
    <mergeCell ref="H26:H27"/>
    <mergeCell ref="A26:A27"/>
    <mergeCell ref="B26:B27"/>
    <mergeCell ref="D26:D27"/>
    <mergeCell ref="E26:E27"/>
    <mergeCell ref="F26:F27"/>
    <mergeCell ref="G26:G27"/>
  </mergeCells>
  <pageMargins left="0.45" right="0.27" top="0.28999999999999998" bottom="0.12" header="0.12" footer="0.12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>
      <selection activeCell="A15" sqref="A15:C17"/>
    </sheetView>
  </sheetViews>
  <sheetFormatPr defaultRowHeight="15"/>
  <cols>
    <col min="1" max="1" width="32.42578125" customWidth="1"/>
  </cols>
  <sheetData>
    <row r="1" spans="1:3">
      <c r="A1" t="s">
        <v>27</v>
      </c>
    </row>
    <row r="2" spans="1:3">
      <c r="A2" t="s">
        <v>28</v>
      </c>
    </row>
    <row r="3" spans="1:3">
      <c r="A3" t="s">
        <v>29</v>
      </c>
    </row>
    <row r="4" spans="1:3">
      <c r="A4" t="s">
        <v>30</v>
      </c>
    </row>
    <row r="5" spans="1:3">
      <c r="A5" t="s">
        <v>31</v>
      </c>
    </row>
    <row r="9" spans="1:3">
      <c r="A9" t="s">
        <v>34</v>
      </c>
    </row>
    <row r="10" spans="1:3">
      <c r="A10" t="s">
        <v>35</v>
      </c>
    </row>
    <row r="11" spans="1:3">
      <c r="A11" t="s">
        <v>36</v>
      </c>
    </row>
    <row r="12" spans="1:3">
      <c r="A12" t="s">
        <v>37</v>
      </c>
    </row>
    <row r="15" spans="1:3">
      <c r="A15" t="s">
        <v>42</v>
      </c>
      <c r="B15">
        <v>20000</v>
      </c>
      <c r="C15" t="s">
        <v>43</v>
      </c>
    </row>
    <row r="16" spans="1:3">
      <c r="A16" t="s">
        <v>44</v>
      </c>
      <c r="B16">
        <v>70000</v>
      </c>
      <c r="C16" t="s">
        <v>45</v>
      </c>
    </row>
    <row r="17" spans="1:3">
      <c r="A17" t="s">
        <v>46</v>
      </c>
      <c r="B17">
        <v>500000</v>
      </c>
      <c r="C17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First time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2024-01-08T02:11:54Z</cp:lastPrinted>
  <dcterms:created xsi:type="dcterms:W3CDTF">2023-04-04T03:12:08Z</dcterms:created>
  <dcterms:modified xsi:type="dcterms:W3CDTF">2024-04-02T08:52:20Z</dcterms:modified>
</cp:coreProperties>
</file>