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MP\Apr'23~Mar'24\Update Local purchase request form\"/>
    </mc:Choice>
  </mc:AlternateContent>
  <bookViews>
    <workbookView xWindow="0" yWindow="0" windowWidth="20490" windowHeight="7455" firstSheet="1" activeTab="13"/>
  </bookViews>
  <sheets>
    <sheet name="106" sheetId="13" r:id="rId1"/>
    <sheet name="107" sheetId="14" r:id="rId2"/>
    <sheet name="108" sheetId="1" r:id="rId3"/>
    <sheet name="109" sheetId="3" r:id="rId4"/>
    <sheet name="110" sheetId="4" r:id="rId5"/>
    <sheet name="111" sheetId="5" r:id="rId6"/>
    <sheet name="112" sheetId="6" r:id="rId7"/>
    <sheet name="113" sheetId="7" r:id="rId8"/>
    <sheet name="114" sheetId="8" r:id="rId9"/>
    <sheet name="115" sheetId="9" r:id="rId10"/>
    <sheet name="116" sheetId="10" r:id="rId11"/>
    <sheet name="117" sheetId="11" r:id="rId12"/>
    <sheet name="118" sheetId="12" r:id="rId13"/>
    <sheet name="119" sheetId="15" r:id="rId14"/>
    <sheet name="Sheet1" sheetId="2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5" l="1"/>
  <c r="L11" i="15"/>
  <c r="O5" i="15"/>
  <c r="L5" i="15"/>
  <c r="I5" i="15"/>
  <c r="I11" i="15" s="1"/>
  <c r="O5" i="14" l="1"/>
  <c r="L5" i="14"/>
  <c r="L11" i="14" s="1"/>
  <c r="I5" i="14"/>
  <c r="O5" i="13" l="1"/>
  <c r="L5" i="13"/>
  <c r="I5" i="13"/>
  <c r="O5" i="12" l="1"/>
  <c r="O11" i="12" s="1"/>
  <c r="L5" i="12"/>
  <c r="L11" i="12" s="1"/>
  <c r="I5" i="12"/>
  <c r="I11" i="12" s="1"/>
  <c r="I5" i="11" l="1"/>
  <c r="I11" i="11" s="1"/>
  <c r="O5" i="11"/>
  <c r="O11" i="11" s="1"/>
  <c r="L5" i="11"/>
  <c r="L11" i="11" s="1"/>
  <c r="O5" i="10" l="1"/>
  <c r="O11" i="10" s="1"/>
  <c r="L5" i="10"/>
  <c r="L11" i="10" s="1"/>
  <c r="I5" i="10"/>
  <c r="I11" i="10" s="1"/>
  <c r="O5" i="9" l="1"/>
  <c r="O11" i="9" s="1"/>
  <c r="L5" i="9"/>
  <c r="L11" i="9" s="1"/>
  <c r="I5" i="9"/>
  <c r="I11" i="9" s="1"/>
  <c r="I5" i="8" l="1"/>
  <c r="I11" i="8" s="1"/>
  <c r="O5" i="8"/>
  <c r="O11" i="8" s="1"/>
  <c r="L11" i="8"/>
  <c r="L5" i="8"/>
  <c r="D18" i="2" l="1"/>
  <c r="D17" i="2"/>
  <c r="L11" i="7" l="1"/>
  <c r="O5" i="7"/>
  <c r="O11" i="7" s="1"/>
  <c r="L5" i="7"/>
  <c r="I5" i="7"/>
  <c r="I11" i="7" s="1"/>
  <c r="O6" i="6" l="1"/>
  <c r="L6" i="6"/>
  <c r="I6" i="6"/>
  <c r="O5" i="6"/>
  <c r="O11" i="6" s="1"/>
  <c r="L5" i="6"/>
  <c r="L11" i="6" s="1"/>
  <c r="I5" i="6"/>
  <c r="I11" i="6" l="1"/>
  <c r="O6" i="5" l="1"/>
  <c r="L6" i="5"/>
  <c r="I6" i="5"/>
  <c r="O11" i="5" l="1"/>
  <c r="L5" i="5"/>
  <c r="L11" i="5" s="1"/>
  <c r="O5" i="5"/>
  <c r="I5" i="5"/>
  <c r="I11" i="5" l="1"/>
  <c r="L5" i="4" l="1"/>
  <c r="K5" i="4" l="1"/>
  <c r="L11" i="4"/>
  <c r="I5" i="4"/>
  <c r="O5" i="4"/>
  <c r="I11" i="4"/>
  <c r="O10" i="3"/>
  <c r="L10" i="3"/>
  <c r="O9" i="3"/>
  <c r="L9" i="3"/>
  <c r="O8" i="3"/>
  <c r="L8" i="3"/>
  <c r="I8" i="3"/>
  <c r="I9" i="3"/>
  <c r="I10" i="3"/>
  <c r="I11" i="3" l="1"/>
  <c r="O7" i="3"/>
  <c r="L7" i="3"/>
  <c r="I7" i="3"/>
  <c r="O6" i="3"/>
  <c r="L6" i="3"/>
  <c r="I6" i="3"/>
  <c r="O5" i="3" l="1"/>
  <c r="L5" i="3"/>
  <c r="L11" i="3" s="1"/>
  <c r="I5" i="3"/>
  <c r="O5" i="1" l="1"/>
  <c r="L5" i="1"/>
  <c r="L11" i="1" s="1"/>
  <c r="I5" i="1"/>
</calcChain>
</file>

<file path=xl/sharedStrings.xml><?xml version="1.0" encoding="utf-8"?>
<sst xmlns="http://schemas.openxmlformats.org/spreadsheetml/2006/main" count="435" uniqueCount="88">
  <si>
    <t>LOCAL INVENTORY PURCHASE REQUEST FORM</t>
  </si>
  <si>
    <r>
      <t xml:space="preserve">                Supplier - C
Name …Shwe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Ta Pay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09408602399,68432761</t>
    </r>
    <r>
      <rPr>
        <sz val="12"/>
        <color theme="1"/>
        <rFont val="Times New Roman"/>
        <family val="1"/>
      </rPr>
      <t>..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</si>
  <si>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</si>
  <si>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</si>
  <si>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</si>
  <si>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</si>
  <si>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</si>
  <si>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</si>
  <si>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</si>
  <si>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</si>
  <si>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No stock</t>
  </si>
  <si>
    <t>Total Amount</t>
  </si>
  <si>
    <t>Remark</t>
  </si>
  <si>
    <t>02-CE3-PRT-FRM-003-01</t>
  </si>
  <si>
    <t>Local</t>
  </si>
  <si>
    <t>16Y-75-23200-CEIII</t>
  </si>
  <si>
    <t>Element, Steering &amp; Transmission for SD16</t>
  </si>
  <si>
    <t>SD16</t>
  </si>
  <si>
    <r>
      <t xml:space="preserve">               Supplier - B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</si>
  <si>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Zwe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09-450159886, 09-777774210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Shop 1-Nanggyi (12), Room 16, Buyin Naung Market……………………
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</si>
  <si>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…CE3 BU………………………….
Proposal No.    :   ………108……………….
Proposal Date  :   ……10.11.2023……………………….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Order</t>
    </r>
  </si>
  <si>
    <t>PO/KPU/CE3/2023/11/001, Selling Price- $ 24.52 (With Tax )</t>
  </si>
  <si>
    <r>
      <t xml:space="preserve">               Supplier - A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</si>
  <si>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Piston Pin Retainer for ME210</t>
  </si>
  <si>
    <t>ME210</t>
  </si>
  <si>
    <r>
      <t xml:space="preserve">
BU Name         :   …CE3 BU………………………….
Proposal No.    :   ………109……………….
Proposal Date  :   ……13.11.2023……………………….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MKN Customer and Inventory Stock</t>
    </r>
  </si>
  <si>
    <t>Gasket Full Set for ME210</t>
  </si>
  <si>
    <t>Piston Ring Set for ME210LC and ME315</t>
  </si>
  <si>
    <t>610800030083-CE3</t>
  </si>
  <si>
    <t xml:space="preserve">
O-Ring of Liner for ME210 and ME315</t>
  </si>
  <si>
    <t>Cylinder Liner Ring for ME210 and ME315</t>
  </si>
  <si>
    <t xml:space="preserve">
Cylinder Liner Ring for ME210 and ME315</t>
  </si>
  <si>
    <t>Track Link for ME210</t>
  </si>
  <si>
    <t>J221-45A-100010(L)</t>
  </si>
  <si>
    <t>CPO-CE3-MKN-2023-11-0039, Customer Name-U Maung Kyi</t>
  </si>
  <si>
    <t xml:space="preserve">CE3-CPO-MAH-2023-11-0012, Customer- U Thein Myint </t>
  </si>
  <si>
    <r>
      <t xml:space="preserve">
BU Name         :   …CE3 BU………………………….
Proposal No.    :   ………111……………….
Proposal Date  :   ……17.11.2023……………………….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MKN Customer and Inventory Stock</t>
    </r>
  </si>
  <si>
    <r>
      <t xml:space="preserve">
BU Name         :   …CE3 BU………………………….
Proposal No.    :   ………110……………….
Proposal Date  :   ……17.11.2023……………………….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MAH Customer</t>
    </r>
  </si>
  <si>
    <t>Shaft (15/21T,304 MM) of Travel Motor For ME210</t>
  </si>
  <si>
    <t>JMV147-9</t>
  </si>
  <si>
    <t>Coupling of Travel Motor for ME210</t>
  </si>
  <si>
    <t>JMV147-14</t>
  </si>
  <si>
    <t>CPO-CE3-HML-2023-11-013, Customer Name- Ko Than Swe Oo</t>
  </si>
  <si>
    <t>ME75</t>
  </si>
  <si>
    <t>6Y3224 (L)-CEIII</t>
  </si>
  <si>
    <t>Adaptor(RC) for ME75</t>
  </si>
  <si>
    <r>
      <t xml:space="preserve">               Supplier - A 
Name </t>
    </r>
    <r>
      <rPr>
        <sz val="12"/>
        <color theme="1"/>
        <rFont val="Times New Roman"/>
        <family val="1"/>
      </rPr>
      <t>……</t>
    </r>
    <r>
      <rPr>
        <b/>
        <sz val="12"/>
        <color theme="1"/>
        <rFont val="Times New Roman"/>
        <family val="1"/>
      </rPr>
      <t>Budozar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………………
</t>
    </r>
    <r>
      <rPr>
        <sz val="12"/>
        <color theme="1"/>
        <rFont val="Times New Roman"/>
        <family val="1"/>
      </rPr>
      <t xml:space="preserve">
…………………………………</t>
    </r>
  </si>
  <si>
    <t>Engine Oil Filter For ME315/ME210</t>
  </si>
  <si>
    <t>1000442627-CEIII</t>
  </si>
  <si>
    <t xml:space="preserve">Inventory Stock </t>
  </si>
  <si>
    <r>
      <t xml:space="preserve">
BU Name         :   …CE3 BU………………………….
Proposal No.    :   ………112……………….
Proposal Date  :   ……21.11.2023……………………….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ForTCL Customer</t>
    </r>
  </si>
  <si>
    <r>
      <t xml:space="preserve">
BU Name         :   …CE3 BU………………………….
Proposal No.    :   ………113……………….
Proposal Date  :   ……21.11.2023……………………….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</si>
  <si>
    <r>
      <t xml:space="preserve">
BU Name         :   …CE3 BU………………………….
Proposal No.    :   ………114……………….
Proposal Date  :   ……21.11.2023……………………….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 Customer</t>
    </r>
  </si>
  <si>
    <t>Pilot Filter element for ME210</t>
  </si>
  <si>
    <t xml:space="preserve">JB/T5087-91 </t>
  </si>
  <si>
    <t>Inventory Stock and FOC Customer</t>
  </si>
  <si>
    <t>TCL-PO-CE3-016-11-2023,  Naung Tong Company ( U Sai Thint Aung)</t>
  </si>
  <si>
    <r>
      <t xml:space="preserve">
BU Name         :   …CE3 BU………………………….
Proposal No.    :   ………115……………….
Proposal Date  :   ……22.11.2023……………………….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</t>
    </r>
  </si>
  <si>
    <r>
      <t xml:space="preserve">
BU Name         :   …CE3 BU………………………….
Proposal No.    :   ………116……………….
Proposal Date  :   ……24.11.2023……………………….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Lashio Customer</t>
    </r>
  </si>
  <si>
    <t>CPO-CE3-LAS-2023-11-0011, Customer Name- Daw N'we Ni Hlaing</t>
  </si>
  <si>
    <t>Air compressor for ME140</t>
  </si>
  <si>
    <t>12240-15600-CEIII</t>
  </si>
  <si>
    <r>
      <t xml:space="preserve">
BU Name         :   …CE3 BU………………………….
Proposal No.    :   ………117……………….
Proposal Date  :   ……30.11.2023……………………….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Homalin</t>
    </r>
  </si>
  <si>
    <t>CPO-CE3-HML-2023-11-0014, Customer Name- Ko Kyaw Min Aung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</si>
  <si>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</si>
  <si>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Water Separator for ME315 </t>
  </si>
  <si>
    <r>
      <t xml:space="preserve">
BU Name         :   …CE3 BU………………………….
Proposal No.    :   ………118……………….
Proposal Date  :   ……30.11.2023……………………….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Homalin</t>
    </r>
  </si>
  <si>
    <t>1006629177-CEIII</t>
  </si>
  <si>
    <t>Electrical Fuel Supply Pump Ass'y for ME210</t>
  </si>
  <si>
    <t>CPO-CE3-HML-2023-11-0015, Customer Name- Ko Than Swe Oo</t>
  </si>
  <si>
    <r>
      <t xml:space="preserve">
BU Name         :   …CE3 BU………………………….
Proposal No.    :   ………106……………….
Proposal Date  :   ……1.11.2023……………………….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NS BR</t>
    </r>
  </si>
  <si>
    <r>
      <t xml:space="preserve">               Supplier - A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</si>
  <si>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 
Name </t>
    </r>
    <r>
      <rPr>
        <sz val="12"/>
        <color theme="1"/>
        <rFont val="Times New Roman"/>
        <family val="1"/>
      </rPr>
      <t>……Top Myanmar………………...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…09-420102468……………..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……No.32,Htarnar Street,Ahlone………………
…………………………………</t>
    </r>
  </si>
  <si>
    <t>SE210</t>
  </si>
  <si>
    <t>Sprocket Rim</t>
  </si>
  <si>
    <t>No Stock</t>
  </si>
  <si>
    <t>NAS/CPO/CE3/2023/011/0007 (Customer-U Tin Mg Htwae)</t>
  </si>
  <si>
    <r>
      <t xml:space="preserve">
BU Name         :   …CE3 BU………………………….
Proposal No.    :   ………107……………….
Proposal Date  :   ……6.11.2023……………………….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SRV Repossess ME210 (303,304,275,246)</t>
    </r>
  </si>
  <si>
    <r>
      <t xml:space="preserve">                Supplier - B 
Name </t>
    </r>
    <r>
      <rPr>
        <sz val="12"/>
        <color theme="1"/>
        <rFont val="Times New Roman"/>
        <family val="1"/>
      </rPr>
      <t>……S7 Anae Gyee………………...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…01-686227……………..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……မရမ်းကုန်းမြို့နယ်,ဘုရင့်နောင်စျေးကြီး………………
…………………………………</t>
    </r>
  </si>
  <si>
    <t>Chian Grease</t>
  </si>
  <si>
    <t>01016-G1655</t>
  </si>
  <si>
    <t>For SRV Repossess ME210 (303,304,275,246). MR Number-0001</t>
  </si>
  <si>
    <r>
      <t xml:space="preserve">               Supplier - A 
Name ….TOP MYANMAR TRADING CO.,LTD  (Heavy Machinery Equipment Spare Parts)
Contact No.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                                                          Address </t>
    </r>
    <r>
      <rPr>
        <sz val="12"/>
        <color theme="1"/>
        <rFont val="Times New Roman"/>
        <family val="1"/>
      </rPr>
      <t>…NO.32, HTARNAR STREET, HTARNAR WARD, AHLONE TOWNSHIP</t>
    </r>
    <r>
      <rPr>
        <b/>
        <sz val="12"/>
        <color theme="1"/>
        <rFont val="Times New Roman"/>
        <family val="1"/>
      </rPr>
      <t/>
    </r>
  </si>
  <si>
    <r>
      <t xml:space="preserve">               Supplier - A 
Name </t>
    </r>
    <r>
      <rPr>
        <sz val="12"/>
        <color theme="1"/>
        <rFont val="Times New Roman"/>
        <family val="1"/>
      </rPr>
      <t>…A NAGE GYI (Diesel Machine and Heavy Machineary Spare Part)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                                                    Address </t>
    </r>
    <r>
      <rPr>
        <sz val="12"/>
        <color theme="1"/>
        <rFont val="Times New Roman"/>
        <family val="1"/>
      </rPr>
      <t>…ROOM (Ka/40), NO(5/6), MARKET ROUND STREET, BA YINT NAUNG MARKET, MA YAN GONE, YANGON.</t>
    </r>
  </si>
  <si>
    <t>Swing Port Relief Valve for ME210</t>
  </si>
  <si>
    <t>V9409196196</t>
  </si>
  <si>
    <t>MGK , Customer Name-Ko Win Naing Oo and Ko Phoe Kyaw</t>
  </si>
  <si>
    <r>
      <t xml:space="preserve">
BU Name         :   …CE3 BU………………………….
Proposal No.    :   ………119……………….
Proposal Date  :   ……30.11.2023……………………….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</si>
</sst>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3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Protection="1"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quotePrefix="1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2" fillId="0" borderId="16" xfId="0" applyFont="1" applyBorder="1" applyProtection="1">
      <protection locked="0"/>
    </xf>
    <xf numFmtId="0" fontId="2" fillId="0" borderId="17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4" fillId="0" borderId="1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" fontId="2" fillId="0" borderId="7" xfId="0" applyNumberFormat="1" applyFont="1" applyBorder="1" applyAlignment="1" applyProtection="1">
      <alignment horizontal="center" vertical="center" wrapText="1"/>
      <protection locked="0"/>
    </xf>
    <xf numFmtId="43" fontId="4" fillId="0" borderId="3" xfId="1" applyFont="1" applyBorder="1" applyAlignment="1" applyProtection="1">
      <alignment horizontal="center" vertical="center"/>
      <protection locked="0"/>
    </xf>
    <xf numFmtId="8" fontId="0" fillId="0" borderId="0" xfId="0" applyNumberFormat="1"/>
    <xf numFmtId="2" fontId="0" fillId="0" borderId="0" xfId="0" applyNumberFormat="1"/>
    <xf numFmtId="43" fontId="0" fillId="0" borderId="0" xfId="0" applyNumberFormat="1"/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164" fontId="4" fillId="0" borderId="22" xfId="1" applyNumberFormat="1" applyFont="1" applyBorder="1" applyAlignment="1" applyProtection="1">
      <alignment horizontal="center" vertical="center"/>
      <protection locked="0"/>
    </xf>
    <xf numFmtId="0" fontId="2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4" fillId="0" borderId="19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2" fillId="0" borderId="21" xfId="0" applyFont="1" applyBorder="1" applyAlignment="1" applyProtection="1">
      <alignment horizontal="left" vertical="center" wrapText="1"/>
      <protection locked="0"/>
    </xf>
    <xf numFmtId="0" fontId="4" fillId="0" borderId="25" xfId="0" applyFont="1" applyBorder="1" applyAlignment="1" applyProtection="1">
      <alignment horizontal="left" vertical="top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:Amy Phyo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58100" y="6657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801350" y="6638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681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:Amy Phyo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58100" y="6657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801350" y="6638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681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658100" y="6657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0801350" y="6638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940319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681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648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658100" y="6657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0801350" y="66389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68175" y="28575"/>
          <a:ext cx="1016519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867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867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77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858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867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867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77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858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0</xdr:row>
      <xdr:rowOff>28575</xdr:rowOff>
    </xdr:from>
    <xdr:to>
      <xdr:col>1</xdr:col>
      <xdr:colOff>342901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940320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44300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111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workbookViewId="0">
      <selection activeCell="D10" sqref="D1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38.42578125" style="1" customWidth="1"/>
    <col min="6" max="6" width="28.28515625" style="1" customWidth="1"/>
    <col min="7" max="7" width="6.7109375" style="1" customWidth="1"/>
    <col min="8" max="8" width="9.7109375" style="1" customWidth="1"/>
    <col min="9" max="9" width="13.85546875" style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09.25" customHeight="1" thickBot="1" x14ac:dyDescent="0.3">
      <c r="B3" s="52" t="s">
        <v>70</v>
      </c>
      <c r="C3" s="52"/>
      <c r="D3" s="52"/>
      <c r="E3" s="52"/>
      <c r="G3" s="52" t="s">
        <v>71</v>
      </c>
      <c r="H3" s="52"/>
      <c r="I3" s="52"/>
      <c r="J3" s="52" t="s">
        <v>72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/>
      <c r="D5" s="10" t="s">
        <v>73</v>
      </c>
      <c r="E5" s="11" t="s">
        <v>74</v>
      </c>
      <c r="F5" s="49"/>
      <c r="G5" s="9">
        <v>2</v>
      </c>
      <c r="H5" s="10">
        <v>88.18</v>
      </c>
      <c r="I5" s="12">
        <f>G5*H5</f>
        <v>176.36</v>
      </c>
      <c r="J5" s="9">
        <v>0</v>
      </c>
      <c r="K5" s="13" t="s">
        <v>75</v>
      </c>
      <c r="L5" s="12" t="e">
        <f>J5*K5</f>
        <v>#VALUE!</v>
      </c>
      <c r="M5" s="9">
        <v>0</v>
      </c>
      <c r="N5" s="13" t="s">
        <v>10</v>
      </c>
      <c r="O5" s="12" t="e">
        <f t="shared" ref="O5" si="0">M5*N5</f>
        <v>#VALUE!</v>
      </c>
    </row>
    <row r="6" spans="2:15" ht="30.6" customHeight="1" x14ac:dyDescent="0.25">
      <c r="B6" s="9"/>
      <c r="C6" s="14"/>
      <c r="D6" s="10"/>
      <c r="E6" s="15"/>
      <c r="F6" s="16"/>
      <c r="G6" s="9"/>
      <c r="H6" s="10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17"/>
      <c r="C7" s="14"/>
      <c r="D7" s="10"/>
      <c r="E7" s="18"/>
      <c r="F7" s="19"/>
      <c r="G7" s="9"/>
      <c r="H7" s="10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20"/>
      <c r="C8" s="14"/>
      <c r="D8" s="14"/>
      <c r="E8" s="14"/>
      <c r="F8" s="21"/>
      <c r="G8" s="20"/>
      <c r="H8" s="14"/>
      <c r="I8" s="21"/>
      <c r="J8" s="22"/>
      <c r="K8" s="14"/>
      <c r="L8" s="23"/>
      <c r="M8" s="20"/>
      <c r="N8" s="14"/>
      <c r="O8" s="21"/>
    </row>
    <row r="9" spans="2:15" ht="24" customHeight="1" x14ac:dyDescent="0.25">
      <c r="B9" s="20"/>
      <c r="C9" s="14"/>
      <c r="D9" s="14"/>
      <c r="E9" s="14"/>
      <c r="F9" s="21"/>
      <c r="G9" s="20"/>
      <c r="H9" s="14"/>
      <c r="I9" s="21"/>
      <c r="J9" s="22"/>
      <c r="K9" s="14"/>
      <c r="L9" s="23"/>
      <c r="M9" s="20"/>
      <c r="N9" s="14"/>
      <c r="O9" s="21"/>
    </row>
    <row r="10" spans="2:15" ht="24" customHeight="1" thickBot="1" x14ac:dyDescent="0.3">
      <c r="B10" s="24"/>
      <c r="C10" s="25"/>
      <c r="D10" s="25"/>
      <c r="E10" s="25"/>
      <c r="F10" s="26"/>
      <c r="G10" s="24"/>
      <c r="H10" s="25"/>
      <c r="I10" s="26"/>
      <c r="J10" s="27"/>
      <c r="K10" s="25"/>
      <c r="L10" s="28"/>
      <c r="M10" s="24"/>
      <c r="N10" s="25"/>
      <c r="O10" s="26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31">
        <v>32.380000000000003</v>
      </c>
      <c r="J11" s="32"/>
      <c r="K11" s="33"/>
      <c r="L11" s="34"/>
      <c r="M11" s="35"/>
      <c r="N11" s="36"/>
      <c r="O11" s="37"/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58" t="s">
        <v>76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6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D13" workbookViewId="0">
      <selection activeCell="F17" sqref="F1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38.42578125" style="1" customWidth="1"/>
    <col min="6" max="6" width="28.28515625" style="1" customWidth="1"/>
    <col min="7" max="7" width="6.7109375" style="1" customWidth="1"/>
    <col min="8" max="8" width="9.7109375" style="1" customWidth="1"/>
    <col min="9" max="9" width="13.85546875" style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09.25" customHeight="1" thickBot="1" x14ac:dyDescent="0.3">
      <c r="B3" s="52" t="s">
        <v>77</v>
      </c>
      <c r="C3" s="52"/>
      <c r="D3" s="52"/>
      <c r="E3" s="52"/>
      <c r="G3" s="52" t="s">
        <v>71</v>
      </c>
      <c r="H3" s="52"/>
      <c r="I3" s="52"/>
      <c r="J3" s="52" t="s">
        <v>78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73</v>
      </c>
      <c r="E5" s="11" t="s">
        <v>79</v>
      </c>
      <c r="F5" s="11" t="s">
        <v>80</v>
      </c>
      <c r="G5" s="9">
        <v>0</v>
      </c>
      <c r="H5" s="10">
        <v>0</v>
      </c>
      <c r="I5" s="12">
        <f>G5*H5</f>
        <v>0</v>
      </c>
      <c r="J5" s="9">
        <v>8</v>
      </c>
      <c r="K5" s="13">
        <v>18000</v>
      </c>
      <c r="L5" s="12">
        <f>J5*K5</f>
        <v>144000</v>
      </c>
      <c r="M5" s="9">
        <v>0</v>
      </c>
      <c r="N5" s="13" t="s">
        <v>10</v>
      </c>
      <c r="O5" s="12" t="e">
        <f t="shared" ref="O5" si="0">M5*N5</f>
        <v>#VALUE!</v>
      </c>
    </row>
    <row r="6" spans="2:15" ht="30.6" customHeight="1" x14ac:dyDescent="0.25">
      <c r="B6" s="9"/>
      <c r="C6" s="14"/>
      <c r="D6" s="10"/>
      <c r="E6" s="15"/>
      <c r="F6" s="16"/>
      <c r="G6" s="9"/>
      <c r="H6" s="10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17"/>
      <c r="C7" s="14"/>
      <c r="D7" s="10"/>
      <c r="E7" s="18"/>
      <c r="F7" s="19"/>
      <c r="G7" s="9"/>
      <c r="H7" s="10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20"/>
      <c r="C8" s="14"/>
      <c r="D8" s="14"/>
      <c r="E8" s="14"/>
      <c r="F8" s="21"/>
      <c r="G8" s="20"/>
      <c r="H8" s="14"/>
      <c r="I8" s="21"/>
      <c r="J8" s="22"/>
      <c r="K8" s="14"/>
      <c r="L8" s="23"/>
      <c r="M8" s="20"/>
      <c r="N8" s="14"/>
      <c r="O8" s="21"/>
    </row>
    <row r="9" spans="2:15" ht="24" customHeight="1" x14ac:dyDescent="0.25">
      <c r="B9" s="20"/>
      <c r="C9" s="14"/>
      <c r="D9" s="14"/>
      <c r="E9" s="14"/>
      <c r="F9" s="21"/>
      <c r="G9" s="20"/>
      <c r="H9" s="14"/>
      <c r="I9" s="21"/>
      <c r="J9" s="22"/>
      <c r="K9" s="14"/>
      <c r="L9" s="23"/>
      <c r="M9" s="20"/>
      <c r="N9" s="14"/>
      <c r="O9" s="21"/>
    </row>
    <row r="10" spans="2:15" ht="24" customHeight="1" thickBot="1" x14ac:dyDescent="0.3">
      <c r="B10" s="24"/>
      <c r="C10" s="25"/>
      <c r="D10" s="25"/>
      <c r="E10" s="25"/>
      <c r="F10" s="26"/>
      <c r="G10" s="24"/>
      <c r="H10" s="25"/>
      <c r="I10" s="26"/>
      <c r="J10" s="27"/>
      <c r="K10" s="25"/>
      <c r="L10" s="28"/>
      <c r="M10" s="24"/>
      <c r="N10" s="25"/>
      <c r="O10" s="26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31">
        <v>0</v>
      </c>
      <c r="J11" s="32"/>
      <c r="K11" s="33"/>
      <c r="L11" s="34">
        <f>L5</f>
        <v>144000</v>
      </c>
      <c r="M11" s="35"/>
      <c r="N11" s="36"/>
      <c r="O11" s="37"/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81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="64" zoomScaleNormal="64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38.42578125" style="1" customWidth="1"/>
    <col min="6" max="6" width="28.28515625" style="1" customWidth="1"/>
    <col min="7" max="7" width="6.7109375" style="1" customWidth="1"/>
    <col min="8" max="8" width="9.7109375" style="1" customWidth="1"/>
    <col min="9" max="9" width="13.85546875" style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09.25" customHeight="1" thickBot="1" x14ac:dyDescent="0.3">
      <c r="B3" s="52" t="s">
        <v>20</v>
      </c>
      <c r="C3" s="52"/>
      <c r="D3" s="52"/>
      <c r="E3" s="52"/>
      <c r="G3" s="52" t="s">
        <v>19</v>
      </c>
      <c r="H3" s="52"/>
      <c r="I3" s="52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17</v>
      </c>
      <c r="E5" s="11" t="s">
        <v>16</v>
      </c>
      <c r="F5" s="11" t="s">
        <v>15</v>
      </c>
      <c r="G5" s="9">
        <v>2</v>
      </c>
      <c r="H5" s="10">
        <v>60000</v>
      </c>
      <c r="I5" s="12">
        <f>G5*H5</f>
        <v>120000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 t="shared" ref="O5" si="0">M5*N5</f>
        <v>#VALUE!</v>
      </c>
    </row>
    <row r="6" spans="2:15" ht="30.6" customHeight="1" x14ac:dyDescent="0.25">
      <c r="B6" s="9"/>
      <c r="C6" s="14"/>
      <c r="D6" s="10"/>
      <c r="E6" s="15"/>
      <c r="F6" s="16"/>
      <c r="G6" s="9"/>
      <c r="H6" s="10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17"/>
      <c r="C7" s="14"/>
      <c r="D7" s="10"/>
      <c r="E7" s="18"/>
      <c r="F7" s="19"/>
      <c r="G7" s="9"/>
      <c r="H7" s="10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20"/>
      <c r="C8" s="14"/>
      <c r="D8" s="14"/>
      <c r="E8" s="14"/>
      <c r="F8" s="21"/>
      <c r="G8" s="20"/>
      <c r="H8" s="14"/>
      <c r="I8" s="21"/>
      <c r="J8" s="22"/>
      <c r="K8" s="14"/>
      <c r="L8" s="23"/>
      <c r="M8" s="20"/>
      <c r="N8" s="14"/>
      <c r="O8" s="21"/>
    </row>
    <row r="9" spans="2:15" ht="24" customHeight="1" x14ac:dyDescent="0.25">
      <c r="B9" s="20"/>
      <c r="C9" s="14"/>
      <c r="D9" s="14"/>
      <c r="E9" s="14"/>
      <c r="F9" s="21"/>
      <c r="G9" s="20"/>
      <c r="H9" s="14"/>
      <c r="I9" s="21"/>
      <c r="J9" s="22"/>
      <c r="K9" s="14"/>
      <c r="L9" s="23"/>
      <c r="M9" s="20"/>
      <c r="N9" s="14"/>
      <c r="O9" s="21"/>
    </row>
    <row r="10" spans="2:15" ht="24" customHeight="1" thickBot="1" x14ac:dyDescent="0.3">
      <c r="B10" s="24"/>
      <c r="C10" s="25"/>
      <c r="D10" s="25"/>
      <c r="E10" s="25"/>
      <c r="F10" s="26"/>
      <c r="G10" s="24"/>
      <c r="H10" s="25"/>
      <c r="I10" s="26"/>
      <c r="J10" s="27"/>
      <c r="K10" s="25"/>
      <c r="L10" s="28"/>
      <c r="M10" s="24"/>
      <c r="N10" s="25"/>
      <c r="O10" s="26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31">
        <v>0</v>
      </c>
      <c r="J11" s="32"/>
      <c r="K11" s="33"/>
      <c r="L11" s="34" t="e">
        <f>L5</f>
        <v>#VALUE!</v>
      </c>
      <c r="M11" s="35"/>
      <c r="N11" s="36"/>
      <c r="O11" s="37"/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21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73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="64" zoomScaleNormal="64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25</v>
      </c>
      <c r="C3" s="52"/>
      <c r="D3" s="52"/>
      <c r="E3" s="52"/>
      <c r="G3" s="52" t="s">
        <v>22</v>
      </c>
      <c r="H3" s="52"/>
      <c r="I3" s="52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11" t="s">
        <v>23</v>
      </c>
      <c r="F5" s="40">
        <v>610800030024</v>
      </c>
      <c r="G5" s="9">
        <v>1</v>
      </c>
      <c r="H5" s="13">
        <v>40800</v>
      </c>
      <c r="I5" s="12">
        <f>G5*H5</f>
        <v>40800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 t="shared" ref="O5" si="0">M5*N5</f>
        <v>#VALUE!</v>
      </c>
    </row>
    <row r="6" spans="2:15" ht="30.6" customHeight="1" x14ac:dyDescent="0.25">
      <c r="B6" s="9">
        <v>2</v>
      </c>
      <c r="C6" s="10" t="s">
        <v>14</v>
      </c>
      <c r="D6" s="10" t="s">
        <v>24</v>
      </c>
      <c r="E6" s="15" t="s">
        <v>26</v>
      </c>
      <c r="F6" s="16">
        <v>1005864922</v>
      </c>
      <c r="G6" s="9">
        <v>1</v>
      </c>
      <c r="H6" s="13">
        <v>555000</v>
      </c>
      <c r="I6" s="12">
        <f>G6*H6</f>
        <v>555000</v>
      </c>
      <c r="J6" s="9">
        <v>0</v>
      </c>
      <c r="K6" s="13" t="s">
        <v>10</v>
      </c>
      <c r="L6" s="12" t="e">
        <f>J6*K6</f>
        <v>#VALUE!</v>
      </c>
      <c r="M6" s="9">
        <v>0</v>
      </c>
      <c r="N6" s="13" t="s">
        <v>10</v>
      </c>
      <c r="O6" s="12" t="e">
        <f t="shared" ref="O6" si="1">M6*N6</f>
        <v>#VALUE!</v>
      </c>
    </row>
    <row r="7" spans="2:15" ht="24" customHeight="1" x14ac:dyDescent="0.25">
      <c r="B7" s="9">
        <v>3</v>
      </c>
      <c r="C7" s="10" t="s">
        <v>14</v>
      </c>
      <c r="D7" s="10" t="s">
        <v>24</v>
      </c>
      <c r="E7" s="18" t="s">
        <v>27</v>
      </c>
      <c r="F7" s="19" t="s">
        <v>28</v>
      </c>
      <c r="G7" s="9">
        <v>1</v>
      </c>
      <c r="H7" s="13">
        <v>220000</v>
      </c>
      <c r="I7" s="12">
        <f>G7*H7</f>
        <v>220000</v>
      </c>
      <c r="J7" s="9">
        <v>0</v>
      </c>
      <c r="K7" s="13" t="s">
        <v>10</v>
      </c>
      <c r="L7" s="12" t="e">
        <f>J7*K7</f>
        <v>#VALUE!</v>
      </c>
      <c r="M7" s="9">
        <v>0</v>
      </c>
      <c r="N7" s="13" t="s">
        <v>10</v>
      </c>
      <c r="O7" s="12" t="e">
        <f t="shared" ref="O7" si="2">M7*N7</f>
        <v>#VALUE!</v>
      </c>
    </row>
    <row r="8" spans="2:15" ht="24" customHeight="1" x14ac:dyDescent="0.25">
      <c r="B8" s="9">
        <v>4</v>
      </c>
      <c r="C8" s="10" t="s">
        <v>14</v>
      </c>
      <c r="D8" s="10" t="s">
        <v>24</v>
      </c>
      <c r="E8" s="18" t="s">
        <v>29</v>
      </c>
      <c r="F8" s="45">
        <v>610800010206</v>
      </c>
      <c r="G8" s="20">
        <v>6</v>
      </c>
      <c r="H8" s="13">
        <v>7000</v>
      </c>
      <c r="I8" s="12">
        <f t="shared" ref="I8:I10" si="3">G8*H8</f>
        <v>42000</v>
      </c>
      <c r="J8" s="9">
        <v>0</v>
      </c>
      <c r="K8" s="13" t="s">
        <v>10</v>
      </c>
      <c r="L8" s="12" t="e">
        <f t="shared" ref="L8:L10" si="4">J8*K8</f>
        <v>#VALUE!</v>
      </c>
      <c r="M8" s="9">
        <v>0</v>
      </c>
      <c r="N8" s="13" t="s">
        <v>10</v>
      </c>
      <c r="O8" s="12" t="e">
        <f t="shared" ref="O8:O10" si="5">M8*N8</f>
        <v>#VALUE!</v>
      </c>
    </row>
    <row r="9" spans="2:15" ht="24" customHeight="1" x14ac:dyDescent="0.25">
      <c r="B9" s="9">
        <v>5</v>
      </c>
      <c r="C9" s="10" t="s">
        <v>14</v>
      </c>
      <c r="D9" s="10" t="s">
        <v>24</v>
      </c>
      <c r="E9" s="14" t="s">
        <v>30</v>
      </c>
      <c r="F9" s="45">
        <v>610800010014</v>
      </c>
      <c r="G9" s="20">
        <v>12</v>
      </c>
      <c r="H9" s="13">
        <v>7500</v>
      </c>
      <c r="I9" s="12">
        <f t="shared" si="3"/>
        <v>90000</v>
      </c>
      <c r="J9" s="9">
        <v>0</v>
      </c>
      <c r="K9" s="13" t="s">
        <v>10</v>
      </c>
      <c r="L9" s="12" t="e">
        <f t="shared" si="4"/>
        <v>#VALUE!</v>
      </c>
      <c r="M9" s="9">
        <v>0</v>
      </c>
      <c r="N9" s="13" t="s">
        <v>10</v>
      </c>
      <c r="O9" s="12" t="e">
        <f t="shared" si="5"/>
        <v>#VALUE!</v>
      </c>
    </row>
    <row r="10" spans="2:15" ht="24" customHeight="1" thickBot="1" x14ac:dyDescent="0.3">
      <c r="B10" s="9">
        <v>6</v>
      </c>
      <c r="C10" s="10" t="s">
        <v>14</v>
      </c>
      <c r="D10" s="10" t="s">
        <v>24</v>
      </c>
      <c r="E10" s="14" t="s">
        <v>31</v>
      </c>
      <c r="F10" s="45">
        <v>1000345339</v>
      </c>
      <c r="G10" s="24">
        <v>6</v>
      </c>
      <c r="H10" s="13">
        <v>7000</v>
      </c>
      <c r="I10" s="12">
        <f t="shared" si="3"/>
        <v>42000</v>
      </c>
      <c r="J10" s="9">
        <v>0</v>
      </c>
      <c r="K10" s="13" t="s">
        <v>10</v>
      </c>
      <c r="L10" s="12" t="e">
        <f t="shared" si="4"/>
        <v>#VALUE!</v>
      </c>
      <c r="M10" s="9">
        <v>0</v>
      </c>
      <c r="N10" s="13" t="s">
        <v>10</v>
      </c>
      <c r="O10" s="12" t="e">
        <f t="shared" si="5"/>
        <v>#VALUE!</v>
      </c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>
        <f>I5+I6+I7+I8+I9+I10</f>
        <v>989800</v>
      </c>
      <c r="J11" s="32"/>
      <c r="K11" s="33"/>
      <c r="L11" s="34" t="e">
        <f>L5</f>
        <v>#VALUE!</v>
      </c>
      <c r="M11" s="35"/>
      <c r="N11" s="36"/>
      <c r="O11" s="37"/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34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7" zoomScale="64" zoomScaleNormal="64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37</v>
      </c>
      <c r="C3" s="52"/>
      <c r="D3" s="52"/>
      <c r="E3" s="52"/>
      <c r="G3" s="65" t="s">
        <v>19</v>
      </c>
      <c r="H3" s="65"/>
      <c r="I3" s="65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11" t="s">
        <v>32</v>
      </c>
      <c r="F5" s="40" t="s">
        <v>33</v>
      </c>
      <c r="G5" s="9">
        <v>0</v>
      </c>
      <c r="H5" s="13" t="s">
        <v>10</v>
      </c>
      <c r="I5" s="12" t="e">
        <f>G5*H5</f>
        <v>#VALUE!</v>
      </c>
      <c r="J5" s="9">
        <v>2</v>
      </c>
      <c r="K5" s="13">
        <f>2007.56/2</f>
        <v>1003.78</v>
      </c>
      <c r="L5" s="12">
        <f>J5*K5</f>
        <v>2007.56</v>
      </c>
      <c r="M5" s="9">
        <v>0</v>
      </c>
      <c r="N5" s="13" t="s">
        <v>10</v>
      </c>
      <c r="O5" s="12" t="e">
        <f t="shared" ref="O5" si="0">M5*N5</f>
        <v>#VALUE!</v>
      </c>
    </row>
    <row r="6" spans="2:15" ht="30.6" customHeight="1" x14ac:dyDescent="0.25">
      <c r="B6" s="9"/>
      <c r="C6" s="10"/>
      <c r="D6" s="10"/>
      <c r="E6" s="15"/>
      <c r="F6" s="16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18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 t="e">
        <f>I5+I6+I7</f>
        <v>#VALUE!</v>
      </c>
      <c r="J11" s="32"/>
      <c r="K11" s="33"/>
      <c r="L11" s="34">
        <f>L5</f>
        <v>2007.56</v>
      </c>
      <c r="M11" s="35"/>
      <c r="N11" s="36"/>
      <c r="O11" s="37"/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35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36</v>
      </c>
      <c r="C3" s="52"/>
      <c r="D3" s="52"/>
      <c r="E3" s="52"/>
      <c r="G3" s="65" t="s">
        <v>19</v>
      </c>
      <c r="H3" s="65"/>
      <c r="I3" s="65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38</v>
      </c>
      <c r="F5" s="40" t="s">
        <v>39</v>
      </c>
      <c r="G5" s="9">
        <v>0</v>
      </c>
      <c r="H5" s="13" t="s">
        <v>10</v>
      </c>
      <c r="I5" s="12" t="e">
        <f>G5*H5</f>
        <v>#VALUE!</v>
      </c>
      <c r="J5" s="9">
        <v>0</v>
      </c>
      <c r="K5" s="13" t="s">
        <v>10</v>
      </c>
      <c r="L5" s="12" t="e">
        <f>J5*K5</f>
        <v>#VALUE!</v>
      </c>
      <c r="M5" s="9">
        <v>1</v>
      </c>
      <c r="N5" s="13">
        <v>175000</v>
      </c>
      <c r="O5" s="12">
        <f t="shared" ref="O5" si="0">M5*N5</f>
        <v>175000</v>
      </c>
    </row>
    <row r="6" spans="2:15" ht="24" customHeight="1" x14ac:dyDescent="0.25">
      <c r="B6" s="9">
        <v>2</v>
      </c>
      <c r="C6" s="10" t="s">
        <v>14</v>
      </c>
      <c r="D6" s="10" t="s">
        <v>24</v>
      </c>
      <c r="E6" s="47" t="s">
        <v>40</v>
      </c>
      <c r="F6" s="19" t="s">
        <v>41</v>
      </c>
      <c r="G6" s="9">
        <v>0</v>
      </c>
      <c r="H6" s="13" t="s">
        <v>10</v>
      </c>
      <c r="I6" s="12" t="e">
        <f t="shared" ref="I6" si="1">G6*H6</f>
        <v>#VALUE!</v>
      </c>
      <c r="J6" s="9">
        <v>0</v>
      </c>
      <c r="K6" s="13" t="s">
        <v>10</v>
      </c>
      <c r="L6" s="12" t="e">
        <f>J6*K6</f>
        <v>#VALUE!</v>
      </c>
      <c r="M6" s="9">
        <v>1</v>
      </c>
      <c r="N6" s="13">
        <v>80000</v>
      </c>
      <c r="O6" s="12">
        <f t="shared" ref="O6" si="2">M6*N6</f>
        <v>80000</v>
      </c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 t="e">
        <f>I5+I6+I7</f>
        <v>#VALUE!</v>
      </c>
      <c r="J11" s="32"/>
      <c r="K11" s="33"/>
      <c r="L11" s="34" t="e">
        <f>L5</f>
        <v>#VALUE!</v>
      </c>
      <c r="M11" s="35"/>
      <c r="N11" s="36"/>
      <c r="O11" s="48">
        <f>O5+O6+O7</f>
        <v>255000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42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50</v>
      </c>
      <c r="C3" s="52"/>
      <c r="D3" s="52"/>
      <c r="E3" s="52"/>
      <c r="G3" s="65" t="s">
        <v>46</v>
      </c>
      <c r="H3" s="65"/>
      <c r="I3" s="65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43</v>
      </c>
      <c r="E5" s="46" t="s">
        <v>45</v>
      </c>
      <c r="F5" s="40" t="s">
        <v>44</v>
      </c>
      <c r="G5" s="9">
        <v>5</v>
      </c>
      <c r="H5" s="13">
        <v>55000</v>
      </c>
      <c r="I5" s="12">
        <f>G5*H5</f>
        <v>275000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 t="shared" ref="O5:O6" si="0">M5*N5</f>
        <v>#VALUE!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>
        <f t="shared" ref="I6" si="1">G6*H6</f>
        <v>0</v>
      </c>
      <c r="J6" s="9">
        <v>0</v>
      </c>
      <c r="K6" s="13" t="s">
        <v>10</v>
      </c>
      <c r="L6" s="12" t="e">
        <f>J6*K6</f>
        <v>#VALUE!</v>
      </c>
      <c r="M6" s="9">
        <v>0</v>
      </c>
      <c r="N6" s="13" t="s">
        <v>10</v>
      </c>
      <c r="O6" s="12" t="e">
        <f t="shared" si="0"/>
        <v>#VALUE!</v>
      </c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>
        <f>I5+I6+I7</f>
        <v>275000</v>
      </c>
      <c r="J11" s="32"/>
      <c r="K11" s="33"/>
      <c r="L11" s="34" t="e">
        <f>L5</f>
        <v>#VALUE!</v>
      </c>
      <c r="M11" s="35"/>
      <c r="N11" s="36"/>
      <c r="O11" s="48" t="e">
        <f>O5+O6+O7</f>
        <v>#VALUE!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56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73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11" sqref="B11:F1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51</v>
      </c>
      <c r="C3" s="52"/>
      <c r="D3" s="52"/>
      <c r="E3" s="52"/>
      <c r="G3" s="52" t="s">
        <v>22</v>
      </c>
      <c r="H3" s="52"/>
      <c r="I3" s="52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47</v>
      </c>
      <c r="F5" s="40" t="s">
        <v>48</v>
      </c>
      <c r="G5" s="9">
        <v>20</v>
      </c>
      <c r="H5" s="13">
        <v>40000</v>
      </c>
      <c r="I5" s="12">
        <f>G5*H5</f>
        <v>800000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 t="shared" ref="O5" si="0">M5*N5</f>
        <v>#VALUE!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>
        <f>I5+I6+I7</f>
        <v>800000</v>
      </c>
      <c r="J11" s="32"/>
      <c r="K11" s="33"/>
      <c r="L11" s="34" t="e">
        <f>L5</f>
        <v>#VALUE!</v>
      </c>
      <c r="M11" s="35"/>
      <c r="N11" s="36"/>
      <c r="O11" s="48" t="e">
        <f>O5+O6+O7</f>
        <v>#VALUE!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49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52</v>
      </c>
      <c r="C3" s="52"/>
      <c r="D3" s="52"/>
      <c r="E3" s="52"/>
      <c r="G3" s="52" t="s">
        <v>19</v>
      </c>
      <c r="H3" s="52"/>
      <c r="I3" s="52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53</v>
      </c>
      <c r="F5" s="40" t="s">
        <v>54</v>
      </c>
      <c r="G5" s="9">
        <v>0</v>
      </c>
      <c r="H5" s="13" t="s">
        <v>10</v>
      </c>
      <c r="I5" s="12" t="e">
        <f>G5*H5</f>
        <v>#VALUE!</v>
      </c>
      <c r="J5" s="9">
        <v>0</v>
      </c>
      <c r="K5" s="13" t="s">
        <v>10</v>
      </c>
      <c r="L5" s="12" t="e">
        <f>J5*K5</f>
        <v>#VALUE!</v>
      </c>
      <c r="M5" s="9">
        <v>10</v>
      </c>
      <c r="N5" s="13">
        <v>45000</v>
      </c>
      <c r="O5" s="12">
        <f>M5*N5</f>
        <v>450000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 t="e">
        <f>I5+I6+I7</f>
        <v>#VALUE!</v>
      </c>
      <c r="J11" s="32"/>
      <c r="K11" s="33"/>
      <c r="L11" s="34" t="e">
        <f>L5</f>
        <v>#VALUE!</v>
      </c>
      <c r="M11" s="35"/>
      <c r="N11" s="36"/>
      <c r="O11" s="48">
        <f>O5+O6+O7</f>
        <v>450000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55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73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57</v>
      </c>
      <c r="C3" s="52"/>
      <c r="D3" s="52"/>
      <c r="E3" s="52"/>
      <c r="G3" s="52" t="s">
        <v>19</v>
      </c>
      <c r="H3" s="52"/>
      <c r="I3" s="52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53</v>
      </c>
      <c r="F5" s="40" t="s">
        <v>54</v>
      </c>
      <c r="G5" s="9">
        <v>0</v>
      </c>
      <c r="H5" s="13" t="s">
        <v>10</v>
      </c>
      <c r="I5" s="12" t="e">
        <f>G5*H5</f>
        <v>#VALUE!</v>
      </c>
      <c r="J5" s="9">
        <v>0</v>
      </c>
      <c r="K5" s="13" t="s">
        <v>10</v>
      </c>
      <c r="L5" s="12" t="e">
        <f>J5*K5</f>
        <v>#VALUE!</v>
      </c>
      <c r="M5" s="9">
        <v>10</v>
      </c>
      <c r="N5" s="13">
        <v>45000</v>
      </c>
      <c r="O5" s="12">
        <f>M5*N5</f>
        <v>450000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 t="e">
        <f>I5+I6+I7</f>
        <v>#VALUE!</v>
      </c>
      <c r="J11" s="32"/>
      <c r="K11" s="33"/>
      <c r="L11" s="34" t="e">
        <f>L5</f>
        <v>#VALUE!</v>
      </c>
      <c r="M11" s="35"/>
      <c r="N11" s="36"/>
      <c r="O11" s="48">
        <f>O5+O6+O7</f>
        <v>450000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55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73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10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58</v>
      </c>
      <c r="C3" s="52"/>
      <c r="D3" s="52"/>
      <c r="E3" s="52"/>
      <c r="G3" s="65" t="s">
        <v>46</v>
      </c>
      <c r="H3" s="65"/>
      <c r="I3" s="65"/>
      <c r="J3" s="52" t="s">
        <v>18</v>
      </c>
      <c r="K3" s="52"/>
      <c r="L3" s="52"/>
      <c r="M3" s="52" t="s">
        <v>1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60</v>
      </c>
      <c r="F5" s="40" t="s">
        <v>61</v>
      </c>
      <c r="G5" s="9">
        <v>1</v>
      </c>
      <c r="H5" s="13">
        <v>380000</v>
      </c>
      <c r="I5" s="12">
        <f>G5*H5</f>
        <v>380000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>M5*N5</f>
        <v>#VALUE!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>
        <f>I5+I6+I7</f>
        <v>380000</v>
      </c>
      <c r="J11" s="32"/>
      <c r="K11" s="33"/>
      <c r="L11" s="34" t="e">
        <f>L5</f>
        <v>#VALUE!</v>
      </c>
      <c r="M11" s="35"/>
      <c r="N11" s="36"/>
      <c r="O11" s="48" t="e">
        <f>O5+O6+O7</f>
        <v>#VALUE!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59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10" zoomScaleNormal="100" workbookViewId="0">
      <selection activeCell="E10" sqref="E1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9.7109375" style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9.7109375" style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62</v>
      </c>
      <c r="C3" s="52"/>
      <c r="D3" s="52"/>
      <c r="E3" s="52"/>
      <c r="G3" s="65" t="s">
        <v>46</v>
      </c>
      <c r="H3" s="65"/>
      <c r="I3" s="65"/>
      <c r="J3" s="52" t="s">
        <v>18</v>
      </c>
      <c r="K3" s="52"/>
      <c r="L3" s="52"/>
      <c r="M3" s="52" t="s">
        <v>64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65</v>
      </c>
      <c r="F5" s="40">
        <v>1000495963</v>
      </c>
      <c r="G5" s="9">
        <v>0</v>
      </c>
      <c r="H5" s="13" t="s">
        <v>10</v>
      </c>
      <c r="I5" s="12" t="e">
        <f>G5*H5</f>
        <v>#VALUE!</v>
      </c>
      <c r="J5" s="9">
        <v>0</v>
      </c>
      <c r="K5" s="13" t="s">
        <v>10</v>
      </c>
      <c r="L5" s="12" t="e">
        <f>J5*K5</f>
        <v>#VALUE!</v>
      </c>
      <c r="M5" s="9">
        <v>10</v>
      </c>
      <c r="N5" s="13">
        <v>48000</v>
      </c>
      <c r="O5" s="12">
        <f>M5*N5</f>
        <v>480000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 t="e">
        <f>I5+I6+I7</f>
        <v>#VALUE!</v>
      </c>
      <c r="J11" s="32"/>
      <c r="K11" s="33"/>
      <c r="L11" s="34" t="e">
        <f>L5</f>
        <v>#VALUE!</v>
      </c>
      <c r="M11" s="35"/>
      <c r="N11" s="36"/>
      <c r="O11" s="48">
        <f>O5+O6+O7</f>
        <v>480000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63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73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13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66</v>
      </c>
      <c r="C3" s="52"/>
      <c r="D3" s="52"/>
      <c r="E3" s="52"/>
      <c r="G3" s="65" t="s">
        <v>82</v>
      </c>
      <c r="H3" s="65"/>
      <c r="I3" s="65"/>
      <c r="J3" s="52" t="s">
        <v>18</v>
      </c>
      <c r="K3" s="52"/>
      <c r="L3" s="52"/>
      <c r="M3" s="52" t="s">
        <v>64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6" t="s">
        <v>68</v>
      </c>
      <c r="F5" s="40" t="s">
        <v>67</v>
      </c>
      <c r="G5" s="9">
        <v>1</v>
      </c>
      <c r="H5" s="13">
        <v>1500000</v>
      </c>
      <c r="I5" s="12">
        <f>G5*H5</f>
        <v>1500000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>M5*N5</f>
        <v>#VALUE!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>
        <f>I5+I6+I7</f>
        <v>1500000</v>
      </c>
      <c r="J11" s="32"/>
      <c r="K11" s="33"/>
      <c r="L11" s="34" t="e">
        <f>L5</f>
        <v>#VALUE!</v>
      </c>
      <c r="M11" s="35"/>
      <c r="N11" s="36"/>
      <c r="O11" s="48" t="e">
        <f>O5+O6+O7</f>
        <v>#VALUE!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69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73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28.28515625" style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11.25" customHeight="1" x14ac:dyDescent="0.3">
      <c r="B2" s="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226.5" customHeight="1" thickBot="1" x14ac:dyDescent="0.3">
      <c r="B3" s="52" t="s">
        <v>87</v>
      </c>
      <c r="C3" s="52"/>
      <c r="D3" s="52"/>
      <c r="E3" s="52"/>
      <c r="G3" s="65" t="s">
        <v>83</v>
      </c>
      <c r="H3" s="65"/>
      <c r="I3" s="65"/>
      <c r="J3" s="52" t="s">
        <v>18</v>
      </c>
      <c r="K3" s="52"/>
      <c r="L3" s="52"/>
      <c r="M3" s="52" t="s">
        <v>64</v>
      </c>
      <c r="N3" s="52"/>
      <c r="O3" s="52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0.75" customHeight="1" x14ac:dyDescent="0.25">
      <c r="B5" s="9">
        <v>1</v>
      </c>
      <c r="C5" s="10" t="s">
        <v>14</v>
      </c>
      <c r="D5" s="10" t="s">
        <v>24</v>
      </c>
      <c r="E5" s="47" t="s">
        <v>84</v>
      </c>
      <c r="F5" s="19" t="s">
        <v>85</v>
      </c>
      <c r="G5" s="9">
        <v>4</v>
      </c>
      <c r="H5" s="13">
        <v>250000</v>
      </c>
      <c r="I5" s="12">
        <f>G5*H5</f>
        <v>1000000</v>
      </c>
      <c r="J5" s="9">
        <v>0</v>
      </c>
      <c r="K5" s="13" t="s">
        <v>10</v>
      </c>
      <c r="L5" s="12" t="e">
        <f>J5*K5</f>
        <v>#VALUE!</v>
      </c>
      <c r="M5" s="9">
        <v>0</v>
      </c>
      <c r="N5" s="13" t="s">
        <v>10</v>
      </c>
      <c r="O5" s="12" t="e">
        <f>M5*N5</f>
        <v>#VALUE!</v>
      </c>
    </row>
    <row r="6" spans="2:15" ht="24" customHeight="1" x14ac:dyDescent="0.25">
      <c r="B6" s="9"/>
      <c r="C6" s="10"/>
      <c r="D6" s="10"/>
      <c r="E6" s="47"/>
      <c r="F6" s="19"/>
      <c r="G6" s="9"/>
      <c r="H6" s="13"/>
      <c r="I6" s="12"/>
      <c r="J6" s="9"/>
      <c r="K6" s="13"/>
      <c r="L6" s="12"/>
      <c r="M6" s="9"/>
      <c r="N6" s="13"/>
      <c r="O6" s="12"/>
    </row>
    <row r="7" spans="2:15" ht="24" customHeight="1" x14ac:dyDescent="0.25">
      <c r="B7" s="9"/>
      <c r="C7" s="10"/>
      <c r="D7" s="10"/>
      <c r="E7" s="47"/>
      <c r="F7" s="19"/>
      <c r="G7" s="9"/>
      <c r="H7" s="13"/>
      <c r="I7" s="12"/>
      <c r="J7" s="9"/>
      <c r="K7" s="13"/>
      <c r="L7" s="12"/>
      <c r="M7" s="9"/>
      <c r="N7" s="13"/>
      <c r="O7" s="12"/>
    </row>
    <row r="8" spans="2:15" ht="24" customHeight="1" x14ac:dyDescent="0.25">
      <c r="B8" s="9"/>
      <c r="C8" s="10"/>
      <c r="D8" s="10"/>
      <c r="E8" s="18"/>
      <c r="F8" s="45"/>
      <c r="G8" s="20"/>
      <c r="H8" s="13"/>
      <c r="I8" s="12"/>
      <c r="J8" s="9"/>
      <c r="K8" s="13"/>
      <c r="L8" s="12"/>
      <c r="M8" s="9"/>
      <c r="N8" s="13"/>
      <c r="O8" s="12"/>
    </row>
    <row r="9" spans="2:15" ht="24" customHeight="1" x14ac:dyDescent="0.25">
      <c r="B9" s="9"/>
      <c r="C9" s="10"/>
      <c r="D9" s="10"/>
      <c r="E9" s="14"/>
      <c r="F9" s="45"/>
      <c r="G9" s="20"/>
      <c r="H9" s="13"/>
      <c r="I9" s="12"/>
      <c r="J9" s="9"/>
      <c r="K9" s="13"/>
      <c r="L9" s="12"/>
      <c r="M9" s="9"/>
      <c r="N9" s="13"/>
      <c r="O9" s="12"/>
    </row>
    <row r="10" spans="2:15" ht="24" customHeight="1" thickBot="1" x14ac:dyDescent="0.3">
      <c r="B10" s="9"/>
      <c r="C10" s="10"/>
      <c r="D10" s="10"/>
      <c r="E10" s="14"/>
      <c r="F10" s="45"/>
      <c r="G10" s="24"/>
      <c r="H10" s="13"/>
      <c r="I10" s="12"/>
      <c r="J10" s="9"/>
      <c r="K10" s="13"/>
      <c r="L10" s="12"/>
      <c r="M10" s="9"/>
      <c r="N10" s="13"/>
      <c r="O10" s="12"/>
    </row>
    <row r="11" spans="2:15" ht="24" customHeight="1" thickBot="1" x14ac:dyDescent="0.3">
      <c r="B11" s="53" t="s">
        <v>11</v>
      </c>
      <c r="C11" s="54"/>
      <c r="D11" s="54"/>
      <c r="E11" s="54"/>
      <c r="F11" s="55"/>
      <c r="G11" s="29"/>
      <c r="H11" s="30"/>
      <c r="I11" s="41">
        <f>I5+I6+I7</f>
        <v>1000000</v>
      </c>
      <c r="J11" s="32"/>
      <c r="K11" s="33"/>
      <c r="L11" s="34" t="e">
        <f>L5</f>
        <v>#VALUE!</v>
      </c>
      <c r="M11" s="35"/>
      <c r="N11" s="36"/>
      <c r="O11" s="48" t="e">
        <f>O5+O6+O7</f>
        <v>#VALUE!</v>
      </c>
    </row>
    <row r="12" spans="2:15" ht="12" customHeight="1" thickBot="1" x14ac:dyDescent="0.3">
      <c r="B12" s="38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2:15" ht="37.5" customHeight="1" thickBot="1" x14ac:dyDescent="0.3">
      <c r="B13" s="53" t="s">
        <v>12</v>
      </c>
      <c r="C13" s="55"/>
      <c r="D13" s="62" t="s">
        <v>86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9"/>
      <c r="M23" s="61" t="s">
        <v>13</v>
      </c>
      <c r="N23" s="61"/>
      <c r="O23" s="6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73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workbookViewId="0">
      <selection activeCell="H16" sqref="H16"/>
    </sheetView>
  </sheetViews>
  <sheetFormatPr defaultRowHeight="15" x14ac:dyDescent="0.25"/>
  <cols>
    <col min="2" max="2" width="17.85546875" bestFit="1" customWidth="1"/>
    <col min="4" max="4" width="14.5703125" bestFit="1" customWidth="1"/>
  </cols>
  <sheetData>
    <row r="3" spans="2:4" x14ac:dyDescent="0.25">
      <c r="B3" s="42"/>
      <c r="C3" s="42"/>
      <c r="D3" s="43"/>
    </row>
    <row r="4" spans="2:4" x14ac:dyDescent="0.25">
      <c r="B4" s="42"/>
      <c r="C4" s="42"/>
      <c r="D4" s="43"/>
    </row>
    <row r="5" spans="2:4" x14ac:dyDescent="0.25">
      <c r="B5" s="42"/>
      <c r="C5" s="42"/>
      <c r="D5" s="43"/>
    </row>
    <row r="6" spans="2:4" x14ac:dyDescent="0.25">
      <c r="D6" s="43"/>
    </row>
    <row r="7" spans="2:4" x14ac:dyDescent="0.25">
      <c r="D7" s="43"/>
    </row>
    <row r="8" spans="2:4" x14ac:dyDescent="0.25">
      <c r="D8" s="44"/>
    </row>
    <row r="17" spans="3:5" x14ac:dyDescent="0.25">
      <c r="C17">
        <v>44.65</v>
      </c>
      <c r="D17">
        <f>C17/21</f>
        <v>2.1261904761904762</v>
      </c>
      <c r="E17">
        <v>42.523809523809526</v>
      </c>
    </row>
    <row r="18" spans="3:5" x14ac:dyDescent="0.25">
      <c r="C18">
        <v>24.78</v>
      </c>
      <c r="D18">
        <f>C18/21</f>
        <v>1.1800000000000002</v>
      </c>
      <c r="E18">
        <v>23.6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2023-10-25T03:10:00Z</dcterms:created>
  <dcterms:modified xsi:type="dcterms:W3CDTF">2023-12-05T03:38:22Z</dcterms:modified>
</cp:coreProperties>
</file>