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activeTab="1"/>
  </bookViews>
  <sheets>
    <sheet name="Sheet1" sheetId="10" r:id="rId1"/>
    <sheet name="Sensor" sheetId="12" r:id="rId2"/>
    <sheet name="Sheet2" sheetId="11" r:id="rId3"/>
  </sheets>
  <calcPr calcId="152511"/>
</workbook>
</file>

<file path=xl/calcChain.xml><?xml version="1.0" encoding="utf-8"?>
<calcChain xmlns="http://schemas.openxmlformats.org/spreadsheetml/2006/main">
  <c r="D2" i="12" l="1"/>
  <c r="D16" i="12" l="1"/>
  <c r="D3" i="12" l="1"/>
  <c r="D10" i="12"/>
  <c r="B3" i="11" l="1"/>
  <c r="B4" i="11"/>
  <c r="B5" i="11" s="1"/>
  <c r="K34" i="10" l="1"/>
  <c r="K33" i="10"/>
  <c r="N19" i="10" l="1"/>
  <c r="P2" i="10" l="1"/>
  <c r="P3" i="10"/>
  <c r="P10" i="10" l="1"/>
  <c r="O19" i="10" s="1"/>
  <c r="F6" i="10"/>
</calcChain>
</file>

<file path=xl/sharedStrings.xml><?xml version="1.0" encoding="utf-8"?>
<sst xmlns="http://schemas.openxmlformats.org/spreadsheetml/2006/main" count="42" uniqueCount="27">
  <si>
    <t>Stock Status</t>
  </si>
  <si>
    <t>Remark</t>
  </si>
  <si>
    <t>Received Date</t>
  </si>
  <si>
    <t>Replied Date</t>
  </si>
  <si>
    <t>Delivery Time</t>
  </si>
  <si>
    <t>Inquiry LT</t>
  </si>
  <si>
    <t>:</t>
  </si>
  <si>
    <t>We replied this quotation based on Provided Part Number</t>
  </si>
  <si>
    <t>Remark for Supplier</t>
  </si>
  <si>
    <t>Saturday and Sunday are holidays,</t>
  </si>
  <si>
    <t>Clearance Charges and Duty Charges</t>
  </si>
  <si>
    <t xml:space="preserve">Insurance Charges </t>
  </si>
  <si>
    <t>Collection Fee</t>
  </si>
  <si>
    <t xml:space="preserve">Export permit </t>
  </si>
  <si>
    <t xml:space="preserve">Export sub cert </t>
  </si>
  <si>
    <t xml:space="preserve">Internal Charges </t>
  </si>
  <si>
    <t>Purchase Price</t>
  </si>
  <si>
    <t>Weight (Kg)</t>
  </si>
  <si>
    <t>Total Amount</t>
  </si>
  <si>
    <t>1  week By Air after production time (Pls note lead time can variy based flight and political situation)</t>
  </si>
  <si>
    <t>Ex Stock &amp; No Stock  in factory (Singapore)* (Subject to prior sale)*</t>
  </si>
  <si>
    <t>RMB</t>
  </si>
  <si>
    <t>MMK</t>
  </si>
  <si>
    <t>1U</t>
  </si>
  <si>
    <t>Pick Up</t>
  </si>
  <si>
    <t>Internal Charges</t>
  </si>
  <si>
    <t>Arrange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</si>
</sst>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[$-409]d\-mmm\-yy;@"/>
  </numFmts>
  <fonts count="9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name val="Arial"/>
      <family val="2"/>
    </font>
    <font>
      <sz val="11"/>
      <color rgb="FF000099"/>
      <name val="Cambria"/>
      <family val="1"/>
      <scheme val="major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4" fillId="0" borderId="0"/>
    <xf numFmtId="44" fontId="8" fillId="0" borderId="0" applyFont="0" applyFill="0" applyBorder="0" applyAlignment="0" applyProtection="0"/>
  </cellStyleXfs>
  <cellXfs count="34">
    <xf numFmtId="0" fontId="0" fillId="0" borderId="0" xfId="0"/>
    <xf numFmtId="0" fontId="2" fillId="2" borderId="0" xfId="0" applyFont="1" applyFill="1" applyAlignment="1">
      <alignment horizontal="center"/>
    </xf>
    <xf numFmtId="2" fontId="2" fillId="2" borderId="0" xfId="0" applyNumberFormat="1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vertical="top"/>
    </xf>
    <xf numFmtId="0" fontId="5" fillId="2" borderId="0" xfId="0" applyFont="1" applyFill="1" applyAlignment="1">
      <alignment vertical="center"/>
    </xf>
    <xf numFmtId="0" fontId="3" fillId="0" borderId="0" xfId="0" applyFont="1"/>
    <xf numFmtId="0" fontId="2" fillId="2" borderId="0" xfId="0" applyFont="1" applyFill="1" applyAlignment="1">
      <alignment horizontal="left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/>
    </xf>
    <xf numFmtId="164" fontId="2" fillId="2" borderId="0" xfId="0" applyNumberFormat="1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4" fontId="6" fillId="0" borderId="0" xfId="0" applyNumberFormat="1" applyFont="1" applyFill="1" applyBorder="1" applyAlignment="1">
      <alignment horizontal="left"/>
    </xf>
    <xf numFmtId="0" fontId="2" fillId="0" borderId="0" xfId="0" applyFont="1" applyFill="1" applyBorder="1"/>
    <xf numFmtId="0" fontId="6" fillId="0" borderId="1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6" fillId="3" borderId="8" xfId="0" applyFont="1" applyFill="1" applyBorder="1" applyAlignment="1">
      <alignment horizontal="left"/>
    </xf>
    <xf numFmtId="2" fontId="2" fillId="2" borderId="0" xfId="0" applyNumberFormat="1" applyFont="1" applyFill="1" applyBorder="1" applyAlignment="1">
      <alignment horizontal="center"/>
    </xf>
    <xf numFmtId="0" fontId="2" fillId="3" borderId="0" xfId="0" applyFont="1" applyFill="1"/>
    <xf numFmtId="0" fontId="2" fillId="0" borderId="2" xfId="0" applyFont="1" applyFill="1" applyBorder="1" applyAlignment="1">
      <alignment horizontal="center"/>
    </xf>
    <xf numFmtId="4" fontId="6" fillId="0" borderId="5" xfId="0" applyNumberFormat="1" applyFont="1" applyFill="1" applyBorder="1" applyAlignment="1">
      <alignment horizontal="left"/>
    </xf>
    <xf numFmtId="0" fontId="2" fillId="0" borderId="7" xfId="0" applyFont="1" applyFill="1" applyBorder="1"/>
    <xf numFmtId="0" fontId="7" fillId="0" borderId="9" xfId="0" applyFont="1" applyFill="1" applyBorder="1" applyAlignment="1">
      <alignment horizontal="center" vertical="center"/>
    </xf>
    <xf numFmtId="0" fontId="1" fillId="0" borderId="0" xfId="0" applyFont="1"/>
    <xf numFmtId="2" fontId="6" fillId="0" borderId="5" xfId="0" applyNumberFormat="1" applyFont="1" applyFill="1" applyBorder="1" applyAlignment="1">
      <alignment horizontal="left"/>
    </xf>
    <xf numFmtId="44" fontId="0" fillId="0" borderId="0" xfId="2" applyFont="1"/>
    <xf numFmtId="44" fontId="0" fillId="0" borderId="0" xfId="0" applyNumberFormat="1"/>
  </cellXfs>
  <cellStyles count="3">
    <cellStyle name="Currency" xfId="2" builtinId="4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304800</xdr:colOff>
      <xdr:row>1</xdr:row>
      <xdr:rowOff>104775</xdr:rowOff>
    </xdr:to>
    <xdr:sp macro="" textlink="">
      <xdr:nvSpPr>
        <xdr:cNvPr id="4" name="AutoShape 1" descr="blob:https://web.whatsapp.com/071bfe80-0e00-420e-bc33-e1b5d2a22806"/>
        <xdr:cNvSpPr>
          <a:spLocks noChangeAspect="1" noChangeArrowheads="1"/>
        </xdr:cNvSpPr>
      </xdr:nvSpPr>
      <xdr:spPr bwMode="auto">
        <a:xfrm>
          <a:off x="542925" y="456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5</xdr:col>
      <xdr:colOff>619125</xdr:colOff>
      <xdr:row>5</xdr:row>
      <xdr:rowOff>180975</xdr:rowOff>
    </xdr:from>
    <xdr:to>
      <xdr:col>5</xdr:col>
      <xdr:colOff>923925</xdr:colOff>
      <xdr:row>6</xdr:row>
      <xdr:rowOff>161925</xdr:rowOff>
    </xdr:to>
    <xdr:sp macro="" textlink="">
      <xdr:nvSpPr>
        <xdr:cNvPr id="5" name="AutoShape 3" descr="blob:https://web.whatsapp.com/71a3cb70-c04c-4f37-8358-e917d595bb24"/>
        <xdr:cNvSpPr>
          <a:spLocks noChangeAspect="1" noChangeArrowheads="1"/>
        </xdr:cNvSpPr>
      </xdr:nvSpPr>
      <xdr:spPr bwMode="auto">
        <a:xfrm>
          <a:off x="4543425" y="5829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6" name="AutoShape 1" descr="blob:https://web.whatsapp.com/071bfe80-0e00-420e-bc33-e1b5d2a22806"/>
        <xdr:cNvSpPr>
          <a:spLocks noChangeAspect="1" noChangeArrowheads="1"/>
        </xdr:cNvSpPr>
      </xdr:nvSpPr>
      <xdr:spPr bwMode="auto">
        <a:xfrm>
          <a:off x="542925" y="456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0</xdr:colOff>
      <xdr:row>0</xdr:row>
      <xdr:rowOff>0</xdr:rowOff>
    </xdr:from>
    <xdr:ext cx="304800" cy="304800"/>
    <xdr:sp macro="" textlink="">
      <xdr:nvSpPr>
        <xdr:cNvPr id="7" name="AutoShape 1" descr="blob:https://web.whatsapp.com/071bfe80-0e00-420e-bc33-e1b5d2a22806"/>
        <xdr:cNvSpPr>
          <a:spLocks noChangeAspect="1" noChangeArrowheads="1"/>
        </xdr:cNvSpPr>
      </xdr:nvSpPr>
      <xdr:spPr bwMode="auto">
        <a:xfrm>
          <a:off x="542925" y="45624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T34"/>
  <sheetViews>
    <sheetView showGridLines="0" topLeftCell="F1" workbookViewId="0">
      <selection activeCell="N2" sqref="N2:P10"/>
    </sheetView>
  </sheetViews>
  <sheetFormatPr defaultColWidth="9.140625" defaultRowHeight="14.25"/>
  <cols>
    <col min="1" max="1" width="2.28515625" style="5" customWidth="1"/>
    <col min="2" max="2" width="5.85546875" style="5" customWidth="1"/>
    <col min="3" max="3" width="16.5703125" style="5" customWidth="1"/>
    <col min="4" max="4" width="32.42578125" style="5" customWidth="1"/>
    <col min="5" max="5" width="1.7109375" style="5" customWidth="1"/>
    <col min="6" max="6" width="16.85546875" style="5" customWidth="1"/>
    <col min="7" max="7" width="15.85546875" style="5" bestFit="1" customWidth="1"/>
    <col min="8" max="8" width="20.140625" style="5" customWidth="1"/>
    <col min="9" max="9" width="9.42578125" style="5" bestFit="1" customWidth="1"/>
    <col min="10" max="10" width="10.42578125" style="5" customWidth="1"/>
    <col min="11" max="11" width="19.5703125" style="5" customWidth="1"/>
    <col min="12" max="12" width="7.42578125" style="5" customWidth="1"/>
    <col min="13" max="13" width="9" style="5" bestFit="1" customWidth="1"/>
    <col min="14" max="14" width="32.140625" style="5" customWidth="1"/>
    <col min="15" max="15" width="20.5703125" style="5" customWidth="1"/>
    <col min="16" max="16" width="13" style="5" customWidth="1"/>
    <col min="17" max="17" width="9.140625" style="5"/>
    <col min="18" max="18" width="13.140625" style="5" customWidth="1"/>
    <col min="19" max="19" width="14.140625" style="5" customWidth="1"/>
    <col min="20" max="20" width="9.42578125" style="5" bestFit="1" customWidth="1"/>
    <col min="21" max="21" width="9.28515625" style="5" bestFit="1" customWidth="1"/>
    <col min="22" max="23" width="9.140625" style="5"/>
    <col min="24" max="24" width="9.28515625" style="5" bestFit="1" customWidth="1"/>
    <col min="25" max="26" width="11.140625" style="5" customWidth="1"/>
    <col min="27" max="27" width="10" style="5" customWidth="1"/>
    <col min="28" max="28" width="23.85546875" style="5" customWidth="1"/>
    <col min="29" max="29" width="13.5703125" style="5" customWidth="1"/>
    <col min="30" max="30" width="18.85546875" style="5" customWidth="1"/>
    <col min="31" max="31" width="9.5703125" style="5" customWidth="1"/>
    <col min="32" max="32" width="12.28515625" style="5" customWidth="1"/>
    <col min="33" max="16384" width="9.140625" style="5"/>
  </cols>
  <sheetData>
    <row r="1" spans="3:20" s="1" customFormat="1" ht="15" thickBot="1">
      <c r="C1" s="12"/>
      <c r="D1" s="5" t="s">
        <v>2</v>
      </c>
      <c r="E1" s="5" t="s">
        <v>6</v>
      </c>
      <c r="F1" s="13">
        <v>45289</v>
      </c>
      <c r="H1" s="2"/>
      <c r="I1" s="2"/>
      <c r="O1" s="3"/>
      <c r="P1" s="3"/>
      <c r="Q1" s="3"/>
      <c r="R1" s="3"/>
    </row>
    <row r="2" spans="3:20" s="1" customFormat="1" ht="24" customHeight="1">
      <c r="C2" s="12"/>
      <c r="D2" s="5" t="s">
        <v>3</v>
      </c>
      <c r="E2" s="5" t="s">
        <v>6</v>
      </c>
      <c r="F2" s="13">
        <v>45293</v>
      </c>
      <c r="H2" s="2"/>
      <c r="I2" s="2"/>
      <c r="N2" s="18" t="s">
        <v>10</v>
      </c>
      <c r="O2" s="26"/>
      <c r="P2" s="19">
        <f>100+(P9*20)</f>
        <v>279.26</v>
      </c>
      <c r="Q2" s="3"/>
      <c r="R2" s="3"/>
    </row>
    <row r="3" spans="3:20" s="1" customFormat="1" ht="24" customHeight="1">
      <c r="C3" s="12"/>
      <c r="D3" s="5" t="s">
        <v>0</v>
      </c>
      <c r="E3" s="5" t="s">
        <v>6</v>
      </c>
      <c r="F3" s="6" t="s">
        <v>20</v>
      </c>
      <c r="H3" s="2"/>
      <c r="I3" s="2"/>
      <c r="N3" s="20" t="s">
        <v>11</v>
      </c>
      <c r="O3" s="15"/>
      <c r="P3" s="21">
        <f>P8*5%</f>
        <v>21.601747482158352</v>
      </c>
      <c r="Q3" s="14"/>
      <c r="R3" s="3"/>
    </row>
    <row r="4" spans="3:20" s="1" customFormat="1" ht="24" customHeight="1">
      <c r="C4" s="12"/>
      <c r="D4" s="7" t="s">
        <v>4</v>
      </c>
      <c r="E4" s="5" t="s">
        <v>6</v>
      </c>
      <c r="F4" s="8" t="s">
        <v>19</v>
      </c>
      <c r="H4" s="2"/>
      <c r="I4" s="2"/>
      <c r="N4" s="20" t="s">
        <v>12</v>
      </c>
      <c r="O4" s="15"/>
      <c r="P4" s="21">
        <v>100</v>
      </c>
      <c r="Q4" s="14"/>
      <c r="R4" s="3"/>
    </row>
    <row r="5" spans="3:20" s="1" customFormat="1" ht="24" customHeight="1">
      <c r="C5" s="12"/>
      <c r="D5" s="5" t="s">
        <v>1</v>
      </c>
      <c r="E5" s="5" t="s">
        <v>6</v>
      </c>
      <c r="F5" s="9" t="s">
        <v>7</v>
      </c>
      <c r="H5" s="2"/>
      <c r="I5" s="2"/>
      <c r="N5" s="20" t="s">
        <v>13</v>
      </c>
      <c r="O5" s="15"/>
      <c r="P5" s="21">
        <v>50</v>
      </c>
      <c r="Q5" s="14"/>
      <c r="R5" s="3"/>
    </row>
    <row r="6" spans="3:20" s="1" customFormat="1" ht="24" customHeight="1">
      <c r="C6" s="12"/>
      <c r="D6" s="5" t="s">
        <v>5</v>
      </c>
      <c r="E6" s="5" t="s">
        <v>6</v>
      </c>
      <c r="F6" s="10">
        <f>F2-F1</f>
        <v>4</v>
      </c>
      <c r="H6" s="2"/>
      <c r="I6" s="2"/>
      <c r="N6" s="20" t="s">
        <v>14</v>
      </c>
      <c r="O6" s="15"/>
      <c r="P6" s="21">
        <v>10</v>
      </c>
      <c r="Q6" s="14"/>
      <c r="R6" s="3"/>
      <c r="S6" s="2"/>
      <c r="T6" s="2"/>
    </row>
    <row r="7" spans="3:20" s="1" customFormat="1" ht="24" customHeight="1">
      <c r="C7" s="12"/>
      <c r="D7" s="11" t="s">
        <v>8</v>
      </c>
      <c r="E7" s="5" t="s">
        <v>6</v>
      </c>
      <c r="F7" s="9" t="s">
        <v>9</v>
      </c>
      <c r="H7" s="2"/>
      <c r="I7" s="24"/>
      <c r="J7" s="3"/>
      <c r="K7" s="3"/>
      <c r="L7" s="3"/>
      <c r="N7" s="20" t="s">
        <v>15</v>
      </c>
      <c r="O7" s="17"/>
      <c r="P7" s="21">
        <v>100</v>
      </c>
      <c r="Q7" s="14"/>
      <c r="R7" s="15"/>
    </row>
    <row r="8" spans="3:20" ht="24" customHeight="1">
      <c r="I8" s="4"/>
      <c r="J8" s="14"/>
      <c r="K8" s="3"/>
      <c r="L8" s="14"/>
      <c r="N8" s="20" t="s">
        <v>16</v>
      </c>
      <c r="O8" s="17"/>
      <c r="P8" s="27">
        <v>432.03494964316701</v>
      </c>
      <c r="Q8" s="14"/>
      <c r="R8" s="15"/>
    </row>
    <row r="9" spans="3:20" ht="24" customHeight="1">
      <c r="I9" s="4"/>
      <c r="J9" s="14"/>
      <c r="K9" s="3"/>
      <c r="L9" s="14"/>
      <c r="N9" s="20" t="s">
        <v>17</v>
      </c>
      <c r="O9" s="17"/>
      <c r="P9" s="21">
        <v>8.9629999999999992</v>
      </c>
      <c r="Q9" s="16"/>
      <c r="R9" s="17"/>
    </row>
    <row r="10" spans="3:20" ht="24" customHeight="1" thickBot="1">
      <c r="I10" s="4"/>
      <c r="J10" s="14"/>
      <c r="K10" s="3"/>
      <c r="L10" s="14"/>
      <c r="N10" s="22" t="s">
        <v>18</v>
      </c>
      <c r="O10" s="28"/>
      <c r="P10" s="23">
        <f>P2+P3+P4+P5+P6+P7</f>
        <v>560.86174748215831</v>
      </c>
      <c r="Q10" s="14"/>
      <c r="R10" s="17"/>
    </row>
    <row r="11" spans="3:20">
      <c r="I11" s="4"/>
      <c r="J11" s="14"/>
      <c r="K11" s="3"/>
      <c r="L11" s="14"/>
      <c r="O11" s="14"/>
      <c r="P11" s="4"/>
      <c r="Q11" s="14"/>
      <c r="R11" s="17"/>
    </row>
    <row r="12" spans="3:20">
      <c r="I12" s="4"/>
      <c r="J12" s="14"/>
      <c r="K12" s="3"/>
      <c r="L12" s="14"/>
      <c r="O12" s="4"/>
      <c r="P12" s="4"/>
      <c r="Q12" s="17"/>
      <c r="R12" s="17"/>
    </row>
    <row r="13" spans="3:20">
      <c r="I13" s="4"/>
      <c r="J13" s="14"/>
      <c r="K13" s="4"/>
      <c r="L13" s="14"/>
      <c r="N13" s="5">
        <v>280</v>
      </c>
      <c r="O13" s="4"/>
      <c r="P13" s="4"/>
      <c r="Q13" s="4"/>
      <c r="R13" s="4"/>
    </row>
    <row r="14" spans="3:20">
      <c r="I14" s="4"/>
      <c r="J14" s="14"/>
      <c r="K14" s="4"/>
      <c r="L14" s="14"/>
      <c r="N14" s="5">
        <v>21.6</v>
      </c>
      <c r="O14" s="4"/>
      <c r="P14" s="4"/>
      <c r="Q14" s="4"/>
      <c r="R14" s="4"/>
    </row>
    <row r="15" spans="3:20">
      <c r="I15" s="4"/>
      <c r="J15" s="14"/>
      <c r="K15" s="4"/>
      <c r="L15" s="14"/>
      <c r="N15" s="5">
        <v>50</v>
      </c>
    </row>
    <row r="16" spans="3:20">
      <c r="I16" s="4"/>
      <c r="J16" s="14"/>
      <c r="K16" s="4"/>
      <c r="L16" s="14"/>
      <c r="N16" s="5">
        <v>10</v>
      </c>
    </row>
    <row r="17" spans="9:15">
      <c r="I17" s="4"/>
      <c r="J17" s="4"/>
      <c r="K17" s="4"/>
      <c r="L17" s="14"/>
      <c r="N17" s="5">
        <v>50</v>
      </c>
    </row>
    <row r="18" spans="9:15">
      <c r="L18" s="14"/>
      <c r="N18" s="5">
        <v>100</v>
      </c>
    </row>
    <row r="19" spans="9:15">
      <c r="N19" s="25">
        <f>SUM(N13:N18)</f>
        <v>511.6</v>
      </c>
      <c r="O19" s="5">
        <f>P10-N19</f>
        <v>49.261747482158285</v>
      </c>
    </row>
    <row r="30" spans="9:15">
      <c r="K30" s="5">
        <v>2421208</v>
      </c>
    </row>
    <row r="31" spans="9:15">
      <c r="K31" s="5">
        <v>9346948</v>
      </c>
    </row>
    <row r="33" spans="11:11">
      <c r="K33" s="5">
        <f>K30+K31</f>
        <v>11768156</v>
      </c>
    </row>
    <row r="34" spans="11:11">
      <c r="K34" s="5">
        <f>K33/14</f>
        <v>840582.57142857148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1"/>
  <sheetViews>
    <sheetView tabSelected="1" workbookViewId="0">
      <selection activeCell="B2" sqref="B2:D10"/>
    </sheetView>
  </sheetViews>
  <sheetFormatPr defaultRowHeight="15"/>
  <cols>
    <col min="2" max="2" width="19" customWidth="1"/>
    <col min="4" max="4" width="22.42578125" customWidth="1"/>
  </cols>
  <sheetData>
    <row r="1" spans="2:4" ht="15.75" thickBot="1"/>
    <row r="2" spans="2:4">
      <c r="B2" s="18" t="s">
        <v>10</v>
      </c>
      <c r="C2" s="26"/>
      <c r="D2" s="19">
        <f>100+(D9*20)</f>
        <v>120</v>
      </c>
    </row>
    <row r="3" spans="2:4">
      <c r="B3" s="20" t="s">
        <v>11</v>
      </c>
      <c r="C3" s="15"/>
      <c r="D3" s="31">
        <f>D8*5%</f>
        <v>3.5</v>
      </c>
    </row>
    <row r="4" spans="2:4">
      <c r="B4" s="20" t="s">
        <v>12</v>
      </c>
      <c r="C4" s="15"/>
      <c r="D4" s="21">
        <v>50</v>
      </c>
    </row>
    <row r="5" spans="2:4">
      <c r="B5" s="20" t="s">
        <v>13</v>
      </c>
      <c r="C5" s="15"/>
      <c r="D5" s="21">
        <v>50</v>
      </c>
    </row>
    <row r="6" spans="2:4">
      <c r="B6" s="20" t="s">
        <v>14</v>
      </c>
      <c r="C6" s="15"/>
      <c r="D6" s="21">
        <v>10</v>
      </c>
    </row>
    <row r="7" spans="2:4">
      <c r="B7" s="20" t="s">
        <v>15</v>
      </c>
      <c r="C7" s="17"/>
      <c r="D7" s="21">
        <v>100</v>
      </c>
    </row>
    <row r="8" spans="2:4">
      <c r="B8" s="20" t="s">
        <v>16</v>
      </c>
      <c r="C8" s="17"/>
      <c r="D8" s="27">
        <v>70</v>
      </c>
    </row>
    <row r="9" spans="2:4">
      <c r="B9" s="20" t="s">
        <v>17</v>
      </c>
      <c r="C9" s="17"/>
      <c r="D9" s="21">
        <v>1</v>
      </c>
    </row>
    <row r="10" spans="2:4" ht="15.75" thickBot="1">
      <c r="B10" s="22" t="s">
        <v>18</v>
      </c>
      <c r="C10" s="28"/>
      <c r="D10" s="23">
        <f>D2+D3+D4+D5+D6+D7</f>
        <v>333.5</v>
      </c>
    </row>
    <row r="14" spans="2:4">
      <c r="B14" t="s">
        <v>25</v>
      </c>
      <c r="D14" s="32">
        <v>100</v>
      </c>
    </row>
    <row r="15" spans="2:4">
      <c r="B15" t="s">
        <v>24</v>
      </c>
      <c r="D15" s="32">
        <v>130</v>
      </c>
    </row>
    <row r="16" spans="2:4">
      <c r="B16" t="s">
        <v>26</v>
      </c>
      <c r="D16" s="32">
        <f>600000/3400</f>
        <v>176.47058823529412</v>
      </c>
    </row>
    <row r="17" spans="4:4">
      <c r="D17" s="33"/>
    </row>
    <row r="19" spans="4:4">
      <c r="D19" s="33"/>
    </row>
    <row r="20" spans="4:4">
      <c r="D20" s="32"/>
    </row>
    <row r="21" spans="4:4">
      <c r="D21" s="33"/>
    </row>
  </sheetData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6"/>
  <sheetViews>
    <sheetView workbookViewId="0">
      <selection activeCell="M14" sqref="M14"/>
    </sheetView>
  </sheetViews>
  <sheetFormatPr defaultRowHeight="15"/>
  <sheetData>
    <row r="2" spans="1:2">
      <c r="A2" s="30" t="s">
        <v>21</v>
      </c>
      <c r="B2" s="29">
        <v>160000</v>
      </c>
    </row>
    <row r="3" spans="1:2">
      <c r="A3" s="30" t="s">
        <v>22</v>
      </c>
      <c r="B3" s="29">
        <f>B2*480</f>
        <v>76800000</v>
      </c>
    </row>
    <row r="4" spans="1:2">
      <c r="A4" s="30" t="s">
        <v>23</v>
      </c>
      <c r="B4" s="29">
        <f>B3/5</f>
        <v>15360000</v>
      </c>
    </row>
    <row r="5" spans="1:2">
      <c r="B5" s="29">
        <f>B4/3400</f>
        <v>4517.6470588235297</v>
      </c>
    </row>
    <row r="6" spans="1:2">
      <c r="B6" s="2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Sensor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service-22</dc:creator>
  <cp:lastModifiedBy>user</cp:lastModifiedBy>
  <cp:lastPrinted>2024-01-25T05:14:07Z</cp:lastPrinted>
  <dcterms:created xsi:type="dcterms:W3CDTF">2012-07-13T07:28:00Z</dcterms:created>
  <dcterms:modified xsi:type="dcterms:W3CDTF">2024-06-12T09:05:49Z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76AA78008DC242D1BF483F139396DB97</vt:lpwstr>
  </property>
  <property fmtid="{D5CDD505-2E9C-101B-9397-08002B2CF9AE}" pid="3" name="KSOProductBuildVer">
    <vt:lpwstr>2052-11.1.0.11744</vt:lpwstr>
  </property>
</Properties>
</file>