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firstSheet="2" activeTab="3"/>
  </bookViews>
  <sheets>
    <sheet name="MLM" sheetId="32" state="hidden" r:id="rId1"/>
    <sheet name="MLM Part" sheetId="33" state="hidden" r:id="rId2"/>
    <sheet name="Quo2(USD) " sheetId="106" r:id="rId3"/>
    <sheet name="202-2022050006 (Quo)" sheetId="110" r:id="rId4"/>
  </sheets>
  <externalReferences>
    <externalReference r:id="rId5"/>
  </externalReferences>
  <definedNames>
    <definedName name="_xlnm.Print_Area" localSheetId="2">'Quo2(USD) '!$B$1:$J$21</definedName>
  </definedNames>
  <calcPr calcId="152511"/>
</workbook>
</file>

<file path=xl/calcChain.xml><?xml version="1.0" encoding="utf-8"?>
<calcChain xmlns="http://schemas.openxmlformats.org/spreadsheetml/2006/main">
  <c r="K14" i="110" l="1"/>
  <c r="G14" i="110"/>
  <c r="K13" i="110"/>
  <c r="G13" i="110"/>
  <c r="K12" i="110"/>
  <c r="K15" i="110" s="1"/>
  <c r="G12" i="110"/>
  <c r="I13" i="106"/>
  <c r="I10" i="106"/>
  <c r="I11" i="106"/>
  <c r="I9" i="106"/>
  <c r="I15" i="106" l="1"/>
  <c r="I12" i="106" l="1"/>
  <c r="I14" i="106" s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<sst xmlns="http://schemas.openxmlformats.org/spreadsheetml/2006/main" count="213" uniqueCount="107">
  <si>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</si>
  <si>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</si>
  <si>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</si>
  <si>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</si>
  <si>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</si>
  <si>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</si>
  <si>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</si>
  <si>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</si>
  <si>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</si>
  <si>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</si>
  <si>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</si>
  <si>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</si>
  <si>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</si>
  <si>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</si>
  <si>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</si>
  <si>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</si>
  <si>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</si>
  <si>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</si>
  <si>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</si>
  <si>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</si>
  <si>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</si>
  <si>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</si>
  <si>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</si>
  <si>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</si>
  <si>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</si>
  <si>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</si>
  <si>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</si>
  <si>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</si>
  <si>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</si>
  <si>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</si>
  <si>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</si>
  <si>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</si>
  <si>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</si>
  <si>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</si>
  <si>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</si>
  <si>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</si>
  <si>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</si>
  <si>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</si>
  <si>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</si>
  <si>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</si>
  <si>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</si>
  <si>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</si>
  <si>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</si>
  <si>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</si>
  <si>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</si>
  <si>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</si>
  <si>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</si>
  <si>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</si>
  <si>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</si>
  <si>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</si>
  <si>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</si>
  <si>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</si>
  <si>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</si>
  <si>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</si>
  <si>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</si>
  <si>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</si>
  <si>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</si>
  <si>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No.</t>
  </si>
  <si>
    <t>Parts No</t>
  </si>
  <si>
    <t>Other Parts No</t>
  </si>
  <si>
    <t>Stock Status</t>
  </si>
  <si>
    <t>Brand</t>
  </si>
  <si>
    <t>`</t>
  </si>
  <si>
    <t>Total Amount</t>
  </si>
  <si>
    <t>Job No                  : 100-2023070067</t>
  </si>
  <si>
    <t>bosch</t>
  </si>
  <si>
    <t>turbo</t>
  </si>
  <si>
    <t>Total Price(USD)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</si>
  <si>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</si>
  <si>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</si>
  <si>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</si>
  <si>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</si>
  <si>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</si>
  <si>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</si>
  <si>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:Ko Aung Hein Lin</t>
  </si>
  <si>
    <t>:CRI(6pcs)</t>
  </si>
  <si>
    <t xml:space="preserve">Nozzle </t>
  </si>
  <si>
    <t>-</t>
  </si>
  <si>
    <t>F00VC05001825/F00VC05008</t>
  </si>
  <si>
    <t>Service Charges for CRI(6)pcs testing &amp; repir</t>
  </si>
  <si>
    <t>Customer Name</t>
  </si>
  <si>
    <t>Ko Aung Hein Lin</t>
  </si>
  <si>
    <t>Machine Model</t>
  </si>
  <si>
    <t>Machine Serial No</t>
  </si>
  <si>
    <t>SMU</t>
  </si>
  <si>
    <t>Branch Coverage</t>
  </si>
  <si>
    <t>Components Name</t>
  </si>
  <si>
    <t>CRI(6pcs)</t>
  </si>
  <si>
    <t>Job Number</t>
  </si>
  <si>
    <t>Components Model</t>
  </si>
  <si>
    <t>Components Sr No</t>
  </si>
  <si>
    <t>: 09-253893570</t>
  </si>
  <si>
    <t>Document No        : RMN/QUO/2023/09/79</t>
  </si>
  <si>
    <t>Document Date     :13-Sep-2023</t>
  </si>
  <si>
    <t>Machine Model     : 4HK1</t>
  </si>
  <si>
    <t xml:space="preserve">   :100-2023090106</t>
  </si>
  <si>
    <t>Planger</t>
  </si>
  <si>
    <t>Liwei</t>
  </si>
  <si>
    <t>Local</t>
  </si>
  <si>
    <t>DLLA158P1096</t>
  </si>
  <si>
    <t>29#</t>
  </si>
  <si>
    <t xml:space="preserve">Ex Stock </t>
  </si>
  <si>
    <t>4HK1</t>
  </si>
  <si>
    <t>Yangon</t>
  </si>
  <si>
    <t>100-2023090106</t>
  </si>
  <si>
    <t>Unit Price(USD)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</si>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</sst>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30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0" fontId="12" fillId="0" borderId="0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165" fontId="12" fillId="0" borderId="0" xfId="0" applyNumberFormat="1" applyFont="1" applyAlignment="1">
      <alignment vertical="center"/>
    </xf>
    <xf numFmtId="0" fontId="16" fillId="0" borderId="0" xfId="0" quotePrefix="1" applyFont="1" applyFill="1" applyAlignment="1">
      <alignment horizontal="left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6" fillId="3" borderId="0" xfId="0" applyFont="1" applyFill="1"/>
    <xf numFmtId="0" fontId="0" fillId="3" borderId="0" xfId="0" applyFill="1"/>
    <xf numFmtId="43" fontId="16" fillId="0" borderId="0" xfId="1" applyFont="1" applyFill="1" applyAlignment="1">
      <alignment horizontal="left" vertical="center"/>
    </xf>
    <xf numFmtId="43" fontId="16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0" fontId="15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12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164" fontId="16" fillId="0" borderId="0" xfId="1" applyNumberFormat="1" applyFont="1" applyFill="1" applyAlignment="1">
      <alignment horizontal="left" vertical="center"/>
    </xf>
    <xf numFmtId="164" fontId="16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2</xdr:col>
      <xdr:colOff>1085850</xdr:colOff>
      <xdr:row>1</xdr:row>
      <xdr:rowOff>114300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85725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1466850</xdr:colOff>
      <xdr:row>0</xdr:row>
      <xdr:rowOff>47629</xdr:rowOff>
    </xdr:from>
    <xdr:to>
      <xdr:col>10</xdr:col>
      <xdr:colOff>2838450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550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30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15" t="s">
        <v>28</v>
      </c>
      <c r="C1" s="115"/>
      <c r="D1" s="115"/>
      <c r="E1" s="115"/>
      <c r="F1" s="115"/>
      <c r="G1" s="115"/>
      <c r="H1" s="115"/>
      <c r="I1" s="115"/>
      <c r="J1" s="115"/>
      <c r="K1" s="115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16" t="s">
        <v>27</v>
      </c>
      <c r="D13" s="117"/>
      <c r="E13" s="117"/>
      <c r="F13" s="117"/>
      <c r="G13" s="117"/>
      <c r="H13" s="118"/>
      <c r="I13" s="113" t="s">
        <v>43</v>
      </c>
      <c r="J13" s="114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19" t="s">
        <v>17</v>
      </c>
      <c r="C21" s="119"/>
      <c r="D21" s="119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19" t="s">
        <v>19</v>
      </c>
      <c r="C26" s="119"/>
      <c r="D26" s="119"/>
      <c r="E26" s="43"/>
      <c r="J26" s="43" t="s">
        <v>20</v>
      </c>
      <c r="K26" s="15"/>
    </row>
    <row r="27" spans="2:12" ht="15" x14ac:dyDescent="0.25">
      <c r="B27" s="119" t="s">
        <v>21</v>
      </c>
      <c r="C27" s="119"/>
      <c r="D27" s="119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12" t="s">
        <v>22</v>
      </c>
      <c r="J29" s="112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15" t="s">
        <v>28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16" t="s">
        <v>27</v>
      </c>
      <c r="D11" s="117"/>
      <c r="E11" s="117"/>
      <c r="F11" s="117"/>
      <c r="G11" s="117"/>
      <c r="H11" s="118"/>
      <c r="I11" s="47"/>
      <c r="J11" s="120" t="s">
        <v>47</v>
      </c>
      <c r="K11" s="121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19" t="s">
        <v>17</v>
      </c>
      <c r="C19" s="119"/>
      <c r="D19" s="119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19" t="s">
        <v>19</v>
      </c>
      <c r="C24" s="119"/>
      <c r="D24" s="119"/>
      <c r="E24" s="46"/>
      <c r="K24" s="46" t="s">
        <v>20</v>
      </c>
      <c r="L24" s="15"/>
    </row>
    <row r="25" spans="2:13" ht="15" x14ac:dyDescent="0.25">
      <c r="B25" s="119" t="s">
        <v>21</v>
      </c>
      <c r="C25" s="119"/>
      <c r="D25" s="119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12" t="s">
        <v>22</v>
      </c>
      <c r="K27" s="112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opLeftCell="B4" zoomScaleNormal="100" workbookViewId="0">
      <selection activeCell="K14" sqref="K14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8.85546875" style="1" customWidth="1"/>
    <col min="5" max="5" width="23.42578125" style="1" hidden="1" customWidth="1"/>
    <col min="6" max="6" width="39.28515625" style="1" hidden="1" customWidth="1"/>
    <col min="7" max="7" width="4.85546875" style="31" customWidth="1"/>
    <col min="8" max="8" width="16.42578125" style="1" customWidth="1"/>
    <col min="9" max="9" width="19.42578125" style="1" customWidth="1"/>
    <col min="10" max="10" width="18.28515625" style="1" customWidth="1"/>
    <col min="11" max="11" width="43.14062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15" t="s">
        <v>54</v>
      </c>
      <c r="C1" s="115"/>
      <c r="D1" s="115"/>
      <c r="E1" s="115"/>
      <c r="F1" s="115"/>
      <c r="G1" s="115"/>
      <c r="H1" s="115"/>
      <c r="I1" s="115"/>
      <c r="J1" s="115"/>
      <c r="K1" s="115"/>
    </row>
    <row r="2" spans="2:13" s="3" customFormat="1" ht="30" customHeight="1" x14ac:dyDescent="0.25">
      <c r="B2" s="49" t="s">
        <v>0</v>
      </c>
      <c r="C2" s="49"/>
      <c r="D2" s="63" t="s">
        <v>74</v>
      </c>
      <c r="E2" s="50"/>
      <c r="F2" s="49"/>
      <c r="G2" s="51"/>
      <c r="H2" s="52"/>
      <c r="I2" s="52"/>
      <c r="J2" s="50" t="s">
        <v>92</v>
      </c>
      <c r="K2" s="52"/>
    </row>
    <row r="3" spans="2:13" s="3" customFormat="1" ht="30" customHeight="1" x14ac:dyDescent="0.25">
      <c r="B3" s="49" t="s">
        <v>1</v>
      </c>
      <c r="C3" s="49"/>
      <c r="D3" s="63" t="s">
        <v>74</v>
      </c>
      <c r="E3" s="50"/>
      <c r="F3" s="49"/>
      <c r="G3" s="51"/>
      <c r="H3" s="52"/>
      <c r="I3" s="52"/>
      <c r="J3" s="50" t="s">
        <v>93</v>
      </c>
      <c r="K3" s="77"/>
    </row>
    <row r="4" spans="2:13" s="3" customFormat="1" ht="35.25" customHeight="1" x14ac:dyDescent="0.25">
      <c r="B4" s="49" t="s">
        <v>2</v>
      </c>
      <c r="C4" s="49"/>
      <c r="D4" s="63" t="s">
        <v>91</v>
      </c>
      <c r="E4" s="50"/>
      <c r="F4" s="49"/>
      <c r="G4" s="51"/>
      <c r="H4" s="52"/>
      <c r="I4" s="52"/>
      <c r="J4" s="123" t="s">
        <v>94</v>
      </c>
      <c r="K4" s="123"/>
    </row>
    <row r="5" spans="2:13" s="3" customFormat="1" ht="30" customHeight="1" x14ac:dyDescent="0.25">
      <c r="B5" s="49" t="s">
        <v>3</v>
      </c>
      <c r="C5" s="49"/>
      <c r="D5" s="63" t="s">
        <v>75</v>
      </c>
      <c r="E5" s="50"/>
      <c r="F5" s="49"/>
      <c r="G5" s="51"/>
      <c r="H5" s="52"/>
      <c r="I5" s="52"/>
      <c r="J5" s="50" t="s">
        <v>64</v>
      </c>
      <c r="K5" s="53" t="s">
        <v>95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50"/>
      <c r="F6" s="54"/>
      <c r="G6" s="55"/>
      <c r="H6" s="56"/>
      <c r="I6" s="56"/>
      <c r="J6" s="50" t="s">
        <v>48</v>
      </c>
      <c r="K6" s="53"/>
      <c r="L6" s="1" t="s">
        <v>62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8.2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29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22.5" customHeight="1" x14ac:dyDescent="0.25">
      <c r="B9" s="57">
        <v>1</v>
      </c>
      <c r="C9" s="67" t="s">
        <v>97</v>
      </c>
      <c r="D9" s="68" t="s">
        <v>76</v>
      </c>
      <c r="E9" s="68" t="s">
        <v>99</v>
      </c>
      <c r="F9" s="68" t="s">
        <v>77</v>
      </c>
      <c r="G9" s="68">
        <v>3</v>
      </c>
      <c r="H9" s="90">
        <v>33.736500000000007</v>
      </c>
      <c r="I9" s="91">
        <f>H9*G9</f>
        <v>101.20950000000002</v>
      </c>
      <c r="J9" s="88" t="s">
        <v>23</v>
      </c>
      <c r="K9" s="68" t="s">
        <v>101</v>
      </c>
    </row>
    <row r="10" spans="2:13" ht="22.5" customHeight="1" x14ac:dyDescent="0.25">
      <c r="B10" s="57">
        <v>2</v>
      </c>
      <c r="C10" s="67" t="s">
        <v>97</v>
      </c>
      <c r="D10" s="68" t="s">
        <v>96</v>
      </c>
      <c r="E10" s="68">
        <v>1210455</v>
      </c>
      <c r="F10" s="68" t="s">
        <v>77</v>
      </c>
      <c r="G10" s="68">
        <v>3</v>
      </c>
      <c r="H10" s="90">
        <v>33.075000000000003</v>
      </c>
      <c r="I10" s="91">
        <f t="shared" ref="I10:I11" si="0">H10*G10</f>
        <v>99.225000000000009</v>
      </c>
      <c r="J10" s="88" t="s">
        <v>23</v>
      </c>
      <c r="K10" s="68" t="s">
        <v>101</v>
      </c>
    </row>
    <row r="11" spans="2:13" ht="22.5" customHeight="1" x14ac:dyDescent="0.25">
      <c r="B11" s="57">
        <v>3</v>
      </c>
      <c r="C11" s="67" t="s">
        <v>98</v>
      </c>
      <c r="D11" s="68" t="s">
        <v>41</v>
      </c>
      <c r="E11" s="68" t="s">
        <v>100</v>
      </c>
      <c r="F11" s="68" t="s">
        <v>78</v>
      </c>
      <c r="G11" s="68">
        <v>3</v>
      </c>
      <c r="H11" s="90">
        <v>21</v>
      </c>
      <c r="I11" s="91">
        <f t="shared" si="0"/>
        <v>63</v>
      </c>
      <c r="J11" s="88" t="s">
        <v>23</v>
      </c>
      <c r="K11" s="68" t="s">
        <v>98</v>
      </c>
    </row>
    <row r="12" spans="2:13" ht="24" customHeight="1" x14ac:dyDescent="0.25">
      <c r="B12" s="22"/>
      <c r="C12" s="124" t="s">
        <v>56</v>
      </c>
      <c r="D12" s="125"/>
      <c r="E12" s="125"/>
      <c r="F12" s="125"/>
      <c r="G12" s="125"/>
      <c r="H12" s="126"/>
      <c r="I12" s="94">
        <f>SUM(I9:I11)</f>
        <v>263.43450000000001</v>
      </c>
      <c r="J12" s="88" t="s">
        <v>23</v>
      </c>
      <c r="K12" s="97"/>
    </row>
    <row r="13" spans="2:13" ht="21.75" customHeight="1" x14ac:dyDescent="0.25">
      <c r="B13" s="59"/>
      <c r="C13" s="124" t="s">
        <v>79</v>
      </c>
      <c r="D13" s="125"/>
      <c r="E13" s="125"/>
      <c r="F13" s="125"/>
      <c r="G13" s="125"/>
      <c r="H13" s="126"/>
      <c r="I13" s="93">
        <f>6*30000</f>
        <v>180000</v>
      </c>
      <c r="J13" s="88" t="s">
        <v>31</v>
      </c>
      <c r="K13" s="66"/>
      <c r="L13" s="9"/>
    </row>
    <row r="14" spans="2:13" s="11" customFormat="1" ht="30" customHeight="1" x14ac:dyDescent="0.25">
      <c r="B14"/>
      <c r="C14" s="127" t="s">
        <v>52</v>
      </c>
      <c r="D14" s="127"/>
      <c r="E14" s="127"/>
      <c r="F14" s="127"/>
      <c r="G14" s="127"/>
      <c r="H14" s="127"/>
      <c r="I14" s="92">
        <f>I12</f>
        <v>263.43450000000001</v>
      </c>
      <c r="J14" s="88" t="s">
        <v>23</v>
      </c>
      <c r="K14" s="9"/>
      <c r="L14" s="1"/>
      <c r="M14" s="25"/>
    </row>
    <row r="15" spans="2:13" ht="24" customHeight="1" x14ac:dyDescent="0.25">
      <c r="B15" s="59"/>
      <c r="C15" s="127"/>
      <c r="D15" s="127"/>
      <c r="E15" s="127"/>
      <c r="F15" s="127"/>
      <c r="G15" s="127"/>
      <c r="H15" s="127"/>
      <c r="I15" s="93">
        <f>I13</f>
        <v>180000</v>
      </c>
      <c r="J15" s="88" t="s">
        <v>31</v>
      </c>
      <c r="K15" s="65"/>
    </row>
    <row r="16" spans="2:13" ht="30" customHeight="1" x14ac:dyDescent="0.25">
      <c r="B16" s="49" t="s">
        <v>14</v>
      </c>
      <c r="C16" s="56"/>
      <c r="D16" s="49" t="s">
        <v>55</v>
      </c>
      <c r="E16" s="49"/>
      <c r="F16" s="56"/>
      <c r="G16" s="55"/>
      <c r="H16" s="56"/>
      <c r="I16" s="56"/>
      <c r="J16" s="56"/>
      <c r="K16" s="62"/>
    </row>
    <row r="17" spans="2:12" ht="30" customHeight="1" x14ac:dyDescent="0.25">
      <c r="B17" s="49" t="s">
        <v>49</v>
      </c>
      <c r="C17" s="56"/>
      <c r="D17" s="49" t="s">
        <v>50</v>
      </c>
      <c r="E17" s="49"/>
      <c r="F17" s="56"/>
      <c r="G17" s="55"/>
      <c r="H17" s="56"/>
      <c r="I17" s="56"/>
      <c r="J17" s="56"/>
      <c r="K17" s="56"/>
    </row>
    <row r="18" spans="2:12" ht="30" customHeight="1" x14ac:dyDescent="0.25">
      <c r="B18" s="49" t="s">
        <v>15</v>
      </c>
      <c r="C18" s="56"/>
      <c r="D18" s="49" t="s">
        <v>16</v>
      </c>
      <c r="E18" s="49"/>
      <c r="F18" s="56"/>
      <c r="G18" s="55"/>
      <c r="H18" s="56"/>
      <c r="I18" s="56"/>
      <c r="J18" s="56"/>
      <c r="K18" s="56"/>
    </row>
    <row r="19" spans="2:12" ht="30" customHeight="1" x14ac:dyDescent="0.25">
      <c r="B19" s="49"/>
      <c r="C19" s="56"/>
      <c r="D19" s="56"/>
      <c r="E19" s="56"/>
      <c r="F19" s="56"/>
      <c r="G19" s="55"/>
      <c r="H19" s="56"/>
      <c r="I19" s="56"/>
      <c r="J19" s="56"/>
      <c r="K19" s="56"/>
    </row>
    <row r="20" spans="2:12" ht="30" customHeight="1" x14ac:dyDescent="0.25">
      <c r="B20" s="122" t="s">
        <v>17</v>
      </c>
      <c r="C20" s="122"/>
      <c r="D20" s="122"/>
      <c r="E20" s="89"/>
      <c r="F20" s="56"/>
      <c r="G20" s="55"/>
      <c r="H20" s="56"/>
      <c r="I20" s="56"/>
      <c r="J20" s="89" t="s">
        <v>18</v>
      </c>
      <c r="K20" s="49"/>
      <c r="L20" s="9"/>
    </row>
    <row r="21" spans="2:12" ht="30" customHeight="1" x14ac:dyDescent="0.3">
      <c r="B21" s="89"/>
      <c r="C21" s="89"/>
      <c r="D21" s="89"/>
      <c r="E21" s="89"/>
      <c r="F21" s="56"/>
      <c r="G21" s="55"/>
      <c r="H21" s="56"/>
      <c r="I21" s="56"/>
      <c r="J21" s="60"/>
      <c r="K21" s="61"/>
      <c r="L21" s="9"/>
    </row>
    <row r="22" spans="2:12" ht="17.25" x14ac:dyDescent="0.3">
      <c r="B22" s="89"/>
      <c r="C22" s="89"/>
      <c r="D22" s="89"/>
      <c r="E22" s="89"/>
      <c r="F22" s="56"/>
      <c r="G22" s="55"/>
      <c r="H22" s="56"/>
      <c r="I22" s="56"/>
      <c r="J22" s="60"/>
      <c r="K22" s="64"/>
    </row>
    <row r="23" spans="2:12" ht="17.25" x14ac:dyDescent="0.3">
      <c r="B23" s="89"/>
      <c r="C23" s="89"/>
      <c r="D23" s="89"/>
      <c r="E23" s="89"/>
      <c r="F23" s="56"/>
      <c r="G23" s="55"/>
      <c r="H23" s="56"/>
      <c r="I23" s="56"/>
      <c r="J23" s="60"/>
      <c r="K23" s="61"/>
    </row>
    <row r="24" spans="2:12" x14ac:dyDescent="0.25">
      <c r="B24" s="122" t="s">
        <v>19</v>
      </c>
      <c r="C24" s="122"/>
      <c r="D24" s="122"/>
      <c r="E24" s="89"/>
      <c r="F24" s="56"/>
      <c r="G24" s="55"/>
      <c r="H24" s="56"/>
      <c r="I24" s="56"/>
      <c r="J24" s="89" t="s">
        <v>20</v>
      </c>
      <c r="K24" s="61"/>
    </row>
    <row r="25" spans="2:12" x14ac:dyDescent="0.25">
      <c r="B25" s="122" t="s">
        <v>21</v>
      </c>
      <c r="C25" s="122"/>
      <c r="D25" s="122"/>
      <c r="E25" s="89"/>
      <c r="F25" s="56"/>
      <c r="G25" s="55"/>
      <c r="H25" s="56"/>
      <c r="J25" s="89" t="s">
        <v>21</v>
      </c>
      <c r="K25" s="61"/>
    </row>
  </sheetData>
  <mergeCells count="8">
    <mergeCell ref="B20:D20"/>
    <mergeCell ref="B24:D24"/>
    <mergeCell ref="B25:D25"/>
    <mergeCell ref="B1:K1"/>
    <mergeCell ref="J4:K4"/>
    <mergeCell ref="C12:H12"/>
    <mergeCell ref="C13:H13"/>
    <mergeCell ref="C14:H15"/>
  </mergeCells>
  <pageMargins left="0.7" right="0.21" top="0.55000000000000004" bottom="0.75" header="0.3" footer="0.3"/>
  <pageSetup scale="6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showGridLines="0" tabSelected="1" zoomScaleNormal="100" workbookViewId="0">
      <selection activeCell="M14" sqref="M1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76" customWidth="1"/>
    <col min="5" max="5" width="9.140625" style="76" customWidth="1"/>
    <col min="6" max="7" width="9.140625" style="76" hidden="1" customWidth="1"/>
    <col min="8" max="8" width="13.42578125" style="111" hidden="1" customWidth="1"/>
    <col min="9" max="9" width="12.85546875" style="76" hidden="1" customWidth="1"/>
    <col min="10" max="11" width="18.42578125" style="87" customWidth="1"/>
    <col min="12" max="14" width="18.42578125" style="76" customWidth="1"/>
    <col min="15" max="15" width="41.5703125" customWidth="1"/>
  </cols>
  <sheetData>
    <row r="1" spans="1:17" ht="17.25" customHeight="1" x14ac:dyDescent="0.25">
      <c r="A1" s="69" t="s">
        <v>80</v>
      </c>
      <c r="B1" s="70"/>
      <c r="C1" s="71" t="s">
        <v>81</v>
      </c>
      <c r="D1" s="72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1:17" ht="15.75" customHeight="1" x14ac:dyDescent="0.25">
      <c r="A2" s="69" t="s">
        <v>82</v>
      </c>
      <c r="B2" s="70"/>
      <c r="C2" s="71" t="s">
        <v>102</v>
      </c>
      <c r="D2" s="72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9"/>
    </row>
    <row r="3" spans="1:17" ht="15.75" customHeight="1" x14ac:dyDescent="0.25">
      <c r="A3" s="69" t="s">
        <v>83</v>
      </c>
      <c r="B3" s="104"/>
      <c r="C3" s="78" t="s">
        <v>77</v>
      </c>
      <c r="D3" s="72"/>
      <c r="E3" s="104"/>
      <c r="F3" s="104"/>
      <c r="G3" s="104"/>
      <c r="H3" s="106"/>
      <c r="I3" s="104"/>
      <c r="J3" s="84"/>
      <c r="K3" s="84"/>
      <c r="L3" s="104"/>
      <c r="M3" s="105"/>
      <c r="N3" s="104"/>
    </row>
    <row r="4" spans="1:17" ht="15.75" customHeight="1" x14ac:dyDescent="0.25">
      <c r="A4" s="69" t="s">
        <v>84</v>
      </c>
      <c r="B4" s="104"/>
      <c r="C4" s="71" t="s">
        <v>77</v>
      </c>
      <c r="D4" s="72"/>
      <c r="E4" s="73"/>
      <c r="F4" s="73"/>
      <c r="G4" s="73"/>
      <c r="H4" s="107"/>
      <c r="I4" s="73"/>
      <c r="J4" s="85"/>
      <c r="K4" s="85"/>
      <c r="L4" s="73"/>
      <c r="M4" s="73"/>
      <c r="N4" s="73"/>
    </row>
    <row r="5" spans="1:17" ht="15.75" x14ac:dyDescent="0.25">
      <c r="A5" s="69" t="s">
        <v>85</v>
      </c>
      <c r="B5" s="71"/>
      <c r="C5" s="71" t="s">
        <v>103</v>
      </c>
      <c r="D5" s="74"/>
      <c r="E5" s="73"/>
      <c r="F5" s="73"/>
      <c r="G5" s="73"/>
      <c r="H5" s="107"/>
      <c r="I5" s="73"/>
      <c r="J5" s="85"/>
      <c r="K5" s="85"/>
      <c r="L5" s="73"/>
      <c r="M5" s="73"/>
      <c r="N5" s="73"/>
    </row>
    <row r="6" spans="1:17" ht="15.75" x14ac:dyDescent="0.25">
      <c r="A6" s="69" t="s">
        <v>86</v>
      </c>
      <c r="B6" s="71"/>
      <c r="C6" s="71" t="s">
        <v>87</v>
      </c>
      <c r="D6" s="74"/>
      <c r="E6" s="73"/>
      <c r="F6" s="73"/>
      <c r="G6" s="73"/>
      <c r="H6" s="107"/>
      <c r="I6" s="73"/>
      <c r="J6" s="85"/>
      <c r="K6" s="85"/>
      <c r="L6" s="73"/>
      <c r="M6" s="73"/>
      <c r="N6" s="73"/>
    </row>
    <row r="7" spans="1:17" ht="15.75" x14ac:dyDescent="0.25">
      <c r="A7" s="69" t="s">
        <v>88</v>
      </c>
      <c r="B7" s="71"/>
      <c r="C7" s="71" t="s">
        <v>104</v>
      </c>
      <c r="D7" s="74"/>
      <c r="E7" s="73"/>
      <c r="F7" s="73"/>
      <c r="G7" s="73"/>
      <c r="H7" s="107"/>
      <c r="I7" s="73"/>
      <c r="J7" s="85"/>
      <c r="K7" s="85"/>
      <c r="L7" s="73"/>
      <c r="M7" s="73"/>
      <c r="N7" s="73"/>
    </row>
    <row r="8" spans="1:17" ht="15.75" x14ac:dyDescent="0.25">
      <c r="A8" s="69" t="s">
        <v>89</v>
      </c>
      <c r="B8" s="71"/>
      <c r="C8" s="71"/>
      <c r="D8" s="74"/>
      <c r="E8" s="73"/>
      <c r="F8" s="73"/>
      <c r="G8" s="73"/>
      <c r="H8" s="107"/>
      <c r="I8" s="73"/>
      <c r="J8" s="85"/>
      <c r="K8" s="85"/>
      <c r="L8" s="73"/>
      <c r="M8" s="73"/>
      <c r="N8" s="73"/>
    </row>
    <row r="9" spans="1:17" ht="15.75" x14ac:dyDescent="0.25">
      <c r="A9" s="69" t="s">
        <v>90</v>
      </c>
      <c r="B9" s="71"/>
      <c r="C9" s="78" t="s">
        <v>77</v>
      </c>
      <c r="D9" s="74"/>
      <c r="E9" s="73"/>
      <c r="F9" s="73"/>
      <c r="G9" s="73"/>
      <c r="H9" s="107"/>
      <c r="I9" s="73"/>
      <c r="J9" s="85"/>
      <c r="K9" s="85"/>
      <c r="L9" s="73"/>
      <c r="M9" s="73"/>
      <c r="N9" s="73"/>
    </row>
    <row r="10" spans="1:17" ht="15.75" x14ac:dyDescent="0.25">
      <c r="A10" s="70"/>
      <c r="B10" s="71"/>
      <c r="C10" s="71"/>
      <c r="D10" s="74"/>
      <c r="E10" s="74"/>
      <c r="F10" s="74"/>
      <c r="G10" s="74"/>
      <c r="H10" s="108"/>
      <c r="I10" s="74"/>
      <c r="J10" s="86"/>
      <c r="K10" s="86"/>
      <c r="L10" s="74"/>
      <c r="M10" s="74"/>
      <c r="N10" s="74"/>
      <c r="P10" s="75"/>
      <c r="Q10" s="75"/>
    </row>
    <row r="11" spans="1:17" ht="26.25" customHeight="1" x14ac:dyDescent="0.25">
      <c r="A11" s="98" t="s">
        <v>57</v>
      </c>
      <c r="B11" s="99" t="s">
        <v>7</v>
      </c>
      <c r="C11" s="100" t="s">
        <v>58</v>
      </c>
      <c r="D11" s="100" t="s">
        <v>59</v>
      </c>
      <c r="E11" s="100" t="s">
        <v>9</v>
      </c>
      <c r="F11" s="100" t="s">
        <v>65</v>
      </c>
      <c r="G11" s="100" t="s">
        <v>66</v>
      </c>
      <c r="H11" s="109"/>
      <c r="I11" s="100"/>
      <c r="J11" s="101" t="s">
        <v>105</v>
      </c>
      <c r="K11" s="101" t="s">
        <v>67</v>
      </c>
      <c r="L11" s="100" t="s">
        <v>61</v>
      </c>
      <c r="M11" s="100"/>
      <c r="N11" s="100" t="s">
        <v>60</v>
      </c>
      <c r="O11" s="102" t="s">
        <v>13</v>
      </c>
      <c r="P11" s="95"/>
      <c r="Q11" s="75"/>
    </row>
    <row r="12" spans="1:17" ht="26.25" customHeight="1" x14ac:dyDescent="0.25">
      <c r="A12" s="100">
        <v>1</v>
      </c>
      <c r="B12" s="99" t="s">
        <v>76</v>
      </c>
      <c r="C12" s="100" t="s">
        <v>99</v>
      </c>
      <c r="D12" s="100"/>
      <c r="E12" s="100">
        <v>3</v>
      </c>
      <c r="F12" s="100"/>
      <c r="G12" s="100">
        <f>INDEX('[1]Balance (Stock Control)'!$AI:$AI,MATCH(C12,'[1]Balance (Stock Control)'!$E:$E,0))</f>
        <v>8</v>
      </c>
      <c r="H12" s="109"/>
      <c r="I12" s="100"/>
      <c r="J12" s="101">
        <v>33.736500000000007</v>
      </c>
      <c r="K12" s="101">
        <f>J12*E12</f>
        <v>101.20950000000002</v>
      </c>
      <c r="L12" s="100" t="s">
        <v>97</v>
      </c>
      <c r="M12" s="100" t="s">
        <v>106</v>
      </c>
      <c r="N12" s="100" t="s">
        <v>101</v>
      </c>
      <c r="O12" s="102"/>
      <c r="P12" s="95"/>
      <c r="Q12" s="75"/>
    </row>
    <row r="13" spans="1:17" ht="26.25" customHeight="1" x14ac:dyDescent="0.25">
      <c r="A13" s="100">
        <v>2</v>
      </c>
      <c r="B13" s="99" t="s">
        <v>96</v>
      </c>
      <c r="C13" s="100">
        <v>1210455</v>
      </c>
      <c r="D13" s="100"/>
      <c r="E13" s="100">
        <v>3</v>
      </c>
      <c r="F13" s="100"/>
      <c r="G13" s="100">
        <f>INDEX('[1]Balance (Stock Control)'!$AI:$AI,MATCH(C13,'[1]Balance (Stock Control)'!$E:$E,0))</f>
        <v>12</v>
      </c>
      <c r="H13" s="109"/>
      <c r="I13" s="100"/>
      <c r="J13" s="101">
        <v>33.075000000000003</v>
      </c>
      <c r="K13" s="101">
        <f t="shared" ref="K13:K14" si="0">J13*E13</f>
        <v>99.225000000000009</v>
      </c>
      <c r="L13" s="100" t="s">
        <v>97</v>
      </c>
      <c r="M13" s="100" t="s">
        <v>106</v>
      </c>
      <c r="N13" s="100" t="s">
        <v>101</v>
      </c>
      <c r="O13" s="102"/>
      <c r="P13" s="95"/>
      <c r="Q13" s="75"/>
    </row>
    <row r="14" spans="1:17" ht="26.25" customHeight="1" x14ac:dyDescent="0.25">
      <c r="A14" s="96">
        <v>3</v>
      </c>
      <c r="B14" s="100" t="s">
        <v>41</v>
      </c>
      <c r="C14" s="100" t="s">
        <v>100</v>
      </c>
      <c r="D14" s="96"/>
      <c r="E14" s="96">
        <v>3</v>
      </c>
      <c r="F14" s="96"/>
      <c r="G14" s="100" t="e">
        <f>INDEX('[1]Balance (Stock Control)'!$AI:$AI,MATCH(C14,'[1]Balance (Stock Control)'!$E:$E,0))</f>
        <v>#N/A</v>
      </c>
      <c r="H14" s="109">
        <v>55000</v>
      </c>
      <c r="I14" s="109">
        <v>69300</v>
      </c>
      <c r="J14" s="101">
        <v>21</v>
      </c>
      <c r="K14" s="101">
        <f t="shared" si="0"/>
        <v>63</v>
      </c>
      <c r="L14" s="100" t="s">
        <v>98</v>
      </c>
      <c r="M14" s="100" t="s">
        <v>106</v>
      </c>
      <c r="N14" s="100" t="s">
        <v>98</v>
      </c>
      <c r="O14" s="103"/>
    </row>
    <row r="15" spans="1:17" ht="30.75" customHeight="1" x14ac:dyDescent="0.25">
      <c r="C15" s="76"/>
      <c r="E15"/>
      <c r="F15"/>
      <c r="G15"/>
      <c r="H15" s="110"/>
      <c r="I15"/>
      <c r="J15" s="101" t="s">
        <v>63</v>
      </c>
      <c r="K15" s="101">
        <f>SUM(K12:K14)</f>
        <v>263.43450000000001</v>
      </c>
      <c r="L15"/>
      <c r="M15"/>
      <c r="N15"/>
    </row>
    <row r="19" spans="2:4" x14ac:dyDescent="0.25">
      <c r="B19" s="79" t="s">
        <v>68</v>
      </c>
      <c r="C19" s="80">
        <v>45182</v>
      </c>
    </row>
    <row r="20" spans="2:4" x14ac:dyDescent="0.25">
      <c r="B20" s="79" t="s">
        <v>69</v>
      </c>
      <c r="C20" s="80">
        <v>45182</v>
      </c>
    </row>
    <row r="21" spans="2:4" x14ac:dyDescent="0.25">
      <c r="B21" s="79" t="s">
        <v>70</v>
      </c>
      <c r="C21" s="81"/>
    </row>
    <row r="22" spans="2:4" ht="15.75" x14ac:dyDescent="0.25">
      <c r="B22" s="82" t="s">
        <v>71</v>
      </c>
      <c r="C22" s="82" t="s">
        <v>72</v>
      </c>
      <c r="D22" s="82"/>
    </row>
    <row r="23" spans="2:4" ht="15.75" x14ac:dyDescent="0.25">
      <c r="B23" s="82"/>
      <c r="C23" s="82" t="s">
        <v>73</v>
      </c>
      <c r="D23" s="82"/>
    </row>
    <row r="24" spans="2:4" ht="15.75" x14ac:dyDescent="0.25">
      <c r="B24" s="83"/>
      <c r="C24" s="82"/>
      <c r="D24" s="82"/>
    </row>
  </sheetData>
  <mergeCells count="2">
    <mergeCell ref="E1:O1"/>
    <mergeCell ref="E2:O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202-2022050006 (Quo)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2023-09-27T07:29:11Z</dcterms:modified>
</cp:coreProperties>
</file>