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activeTab="1"/>
  </bookViews>
  <sheets>
    <sheet name="DAW TIN NWE NI WIN" sheetId="2" r:id="rId1"/>
    <sheet name="DAW TIN NWE NI WIN 2" sheetId="3" r:id="rId2"/>
    <sheet name="Sheet1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0" i="3" l="1"/>
  <c r="D60" i="3"/>
  <c r="C60" i="3"/>
  <c r="F26" i="3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40" i="3" s="1"/>
  <c r="F41" i="3" s="1"/>
  <c r="F42" i="3" s="1"/>
  <c r="F43" i="3" s="1"/>
  <c r="F44" i="3" s="1"/>
  <c r="F45" i="3" s="1"/>
  <c r="F46" i="3" s="1"/>
  <c r="F47" i="3" s="1"/>
  <c r="F48" i="3" s="1"/>
  <c r="F49" i="3" s="1"/>
  <c r="F50" i="3" s="1"/>
  <c r="F51" i="3" s="1"/>
  <c r="F52" i="3" s="1"/>
  <c r="F53" i="3" s="1"/>
  <c r="F54" i="3" s="1"/>
  <c r="F55" i="3" s="1"/>
  <c r="F56" i="3" s="1"/>
  <c r="F57" i="3" s="1"/>
  <c r="F58" i="3" s="1"/>
  <c r="F59" i="3" s="1"/>
  <c r="F60" i="3" s="1"/>
  <c r="F16" i="3"/>
  <c r="F13" i="3"/>
  <c r="F10" i="3"/>
  <c r="F9" i="3"/>
  <c r="F12" i="3" s="1"/>
  <c r="F14" i="3" s="1"/>
  <c r="E4" i="3"/>
  <c r="E60" i="2"/>
  <c r="D60" i="2"/>
  <c r="C60" i="2"/>
  <c r="H33" i="2"/>
  <c r="F26" i="2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16" i="2"/>
  <c r="F13" i="2"/>
  <c r="F10" i="2"/>
  <c r="F12" i="2" s="1"/>
  <c r="F14" i="2" s="1"/>
  <c r="F9" i="2"/>
  <c r="E4" i="2"/>
</calcChain>
</file>

<file path=xl/sharedStrings.xml><?xml version="1.0" encoding="utf-8"?>
<sst xmlns="http://schemas.openxmlformats.org/spreadsheetml/2006/main" count="114" uniqueCount="64">
  <si>
    <t>Summary</t>
  </si>
  <si>
    <t>MMK</t>
  </si>
  <si>
    <t>Customer  Statement</t>
  </si>
  <si>
    <t>Invoice Amt</t>
  </si>
  <si>
    <t xml:space="preserve"> </t>
  </si>
  <si>
    <t>Interest  Amt</t>
  </si>
  <si>
    <t>Customer</t>
  </si>
  <si>
    <t>DAW TIN NWE NI WIN</t>
  </si>
  <si>
    <t>Fine to Date</t>
  </si>
  <si>
    <t>Contact Person</t>
  </si>
  <si>
    <t>Total AR</t>
  </si>
  <si>
    <t>Salesman</t>
  </si>
  <si>
    <t>INTERNAL SLAE</t>
  </si>
  <si>
    <t>Payment to Date</t>
  </si>
  <si>
    <t>CCO No</t>
  </si>
  <si>
    <t>UCCO/ATT/2023/05/014</t>
  </si>
  <si>
    <t>Total Payable</t>
  </si>
  <si>
    <t>INV No</t>
  </si>
  <si>
    <t>UINV/ATT/2023/006/204</t>
  </si>
  <si>
    <t xml:space="preserve">Overdue </t>
  </si>
  <si>
    <t>DO No</t>
  </si>
  <si>
    <t>GI/ATT/2023/06/003</t>
  </si>
  <si>
    <t>Future Due</t>
  </si>
  <si>
    <t>Fine  Rate</t>
  </si>
  <si>
    <t>Ph No</t>
  </si>
  <si>
    <t>09-2023402</t>
  </si>
  <si>
    <t>Address</t>
  </si>
  <si>
    <t>PLANTATION ( UMG )</t>
  </si>
  <si>
    <t>Contract No.</t>
  </si>
  <si>
    <t>NO</t>
  </si>
  <si>
    <t>1st lot of 1 Unit  ( DEUTZ FAHR TRACTOR DF 95HP SR-'17565, FIELD KING ROTARY TILLER 225cm FKRTMGS-225-04-BP</t>
  </si>
  <si>
    <t>SR-'FKU 225 00001, KRISHNA 8 POLY DISC 26" KIS-8PDH26 SR-'7314)</t>
  </si>
  <si>
    <t xml:space="preserve"> Date</t>
  </si>
  <si>
    <t>Particular</t>
  </si>
  <si>
    <t>Installment Plan</t>
  </si>
  <si>
    <t>Due</t>
  </si>
  <si>
    <t>Paid</t>
  </si>
  <si>
    <t xml:space="preserve"> Bal: </t>
  </si>
  <si>
    <t>1 UNIT DEUTZ FAHR TRACTOR DF 95HP</t>
  </si>
  <si>
    <t>FIELD KING ROTARY TILLER 225cm FKRTMGS-225-04-BP</t>
  </si>
  <si>
    <t>KRISHNA 8 POLY DISC 26" KIS-8PDH26</t>
  </si>
  <si>
    <t>40% DOWN PAYMENT</t>
  </si>
  <si>
    <t>PLT/JNL/2023/06/0016</t>
  </si>
  <si>
    <t>6 MONTH AFTER DELIVERY</t>
  </si>
  <si>
    <t>PLT/JNL/2023/12/0011(14,400,000/-ks)</t>
  </si>
  <si>
    <t>12 MONTH AFTER DELIVERY</t>
  </si>
  <si>
    <t>18 MONTH AFTER DELIVERY</t>
  </si>
  <si>
    <t>24 MONTH AFTER DELIVERY</t>
  </si>
  <si>
    <t>Total</t>
  </si>
  <si>
    <t>Prepare By</t>
  </si>
  <si>
    <t xml:space="preserve">                                               Checked By</t>
  </si>
  <si>
    <t>Confirmed By</t>
  </si>
  <si>
    <t>NYO MIN HAN</t>
  </si>
  <si>
    <t>MAUNG MAUNG,U</t>
  </si>
  <si>
    <t>DAW MAY ZIN WINE</t>
  </si>
  <si>
    <t>DAW TIN NEW NI WIN</t>
  </si>
  <si>
    <t>UCCO/ATT/2023/05/015</t>
  </si>
  <si>
    <t>UINV/ATT/2023/006/205</t>
  </si>
  <si>
    <t>GI/ATT/2023/06/004</t>
  </si>
  <si>
    <t>1st lot of 1 Unit  ( DEUTZ FAHR TRACTOR AGROLUX 4.80e ( 75HP ) SR-'42821, FIELD KING ROTARY TILLER 205cm FKRTMGS-205-04-BP</t>
  </si>
  <si>
    <t>SR-'FKU 205 00001, KRISHNA 7 POLY DISC 26" KIS-7PDH24 SR-'7311)</t>
  </si>
  <si>
    <t>1 UNIT DEUTZ FAHR TRACTOR AGROLUX 4.80e ( 75HP )</t>
  </si>
  <si>
    <t>FIELD KING ROTARY TILLER 205cm FKRTMGS-205-04-BP</t>
  </si>
  <si>
    <t>KRISHNA 7 POLY DISC 26" KIS-7PDH24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</si>
</sst>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(* #,##0.00_);_(* \(#,##0.00\);_(* \-??_);_(@_)"/>
    <numFmt numFmtId="165" formatCode="_(* #,##0_);_(* \(#,##0\);_(* \-??_);_(@_)"/>
    <numFmt numFmtId="166" formatCode="mmmm\ d&quot;, &quot;yyyy"/>
    <numFmt numFmtId="167" formatCode="[$-409]d\-mmm\-yy;@"/>
    <numFmt numFmtId="168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 Light"/>
      <family val="1"/>
      <scheme val="major"/>
    </font>
    <font>
      <sz val="10"/>
      <color rgb="FFFF0000"/>
      <name val="Arial"/>
      <family val="2"/>
    </font>
    <font>
      <b/>
      <sz val="11"/>
      <color rgb="FF00B0F0"/>
      <name val="Calibri"/>
      <family val="2"/>
      <scheme val="minor"/>
    </font>
    <font>
      <sz val="10"/>
      <color rgb="FF00B0F0"/>
      <name val="Arial"/>
      <family val="2"/>
    </font>
    <font>
      <b/>
      <sz val="11"/>
      <color rgb="FF0070C0"/>
      <name val="Calibri"/>
      <family val="2"/>
      <scheme val="minor"/>
    </font>
    <font>
      <sz val="10"/>
      <color rgb="FF0070C0"/>
      <name val="Arial"/>
      <family val="2"/>
    </font>
    <font>
      <sz val="11"/>
      <color theme="1"/>
      <name val="Calibri Light"/>
      <family val="1"/>
      <scheme val="major"/>
    </font>
    <font>
      <b/>
      <sz val="10"/>
      <color theme="1"/>
      <name val="zawgyi1"/>
      <family val="2"/>
    </font>
    <font>
      <sz val="11"/>
      <color rgb="FF00B0F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name val="Calibri Light"/>
      <family val="1"/>
      <scheme val="major"/>
    </font>
    <font>
      <b/>
      <sz val="10"/>
      <name val="Arial"/>
      <family val="2"/>
    </font>
    <font>
      <b/>
      <sz val="11"/>
      <color rgb="FF00B050"/>
      <name val="Calibri Light"/>
      <family val="1"/>
      <scheme val="major"/>
    </font>
    <font>
      <b/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</cellStyleXfs>
  <cellXfs count="84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165" fontId="3" fillId="0" borderId="0" xfId="2" applyNumberFormat="1" applyFont="1" applyFill="1"/>
    <xf numFmtId="0" fontId="3" fillId="0" borderId="0" xfId="0" applyFont="1"/>
    <xf numFmtId="165" fontId="4" fillId="0" borderId="0" xfId="2" applyNumberFormat="1" applyFill="1"/>
    <xf numFmtId="166" fontId="3" fillId="0" borderId="0" xfId="0" applyNumberFormat="1" applyFont="1" applyAlignment="1">
      <alignment horizontal="center"/>
    </xf>
    <xf numFmtId="165" fontId="4" fillId="0" borderId="0" xfId="2" applyNumberFormat="1" applyFill="1" applyProtection="1"/>
    <xf numFmtId="0" fontId="5" fillId="0" borderId="0" xfId="0" applyFont="1"/>
    <xf numFmtId="165" fontId="4" fillId="0" borderId="0" xfId="2" applyNumberFormat="1" applyFill="1" applyBorder="1" applyProtection="1">
      <protection hidden="1"/>
    </xf>
    <xf numFmtId="165" fontId="0" fillId="0" borderId="0" xfId="0" applyNumberFormat="1"/>
    <xf numFmtId="0" fontId="6" fillId="0" borderId="0" xfId="0" applyFont="1" applyAlignment="1">
      <alignment horizontal="center"/>
    </xf>
    <xf numFmtId="165" fontId="0" fillId="0" borderId="0" xfId="2" applyNumberFormat="1" applyFont="1" applyFill="1" applyBorder="1" applyAlignment="1">
      <alignment horizontal="right"/>
    </xf>
    <xf numFmtId="165" fontId="4" fillId="0" borderId="0" xfId="2" applyNumberFormat="1" applyFill="1" applyBorder="1" applyAlignment="1" applyProtection="1">
      <alignment horizontal="right"/>
      <protection hidden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/>
      <protection hidden="1"/>
    </xf>
    <xf numFmtId="165" fontId="0" fillId="0" borderId="0" xfId="2" applyNumberFormat="1" applyFont="1" applyFill="1" applyBorder="1" applyAlignment="1" applyProtection="1">
      <alignment horizontal="right"/>
      <protection hidden="1"/>
    </xf>
    <xf numFmtId="165" fontId="3" fillId="0" borderId="0" xfId="2" applyNumberFormat="1" applyFont="1" applyFill="1" applyAlignment="1"/>
    <xf numFmtId="165" fontId="3" fillId="0" borderId="0" xfId="2" applyNumberFormat="1" applyFont="1" applyFill="1" applyBorder="1" applyAlignment="1"/>
    <xf numFmtId="0" fontId="3" fillId="0" borderId="1" xfId="0" applyFont="1" applyBorder="1" applyAlignment="1">
      <alignment horizontal="left"/>
    </xf>
    <xf numFmtId="165" fontId="4" fillId="0" borderId="1" xfId="2" applyNumberFormat="1" applyFill="1" applyBorder="1" applyAlignment="1" applyProtection="1">
      <alignment horizontal="left"/>
      <protection hidden="1"/>
    </xf>
    <xf numFmtId="0" fontId="3" fillId="0" borderId="0" xfId="0" quotePrefix="1" applyFont="1" applyAlignment="1">
      <alignment horizontal="left"/>
    </xf>
    <xf numFmtId="165" fontId="8" fillId="0" borderId="0" xfId="2" applyNumberFormat="1" applyFont="1" applyFill="1" applyBorder="1" applyProtection="1">
      <protection hidden="1"/>
    </xf>
    <xf numFmtId="0" fontId="9" fillId="2" borderId="0" xfId="0" applyFont="1" applyFill="1"/>
    <xf numFmtId="165" fontId="10" fillId="2" borderId="0" xfId="2" applyNumberFormat="1" applyFont="1" applyFill="1" applyBorder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9" fontId="3" fillId="0" borderId="0" xfId="0" applyNumberFormat="1" applyFont="1" applyAlignment="1" applyProtection="1">
      <alignment horizontal="left"/>
      <protection hidden="1"/>
    </xf>
    <xf numFmtId="0" fontId="11" fillId="0" borderId="0" xfId="0" applyFont="1"/>
    <xf numFmtId="165" fontId="12" fillId="0" borderId="0" xfId="2" applyNumberFormat="1" applyFont="1" applyFill="1" applyBorder="1" applyAlignment="1" applyProtection="1">
      <alignment horizontal="right"/>
      <protection hidden="1"/>
    </xf>
    <xf numFmtId="0" fontId="13" fillId="0" borderId="0" xfId="0" quotePrefix="1" applyFont="1" applyAlignment="1">
      <alignment vertical="center"/>
    </xf>
    <xf numFmtId="43" fontId="13" fillId="0" borderId="0" xfId="2" applyNumberFormat="1" applyFont="1" applyFill="1" applyBorder="1" applyAlignment="1">
      <alignment vertical="center"/>
    </xf>
    <xf numFmtId="0" fontId="13" fillId="0" borderId="0" xfId="0" quotePrefix="1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vertical="top" wrapText="1"/>
    </xf>
    <xf numFmtId="0" fontId="2" fillId="0" borderId="0" xfId="0" applyFont="1"/>
    <xf numFmtId="165" fontId="8" fillId="0" borderId="0" xfId="2" applyNumberFormat="1" applyFont="1" applyFill="1"/>
    <xf numFmtId="0" fontId="15" fillId="0" borderId="0" xfId="0" applyFont="1" applyAlignment="1" applyProtection="1">
      <alignment horizontal="left" vertical="center"/>
      <protection hidden="1"/>
    </xf>
    <xf numFmtId="0" fontId="16" fillId="0" borderId="0" xfId="0" applyFont="1"/>
    <xf numFmtId="165" fontId="16" fillId="0" borderId="0" xfId="0" applyNumberFormat="1" applyFont="1"/>
    <xf numFmtId="0" fontId="0" fillId="0" borderId="0" xfId="0" quotePrefix="1"/>
    <xf numFmtId="167" fontId="17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left"/>
    </xf>
    <xf numFmtId="165" fontId="6" fillId="0" borderId="13" xfId="2" applyNumberFormat="1" applyFont="1" applyFill="1" applyBorder="1" applyProtection="1">
      <protection hidden="1"/>
    </xf>
    <xf numFmtId="165" fontId="6" fillId="0" borderId="13" xfId="0" applyNumberFormat="1" applyFont="1" applyBorder="1" applyProtection="1">
      <protection hidden="1"/>
    </xf>
    <xf numFmtId="165" fontId="18" fillId="0" borderId="13" xfId="2" applyNumberFormat="1" applyFont="1" applyFill="1" applyBorder="1" applyProtection="1">
      <protection hidden="1"/>
    </xf>
    <xf numFmtId="167" fontId="17" fillId="0" borderId="14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left"/>
    </xf>
    <xf numFmtId="165" fontId="6" fillId="0" borderId="14" xfId="0" applyNumberFormat="1" applyFont="1" applyBorder="1" applyProtection="1">
      <protection hidden="1"/>
    </xf>
    <xf numFmtId="165" fontId="18" fillId="0" borderId="14" xfId="2" applyNumberFormat="1" applyFont="1" applyFill="1" applyBorder="1" applyProtection="1">
      <protection hidden="1"/>
    </xf>
    <xf numFmtId="167" fontId="19" fillId="0" borderId="14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left"/>
    </xf>
    <xf numFmtId="165" fontId="20" fillId="0" borderId="14" xfId="0" applyNumberFormat="1" applyFont="1" applyBorder="1" applyProtection="1">
      <protection hidden="1"/>
    </xf>
    <xf numFmtId="167" fontId="21" fillId="0" borderId="15" xfId="0" applyNumberFormat="1" applyFont="1" applyBorder="1" applyAlignment="1">
      <alignment horizontal="center" vertical="center"/>
    </xf>
    <xf numFmtId="0" fontId="20" fillId="0" borderId="15" xfId="0" applyFont="1" applyBorder="1" applyAlignment="1">
      <alignment horizontal="left"/>
    </xf>
    <xf numFmtId="165" fontId="20" fillId="0" borderId="15" xfId="0" applyNumberFormat="1" applyFont="1" applyBorder="1" applyProtection="1">
      <protection hidden="1"/>
    </xf>
    <xf numFmtId="165" fontId="6" fillId="0" borderId="18" xfId="2" applyNumberFormat="1" applyFont="1" applyFill="1" applyBorder="1" applyAlignment="1" applyProtection="1">
      <protection hidden="1"/>
    </xf>
    <xf numFmtId="165" fontId="6" fillId="0" borderId="19" xfId="2" applyNumberFormat="1" applyFont="1" applyFill="1" applyBorder="1" applyAlignment="1" applyProtection="1">
      <protection hidden="1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165" fontId="3" fillId="0" borderId="0" xfId="2" applyNumberFormat="1" applyFont="1" applyFill="1" applyProtection="1">
      <protection locked="0"/>
    </xf>
    <xf numFmtId="0" fontId="3" fillId="0" borderId="0" xfId="0" applyFont="1" applyProtection="1">
      <protection locked="0"/>
    </xf>
    <xf numFmtId="168" fontId="3" fillId="0" borderId="0" xfId="1" applyNumberFormat="1" applyFont="1" applyFill="1" applyProtection="1">
      <protection locked="0"/>
    </xf>
    <xf numFmtId="168" fontId="3" fillId="0" borderId="0" xfId="0" applyNumberFormat="1" applyFont="1" applyProtection="1">
      <protection locked="0"/>
    </xf>
    <xf numFmtId="0" fontId="3" fillId="0" borderId="0" xfId="0" applyFont="1" applyAlignment="1">
      <alignment horizontal="right" vertical="center"/>
    </xf>
    <xf numFmtId="0" fontId="7" fillId="0" borderId="0" xfId="0" quotePrefix="1" applyFont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168" fontId="0" fillId="0" borderId="0" xfId="0" applyNumberFormat="1"/>
    <xf numFmtId="43" fontId="0" fillId="0" borderId="0" xfId="0" applyNumberFormat="1"/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165" fontId="6" fillId="0" borderId="0" xfId="2" applyNumberFormat="1" applyFont="1" applyFill="1" applyBorder="1" applyAlignment="1" applyProtection="1">
      <alignment horizontal="center"/>
      <protection hidden="1"/>
    </xf>
    <xf numFmtId="165" fontId="6" fillId="0" borderId="2" xfId="2" applyNumberFormat="1" applyFont="1" applyFill="1" applyBorder="1" applyAlignment="1" applyProtection="1">
      <alignment horizontal="center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11" xfId="0" applyFont="1" applyBorder="1" applyAlignment="1" applyProtection="1">
      <alignment horizontal="center" vertical="center" wrapText="1"/>
      <protection hidden="1"/>
    </xf>
    <xf numFmtId="165" fontId="4" fillId="0" borderId="7" xfId="2" applyNumberFormat="1" applyFill="1" applyBorder="1" applyAlignment="1" applyProtection="1">
      <alignment horizontal="center" vertical="center"/>
      <protection hidden="1"/>
    </xf>
    <xf numFmtId="165" fontId="4" fillId="0" borderId="12" xfId="2" applyNumberFormat="1" applyFill="1" applyBorder="1" applyAlignment="1" applyProtection="1">
      <alignment horizontal="center" vertical="center"/>
      <protection hidden="1"/>
    </xf>
  </cellXfs>
  <cellStyles count="3">
    <cellStyle name="Comma" xfId="1" builtinId="3"/>
    <cellStyle name="Comm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38101</xdr:rowOff>
    </xdr:from>
    <xdr:ext cx="1104900" cy="990600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228601"/>
          <a:ext cx="1104900" cy="990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38101</xdr:rowOff>
    </xdr:from>
    <xdr:ext cx="1104900" cy="990600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7675" y="228601"/>
          <a:ext cx="1104900" cy="990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opLeftCell="A16" workbookViewId="0">
      <selection activeCell="F17" sqref="F17"/>
    </sheetView>
  </sheetViews>
  <sheetFormatPr defaultColWidth="9.140625" defaultRowHeight="15" x14ac:dyDescent="0.25"/>
  <cols>
    <col min="1" max="1" width="13.28515625" style="66" customWidth="1"/>
    <col min="2" max="2" width="59.42578125" customWidth="1"/>
    <col min="3" max="3" width="15.5703125" bestFit="1" customWidth="1"/>
    <col min="4" max="4" width="14.7109375" bestFit="1" customWidth="1"/>
    <col min="5" max="5" width="22.140625" customWidth="1"/>
    <col min="6" max="6" width="14.28515625" bestFit="1" customWidth="1"/>
    <col min="7" max="7" width="11.42578125" customWidth="1"/>
    <col min="8" max="8" width="11.5703125" bestFit="1" customWidth="1"/>
    <col min="9" max="9" width="13.28515625" bestFit="1" customWidth="1"/>
    <col min="10" max="10" width="11.5703125" bestFit="1" customWidth="1"/>
    <col min="11" max="11" width="10.5703125" bestFit="1" customWidth="1"/>
  </cols>
  <sheetData>
    <row r="1" spans="1:7" ht="18" x14ac:dyDescent="0.45">
      <c r="A1" s="1"/>
      <c r="B1" s="2"/>
      <c r="C1" s="3"/>
      <c r="D1" s="4"/>
      <c r="E1" s="4"/>
      <c r="F1" s="5"/>
    </row>
    <row r="2" spans="1:7" ht="18" x14ac:dyDescent="0.45">
      <c r="A2" s="1"/>
      <c r="B2" s="2"/>
      <c r="C2" s="3"/>
      <c r="D2" s="4"/>
      <c r="E2" s="4"/>
      <c r="F2" s="5"/>
    </row>
    <row r="3" spans="1:7" ht="18" x14ac:dyDescent="0.45">
      <c r="A3" s="1"/>
      <c r="B3" s="2"/>
      <c r="C3" s="3"/>
      <c r="D3" s="4"/>
      <c r="E3" s="4"/>
      <c r="F3" s="5"/>
    </row>
    <row r="4" spans="1:7" ht="18" x14ac:dyDescent="0.45">
      <c r="A4" s="1"/>
      <c r="B4" s="2"/>
      <c r="C4" s="3"/>
      <c r="D4" s="4"/>
      <c r="E4" s="6">
        <f ca="1">TODAY()</f>
        <v>45352</v>
      </c>
      <c r="F4" s="7">
        <v>-1</v>
      </c>
    </row>
    <row r="5" spans="1:7" ht="18" x14ac:dyDescent="0.45">
      <c r="A5" s="1"/>
      <c r="B5" s="2"/>
      <c r="C5" s="3"/>
      <c r="D5" s="4"/>
      <c r="E5" s="6"/>
      <c r="F5" s="7"/>
    </row>
    <row r="6" spans="1:7" ht="18" x14ac:dyDescent="0.45">
      <c r="A6" s="1"/>
      <c r="B6" s="2"/>
      <c r="C6" s="3"/>
      <c r="D6" s="4"/>
      <c r="E6" s="8"/>
      <c r="F6" s="9"/>
      <c r="G6" s="10"/>
    </row>
    <row r="7" spans="1:7" ht="18" x14ac:dyDescent="0.45">
      <c r="A7" s="1"/>
      <c r="B7" s="2"/>
      <c r="C7" s="3"/>
      <c r="D7" s="4"/>
      <c r="E7" s="4"/>
      <c r="F7" s="5"/>
    </row>
    <row r="8" spans="1:7" x14ac:dyDescent="0.25">
      <c r="A8" s="1"/>
      <c r="B8" s="2"/>
      <c r="C8" s="3"/>
      <c r="D8" s="4"/>
      <c r="E8" s="11" t="s">
        <v>0</v>
      </c>
      <c r="F8" s="12" t="s">
        <v>1</v>
      </c>
    </row>
    <row r="9" spans="1:7" ht="18" x14ac:dyDescent="0.45">
      <c r="A9" s="71" t="s">
        <v>2</v>
      </c>
      <c r="B9" s="71"/>
      <c r="C9" s="3"/>
      <c r="D9" s="4"/>
      <c r="E9" s="4" t="s">
        <v>3</v>
      </c>
      <c r="F9" s="13">
        <f>D26+D27+D28</f>
        <v>53000000</v>
      </c>
    </row>
    <row r="10" spans="1:7" ht="18" x14ac:dyDescent="0.45">
      <c r="A10" s="14"/>
      <c r="B10" s="2" t="s">
        <v>4</v>
      </c>
      <c r="C10" s="3"/>
      <c r="D10" s="4"/>
      <c r="E10" s="4" t="s">
        <v>5</v>
      </c>
      <c r="F10" s="13">
        <f>0</f>
        <v>0</v>
      </c>
    </row>
    <row r="11" spans="1:7" x14ac:dyDescent="0.25">
      <c r="A11" s="15" t="s">
        <v>6</v>
      </c>
      <c r="B11" s="16" t="s">
        <v>7</v>
      </c>
      <c r="C11" s="3"/>
      <c r="D11" s="4"/>
      <c r="E11" s="4" t="s">
        <v>8</v>
      </c>
      <c r="F11" s="17">
        <v>0</v>
      </c>
    </row>
    <row r="12" spans="1:7" ht="18" x14ac:dyDescent="0.45">
      <c r="A12" s="15" t="s">
        <v>9</v>
      </c>
      <c r="B12" s="16" t="s">
        <v>7</v>
      </c>
      <c r="C12" s="18"/>
      <c r="D12" s="4"/>
      <c r="E12" s="4" t="s">
        <v>10</v>
      </c>
      <c r="F12" s="13">
        <f>SUM(F9:F11)</f>
        <v>53000000</v>
      </c>
    </row>
    <row r="13" spans="1:7" ht="18" x14ac:dyDescent="0.45">
      <c r="A13" s="15" t="s">
        <v>11</v>
      </c>
      <c r="B13" s="16" t="s">
        <v>12</v>
      </c>
      <c r="C13" s="18"/>
      <c r="D13" s="4"/>
      <c r="E13" s="4" t="s">
        <v>13</v>
      </c>
      <c r="F13" s="13">
        <f>E60</f>
        <v>29150000</v>
      </c>
    </row>
    <row r="14" spans="1:7" ht="18.75" thickBot="1" x14ac:dyDescent="0.5">
      <c r="A14" s="15" t="s">
        <v>14</v>
      </c>
      <c r="B14" s="2" t="s">
        <v>15</v>
      </c>
      <c r="C14" s="19"/>
      <c r="D14" s="4"/>
      <c r="E14" s="20" t="s">
        <v>16</v>
      </c>
      <c r="F14" s="21">
        <f>+F12-F13</f>
        <v>23850000</v>
      </c>
    </row>
    <row r="15" spans="1:7" ht="18.75" thickTop="1" x14ac:dyDescent="0.45">
      <c r="A15" s="15" t="s">
        <v>17</v>
      </c>
      <c r="B15" s="22" t="s">
        <v>18</v>
      </c>
      <c r="C15" s="19"/>
      <c r="D15" s="4"/>
      <c r="E15" s="8" t="s">
        <v>19</v>
      </c>
      <c r="F15" s="23">
        <v>0</v>
      </c>
    </row>
    <row r="16" spans="1:7" ht="18" x14ac:dyDescent="0.45">
      <c r="A16" s="15" t="s">
        <v>20</v>
      </c>
      <c r="B16" s="2" t="s">
        <v>21</v>
      </c>
      <c r="C16" s="19"/>
      <c r="D16" s="4"/>
      <c r="E16" s="24" t="s">
        <v>22</v>
      </c>
      <c r="F16" s="25">
        <f>C40+C46+C52</f>
        <v>23850000</v>
      </c>
    </row>
    <row r="17" spans="1:9" ht="18" x14ac:dyDescent="0.45">
      <c r="A17" s="26" t="s">
        <v>23</v>
      </c>
      <c r="B17" s="27">
        <v>0.05</v>
      </c>
      <c r="C17" s="19"/>
      <c r="D17" s="4"/>
      <c r="E17" s="28" t="s">
        <v>8</v>
      </c>
      <c r="F17" s="29">
        <v>0</v>
      </c>
    </row>
    <row r="18" spans="1:9" x14ac:dyDescent="0.25">
      <c r="A18" s="26" t="s">
        <v>24</v>
      </c>
      <c r="B18" s="30" t="s">
        <v>25</v>
      </c>
      <c r="C18" s="31"/>
      <c r="D18" s="4"/>
    </row>
    <row r="19" spans="1:9" ht="18" x14ac:dyDescent="0.45">
      <c r="A19" s="26" t="s">
        <v>26</v>
      </c>
      <c r="B19" s="32" t="s">
        <v>27</v>
      </c>
      <c r="C19" s="31"/>
      <c r="D19" s="4"/>
      <c r="E19" s="4"/>
      <c r="F19" s="5"/>
    </row>
    <row r="20" spans="1:9" ht="20.25" x14ac:dyDescent="0.45">
      <c r="A20" s="14" t="s">
        <v>28</v>
      </c>
      <c r="B20" s="33" t="s">
        <v>29</v>
      </c>
      <c r="C20" s="34"/>
      <c r="D20" s="34"/>
      <c r="E20" s="35"/>
      <c r="F20" s="36"/>
    </row>
    <row r="21" spans="1:9" ht="20.25" x14ac:dyDescent="0.25">
      <c r="A21" s="26"/>
      <c r="B21" s="37"/>
      <c r="C21" s="34"/>
      <c r="D21" s="34"/>
      <c r="E21" s="38"/>
      <c r="F21" s="39"/>
    </row>
    <row r="22" spans="1:9" x14ac:dyDescent="0.25">
      <c r="A22" s="72" t="s">
        <v>30</v>
      </c>
      <c r="B22" s="72"/>
      <c r="C22" s="72"/>
      <c r="D22" s="72"/>
      <c r="E22" s="72"/>
      <c r="F22" s="72"/>
      <c r="G22" s="40"/>
    </row>
    <row r="23" spans="1:9" ht="15.75" thickBot="1" x14ac:dyDescent="0.3">
      <c r="A23" s="73" t="s">
        <v>31</v>
      </c>
      <c r="B23" s="73"/>
      <c r="C23" s="73"/>
      <c r="D23" s="73"/>
      <c r="E23" s="73"/>
      <c r="F23" s="73"/>
    </row>
    <row r="24" spans="1:9" x14ac:dyDescent="0.25">
      <c r="A24" s="74" t="s">
        <v>32</v>
      </c>
      <c r="B24" s="76" t="s">
        <v>33</v>
      </c>
      <c r="C24" s="78" t="s">
        <v>34</v>
      </c>
      <c r="D24" s="80" t="s">
        <v>35</v>
      </c>
      <c r="E24" s="80" t="s">
        <v>36</v>
      </c>
      <c r="F24" s="82" t="s">
        <v>37</v>
      </c>
    </row>
    <row r="25" spans="1:9" ht="15.75" thickBot="1" x14ac:dyDescent="0.3">
      <c r="A25" s="75"/>
      <c r="B25" s="77"/>
      <c r="C25" s="79"/>
      <c r="D25" s="81"/>
      <c r="E25" s="81"/>
      <c r="F25" s="83"/>
    </row>
    <row r="26" spans="1:9" x14ac:dyDescent="0.25">
      <c r="A26" s="41">
        <v>45083</v>
      </c>
      <c r="B26" s="42" t="s">
        <v>38</v>
      </c>
      <c r="C26" s="43"/>
      <c r="D26" s="43">
        <v>46000000</v>
      </c>
      <c r="E26" s="44"/>
      <c r="F26" s="45">
        <f>D26-E26</f>
        <v>46000000</v>
      </c>
    </row>
    <row r="27" spans="1:9" x14ac:dyDescent="0.25">
      <c r="A27" s="46"/>
      <c r="B27" s="47" t="s">
        <v>39</v>
      </c>
      <c r="C27" s="48"/>
      <c r="D27" s="48">
        <v>3000000</v>
      </c>
      <c r="E27" s="48"/>
      <c r="F27" s="49">
        <f>F26+D27-E27</f>
        <v>49000000</v>
      </c>
      <c r="H27" s="10"/>
      <c r="I27" s="10"/>
    </row>
    <row r="28" spans="1:9" x14ac:dyDescent="0.25">
      <c r="A28" s="46"/>
      <c r="B28" s="47" t="s">
        <v>40</v>
      </c>
      <c r="C28" s="48"/>
      <c r="D28" s="48">
        <v>4000000</v>
      </c>
      <c r="E28" s="48"/>
      <c r="F28" s="49">
        <f>F27+D28-E28</f>
        <v>53000000</v>
      </c>
      <c r="H28" s="10"/>
      <c r="I28" s="10"/>
    </row>
    <row r="29" spans="1:9" x14ac:dyDescent="0.25">
      <c r="A29" s="46"/>
      <c r="B29" s="47"/>
      <c r="C29" s="48"/>
      <c r="D29" s="48"/>
      <c r="E29" s="48"/>
      <c r="F29" s="49">
        <f>F28+D29-E29</f>
        <v>53000000</v>
      </c>
      <c r="H29" s="10"/>
      <c r="I29" s="10"/>
    </row>
    <row r="30" spans="1:9" x14ac:dyDescent="0.25">
      <c r="A30" s="46"/>
      <c r="B30" s="47"/>
      <c r="C30" s="48"/>
      <c r="D30" s="48"/>
      <c r="E30" s="48"/>
      <c r="F30" s="49">
        <f t="shared" ref="F30" si="0">F29+D30-E30</f>
        <v>53000000</v>
      </c>
      <c r="H30" s="10"/>
      <c r="I30" s="10"/>
    </row>
    <row r="31" spans="1:9" x14ac:dyDescent="0.25">
      <c r="A31" s="41">
        <v>45083</v>
      </c>
      <c r="B31" s="47" t="s">
        <v>41</v>
      </c>
      <c r="C31" s="48">
        <v>21200000</v>
      </c>
      <c r="D31" s="48"/>
      <c r="E31" s="48"/>
      <c r="F31" s="49">
        <f>F30+D31-E31</f>
        <v>53000000</v>
      </c>
      <c r="H31" s="10"/>
      <c r="I31" s="10"/>
    </row>
    <row r="32" spans="1:9" x14ac:dyDescent="0.25">
      <c r="A32" s="50">
        <v>45085</v>
      </c>
      <c r="B32" s="51" t="s">
        <v>42</v>
      </c>
      <c r="C32" s="48"/>
      <c r="D32" s="48"/>
      <c r="E32" s="52">
        <v>21200000</v>
      </c>
      <c r="F32" s="49">
        <f>F31+D32-E32</f>
        <v>31800000</v>
      </c>
      <c r="H32" s="10"/>
      <c r="I32" s="10"/>
    </row>
    <row r="33" spans="1:9" x14ac:dyDescent="0.25">
      <c r="A33" s="50"/>
      <c r="B33" s="51"/>
      <c r="C33" s="48"/>
      <c r="D33" s="48"/>
      <c r="E33" s="52"/>
      <c r="F33" s="49">
        <f t="shared" ref="F33:F59" si="1">F32+D33-E33</f>
        <v>31800000</v>
      </c>
      <c r="H33" s="10" t="e">
        <f>#REF!-#REF!</f>
        <v>#REF!</v>
      </c>
      <c r="I33" s="10"/>
    </row>
    <row r="34" spans="1:9" x14ac:dyDescent="0.25">
      <c r="A34" s="41">
        <v>45266</v>
      </c>
      <c r="B34" s="47" t="s">
        <v>43</v>
      </c>
      <c r="C34" s="48">
        <v>7950000</v>
      </c>
      <c r="D34" s="48"/>
      <c r="E34" s="52"/>
      <c r="F34" s="49">
        <f t="shared" si="1"/>
        <v>31800000</v>
      </c>
      <c r="H34" s="10"/>
      <c r="I34" s="10"/>
    </row>
    <row r="35" spans="1:9" x14ac:dyDescent="0.25">
      <c r="A35" s="50">
        <v>45266</v>
      </c>
      <c r="B35" s="51" t="s">
        <v>44</v>
      </c>
      <c r="C35" s="48"/>
      <c r="D35" s="48"/>
      <c r="E35" s="52">
        <v>7950000</v>
      </c>
      <c r="F35" s="49">
        <f t="shared" si="1"/>
        <v>23850000</v>
      </c>
      <c r="H35" s="10"/>
      <c r="I35" s="10"/>
    </row>
    <row r="36" spans="1:9" x14ac:dyDescent="0.25">
      <c r="A36" s="41"/>
      <c r="B36" s="47"/>
      <c r="C36" s="48"/>
      <c r="D36" s="48"/>
      <c r="E36" s="52"/>
      <c r="F36" s="49">
        <f t="shared" si="1"/>
        <v>23850000</v>
      </c>
      <c r="H36" s="10"/>
      <c r="I36" s="10"/>
    </row>
    <row r="37" spans="1:9" x14ac:dyDescent="0.25">
      <c r="A37" s="50"/>
      <c r="B37" s="51"/>
      <c r="C37" s="48"/>
      <c r="D37" s="48"/>
      <c r="E37" s="52"/>
      <c r="F37" s="49">
        <f t="shared" si="1"/>
        <v>23850000</v>
      </c>
      <c r="H37" s="10"/>
      <c r="I37" s="10"/>
    </row>
    <row r="38" spans="1:9" x14ac:dyDescent="0.25">
      <c r="A38" s="41"/>
      <c r="B38" s="47"/>
      <c r="C38" s="48"/>
      <c r="D38" s="48"/>
      <c r="E38" s="52"/>
      <c r="F38" s="49">
        <f t="shared" si="1"/>
        <v>23850000</v>
      </c>
      <c r="H38" s="10"/>
      <c r="I38" s="10"/>
    </row>
    <row r="39" spans="1:9" x14ac:dyDescent="0.25">
      <c r="A39" s="41"/>
      <c r="B39" s="47"/>
      <c r="C39" s="48"/>
      <c r="D39" s="48"/>
      <c r="E39" s="52"/>
      <c r="F39" s="49">
        <f t="shared" si="1"/>
        <v>23850000</v>
      </c>
      <c r="H39" s="10"/>
      <c r="I39" s="10"/>
    </row>
    <row r="40" spans="1:9" x14ac:dyDescent="0.25">
      <c r="A40" s="41">
        <v>45449</v>
      </c>
      <c r="B40" s="47" t="s">
        <v>45</v>
      </c>
      <c r="C40" s="48">
        <v>7950000</v>
      </c>
      <c r="D40" s="48"/>
      <c r="E40" s="52"/>
      <c r="F40" s="49">
        <f t="shared" si="1"/>
        <v>23850000</v>
      </c>
      <c r="H40" s="10"/>
      <c r="I40" s="10"/>
    </row>
    <row r="41" spans="1:9" x14ac:dyDescent="0.25">
      <c r="A41" s="50"/>
      <c r="B41" s="47"/>
      <c r="C41" s="48"/>
      <c r="D41" s="48"/>
      <c r="E41" s="52"/>
      <c r="F41" s="49">
        <f t="shared" si="1"/>
        <v>23850000</v>
      </c>
      <c r="H41" s="10"/>
      <c r="I41" s="10"/>
    </row>
    <row r="42" spans="1:9" x14ac:dyDescent="0.25">
      <c r="A42" s="50"/>
      <c r="B42" s="47"/>
      <c r="C42" s="48"/>
      <c r="D42" s="48"/>
      <c r="E42" s="52"/>
      <c r="F42" s="49">
        <f t="shared" si="1"/>
        <v>23850000</v>
      </c>
      <c r="H42" s="10"/>
      <c r="I42" s="10"/>
    </row>
    <row r="43" spans="1:9" x14ac:dyDescent="0.25">
      <c r="A43" s="50"/>
      <c r="B43" s="47"/>
      <c r="C43" s="48"/>
      <c r="D43" s="48"/>
      <c r="E43" s="52"/>
      <c r="F43" s="49">
        <f t="shared" si="1"/>
        <v>23850000</v>
      </c>
      <c r="H43" s="10"/>
      <c r="I43" s="10"/>
    </row>
    <row r="44" spans="1:9" x14ac:dyDescent="0.25">
      <c r="A44" s="50"/>
      <c r="B44" s="47"/>
      <c r="C44" s="48"/>
      <c r="D44" s="48"/>
      <c r="E44" s="52"/>
      <c r="F44" s="49">
        <f t="shared" si="1"/>
        <v>23850000</v>
      </c>
      <c r="H44" s="10"/>
      <c r="I44" s="10"/>
    </row>
    <row r="45" spans="1:9" x14ac:dyDescent="0.25">
      <c r="A45" s="50"/>
      <c r="B45" s="47"/>
      <c r="C45" s="48"/>
      <c r="D45" s="48"/>
      <c r="E45" s="52"/>
      <c r="F45" s="49">
        <f t="shared" si="1"/>
        <v>23850000</v>
      </c>
      <c r="H45" s="10"/>
      <c r="I45" s="10"/>
    </row>
    <row r="46" spans="1:9" x14ac:dyDescent="0.25">
      <c r="A46" s="41">
        <v>45632</v>
      </c>
      <c r="B46" s="47" t="s">
        <v>46</v>
      </c>
      <c r="C46" s="48">
        <v>7950000</v>
      </c>
      <c r="D46" s="48"/>
      <c r="E46" s="52"/>
      <c r="F46" s="49">
        <f t="shared" si="1"/>
        <v>23850000</v>
      </c>
      <c r="H46" s="10"/>
      <c r="I46" s="10"/>
    </row>
    <row r="47" spans="1:9" x14ac:dyDescent="0.25">
      <c r="A47" s="41"/>
      <c r="B47" s="47"/>
      <c r="C47" s="48"/>
      <c r="D47" s="48"/>
      <c r="E47" s="52"/>
      <c r="F47" s="49">
        <f t="shared" si="1"/>
        <v>23850000</v>
      </c>
      <c r="H47" s="10"/>
      <c r="I47" s="10"/>
    </row>
    <row r="48" spans="1:9" x14ac:dyDescent="0.25">
      <c r="A48" s="41"/>
      <c r="B48" s="47"/>
      <c r="C48" s="48"/>
      <c r="D48" s="48"/>
      <c r="E48" s="52"/>
      <c r="F48" s="49">
        <f t="shared" si="1"/>
        <v>23850000</v>
      </c>
      <c r="H48" s="10"/>
      <c r="I48" s="10"/>
    </row>
    <row r="49" spans="1:9" x14ac:dyDescent="0.25">
      <c r="A49" s="41"/>
      <c r="B49" s="47"/>
      <c r="C49" s="48"/>
      <c r="D49" s="48"/>
      <c r="E49" s="52"/>
      <c r="F49" s="49">
        <f t="shared" si="1"/>
        <v>23850000</v>
      </c>
      <c r="H49" s="10"/>
      <c r="I49" s="10"/>
    </row>
    <row r="50" spans="1:9" x14ac:dyDescent="0.25">
      <c r="A50" s="41"/>
      <c r="B50" s="47"/>
      <c r="C50" s="48"/>
      <c r="D50" s="48"/>
      <c r="E50" s="52"/>
      <c r="F50" s="49">
        <f t="shared" si="1"/>
        <v>23850000</v>
      </c>
      <c r="H50" s="10"/>
      <c r="I50" s="10"/>
    </row>
    <row r="51" spans="1:9" x14ac:dyDescent="0.25">
      <c r="A51" s="41"/>
      <c r="B51" s="47"/>
      <c r="C51" s="48"/>
      <c r="D51" s="48"/>
      <c r="E51" s="52"/>
      <c r="F51" s="49">
        <f t="shared" si="1"/>
        <v>23850000</v>
      </c>
      <c r="H51" s="10"/>
      <c r="I51" s="10"/>
    </row>
    <row r="52" spans="1:9" x14ac:dyDescent="0.25">
      <c r="A52" s="41">
        <v>45814</v>
      </c>
      <c r="B52" s="47" t="s">
        <v>47</v>
      </c>
      <c r="C52" s="48">
        <v>7950000</v>
      </c>
      <c r="D52" s="48"/>
      <c r="E52" s="52"/>
      <c r="F52" s="49">
        <f t="shared" si="1"/>
        <v>23850000</v>
      </c>
      <c r="H52" s="10"/>
      <c r="I52" s="10"/>
    </row>
    <row r="53" spans="1:9" x14ac:dyDescent="0.25">
      <c r="A53" s="50"/>
      <c r="B53" s="47"/>
      <c r="C53" s="48"/>
      <c r="D53" s="48"/>
      <c r="E53" s="52"/>
      <c r="F53" s="49">
        <f t="shared" si="1"/>
        <v>23850000</v>
      </c>
      <c r="H53" s="10"/>
      <c r="I53" s="10"/>
    </row>
    <row r="54" spans="1:9" x14ac:dyDescent="0.25">
      <c r="A54" s="50"/>
      <c r="B54" s="47"/>
      <c r="C54" s="48"/>
      <c r="D54" s="48"/>
      <c r="E54" s="52"/>
      <c r="F54" s="49">
        <f t="shared" si="1"/>
        <v>23850000</v>
      </c>
      <c r="H54" s="10"/>
      <c r="I54" s="10"/>
    </row>
    <row r="55" spans="1:9" x14ac:dyDescent="0.25">
      <c r="A55" s="50"/>
      <c r="B55" s="51"/>
      <c r="C55" s="48"/>
      <c r="D55" s="48"/>
      <c r="E55" s="52"/>
      <c r="F55" s="49">
        <f t="shared" si="1"/>
        <v>23850000</v>
      </c>
      <c r="H55" s="10"/>
      <c r="I55" s="10"/>
    </row>
    <row r="56" spans="1:9" x14ac:dyDescent="0.25">
      <c r="A56" s="50"/>
      <c r="B56" s="51"/>
      <c r="C56" s="48"/>
      <c r="D56" s="48"/>
      <c r="E56" s="52"/>
      <c r="F56" s="49">
        <f t="shared" si="1"/>
        <v>23850000</v>
      </c>
      <c r="H56" s="10"/>
      <c r="I56" s="10"/>
    </row>
    <row r="57" spans="1:9" x14ac:dyDescent="0.25">
      <c r="A57" s="50"/>
      <c r="B57" s="51"/>
      <c r="C57" s="48"/>
      <c r="D57" s="48"/>
      <c r="E57" s="52"/>
      <c r="F57" s="49">
        <f t="shared" si="1"/>
        <v>23850000</v>
      </c>
      <c r="H57" s="10"/>
      <c r="I57" s="10"/>
    </row>
    <row r="58" spans="1:9" x14ac:dyDescent="0.25">
      <c r="A58" s="50"/>
      <c r="B58" s="51"/>
      <c r="C58" s="48"/>
      <c r="D58" s="48"/>
      <c r="E58" s="52"/>
      <c r="F58" s="49">
        <f t="shared" si="1"/>
        <v>23850000</v>
      </c>
      <c r="H58" s="10"/>
      <c r="I58" s="10"/>
    </row>
    <row r="59" spans="1:9" ht="16.5" thickBot="1" x14ac:dyDescent="0.3">
      <c r="A59" s="53"/>
      <c r="B59" s="54"/>
      <c r="C59" s="55"/>
      <c r="D59" s="55"/>
      <c r="E59" s="55"/>
      <c r="F59" s="49">
        <f t="shared" si="1"/>
        <v>23850000</v>
      </c>
      <c r="H59" s="10"/>
      <c r="I59" s="10"/>
    </row>
    <row r="60" spans="1:9" ht="15.75" thickBot="1" x14ac:dyDescent="0.3">
      <c r="A60" s="69" t="s">
        <v>48</v>
      </c>
      <c r="B60" s="70"/>
      <c r="C60" s="56">
        <f>SUM(C27:C59)</f>
        <v>53000000</v>
      </c>
      <c r="D60" s="57">
        <f>SUM(D31:D59)</f>
        <v>0</v>
      </c>
      <c r="E60" s="57">
        <f>SUM(E27:E59)</f>
        <v>29150000</v>
      </c>
      <c r="F60" s="57">
        <f>F59</f>
        <v>23850000</v>
      </c>
    </row>
    <row r="61" spans="1:9" ht="18" x14ac:dyDescent="0.45">
      <c r="A61" s="58"/>
      <c r="B61" s="59"/>
      <c r="C61" s="60"/>
      <c r="D61" s="61"/>
      <c r="E61" s="61"/>
      <c r="F61" s="5"/>
    </row>
    <row r="62" spans="1:9" ht="18" x14ac:dyDescent="0.45">
      <c r="A62" s="58"/>
      <c r="B62" s="59"/>
      <c r="C62" s="60"/>
      <c r="D62" s="62"/>
      <c r="E62" s="61"/>
      <c r="F62" s="5"/>
    </row>
    <row r="63" spans="1:9" ht="18" x14ac:dyDescent="0.45">
      <c r="A63" s="58"/>
      <c r="B63" s="59"/>
      <c r="C63" s="60"/>
      <c r="D63" s="63"/>
      <c r="E63" s="63"/>
      <c r="F63" s="5"/>
    </row>
    <row r="64" spans="1:9" ht="18" x14ac:dyDescent="0.45">
      <c r="A64" s="58"/>
      <c r="B64" s="59"/>
      <c r="C64" s="60"/>
      <c r="D64" s="63"/>
      <c r="E64" s="61"/>
      <c r="F64" s="5"/>
    </row>
    <row r="65" spans="1:6" ht="18" x14ac:dyDescent="0.45">
      <c r="A65" s="1" t="s">
        <v>49</v>
      </c>
      <c r="B65" s="64" t="s">
        <v>50</v>
      </c>
      <c r="C65" s="3"/>
      <c r="D65" s="4"/>
      <c r="E65" s="1" t="s">
        <v>51</v>
      </c>
      <c r="F65" s="5"/>
    </row>
    <row r="66" spans="1:6" x14ac:dyDescent="0.25">
      <c r="A66" s="1" t="s">
        <v>52</v>
      </c>
      <c r="B66" s="64" t="s">
        <v>53</v>
      </c>
      <c r="C66" s="3"/>
      <c r="D66" s="4"/>
      <c r="E66" s="65" t="s">
        <v>54</v>
      </c>
      <c r="F66" s="5"/>
    </row>
    <row r="69" spans="1:6" x14ac:dyDescent="0.25">
      <c r="D69" s="67"/>
    </row>
  </sheetData>
  <mergeCells count="10">
    <mergeCell ref="A60:B60"/>
    <mergeCell ref="A9:B9"/>
    <mergeCell ref="A22:F22"/>
    <mergeCell ref="A23:F23"/>
    <mergeCell ref="A24:A25"/>
    <mergeCell ref="B24:B25"/>
    <mergeCell ref="C24:C25"/>
    <mergeCell ref="D24:D25"/>
    <mergeCell ref="E24:E25"/>
    <mergeCell ref="F24:F2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9"/>
  <sheetViews>
    <sheetView tabSelected="1" workbookViewId="0">
      <selection activeCell="C20" sqref="C20"/>
    </sheetView>
  </sheetViews>
  <sheetFormatPr defaultColWidth="9.140625" defaultRowHeight="15" x14ac:dyDescent="0.25"/>
  <cols>
    <col min="1" max="1" width="13.28515625" style="66" customWidth="1"/>
    <col min="2" max="2" width="59.42578125" customWidth="1"/>
    <col min="3" max="3" width="15.5703125" bestFit="1" customWidth="1"/>
    <col min="4" max="4" width="14.7109375" bestFit="1" customWidth="1"/>
    <col min="5" max="5" width="22.140625" customWidth="1"/>
    <col min="6" max="6" width="14.28515625" bestFit="1" customWidth="1"/>
    <col min="7" max="7" width="11.42578125" customWidth="1"/>
    <col min="8" max="8" width="11.5703125" bestFit="1" customWidth="1"/>
    <col min="9" max="9" width="13.28515625" bestFit="1" customWidth="1"/>
    <col min="10" max="10" width="11.5703125" bestFit="1" customWidth="1"/>
    <col min="11" max="11" width="10.5703125" bestFit="1" customWidth="1"/>
  </cols>
  <sheetData>
    <row r="1" spans="1:7" ht="18" x14ac:dyDescent="0.45">
      <c r="A1" s="1"/>
      <c r="B1" s="2"/>
      <c r="C1" s="3"/>
      <c r="D1" s="4"/>
      <c r="E1" s="4"/>
      <c r="F1" s="5"/>
    </row>
    <row r="2" spans="1:7" ht="18" x14ac:dyDescent="0.45">
      <c r="A2" s="1"/>
      <c r="B2" s="2"/>
      <c r="C2" s="3"/>
      <c r="D2" s="4"/>
      <c r="E2" s="4"/>
      <c r="F2" s="5"/>
    </row>
    <row r="3" spans="1:7" ht="18" x14ac:dyDescent="0.45">
      <c r="A3" s="1"/>
      <c r="B3" s="2"/>
      <c r="C3" s="3"/>
      <c r="D3" s="4"/>
      <c r="E3" s="4"/>
      <c r="F3" s="5"/>
    </row>
    <row r="4" spans="1:7" ht="18" x14ac:dyDescent="0.45">
      <c r="A4" s="1"/>
      <c r="B4" s="2"/>
      <c r="C4" s="3"/>
      <c r="D4" s="4"/>
      <c r="E4" s="6">
        <f ca="1">TODAY()</f>
        <v>45352</v>
      </c>
      <c r="F4" s="7">
        <v>-1</v>
      </c>
    </row>
    <row r="5" spans="1:7" ht="18" x14ac:dyDescent="0.45">
      <c r="A5" s="1"/>
      <c r="B5" s="2"/>
      <c r="C5" s="3"/>
      <c r="D5" s="4"/>
      <c r="E5" s="6"/>
      <c r="F5" s="7"/>
    </row>
    <row r="6" spans="1:7" ht="18" x14ac:dyDescent="0.45">
      <c r="A6" s="1"/>
      <c r="B6" s="2"/>
      <c r="C6" s="3"/>
      <c r="D6" s="4"/>
      <c r="E6" s="8"/>
      <c r="F6" s="9"/>
      <c r="G6" s="10"/>
    </row>
    <row r="7" spans="1:7" ht="18" x14ac:dyDescent="0.45">
      <c r="A7" s="1"/>
      <c r="B7" s="2"/>
      <c r="C7" s="3"/>
      <c r="D7" s="4"/>
      <c r="E7" s="4"/>
      <c r="F7" s="5"/>
    </row>
    <row r="8" spans="1:7" x14ac:dyDescent="0.25">
      <c r="A8" s="1"/>
      <c r="B8" s="2"/>
      <c r="C8" s="3"/>
      <c r="D8" s="4"/>
      <c r="E8" s="11" t="s">
        <v>0</v>
      </c>
      <c r="F8" s="12" t="s">
        <v>1</v>
      </c>
    </row>
    <row r="9" spans="1:7" ht="18" x14ac:dyDescent="0.45">
      <c r="A9" s="71" t="s">
        <v>2</v>
      </c>
      <c r="B9" s="71"/>
      <c r="C9" s="3"/>
      <c r="D9" s="4"/>
      <c r="E9" s="4" t="s">
        <v>3</v>
      </c>
      <c r="F9" s="13">
        <f>D26+D27+D28</f>
        <v>43000000</v>
      </c>
    </row>
    <row r="10" spans="1:7" ht="18" x14ac:dyDescent="0.45">
      <c r="A10" s="14"/>
      <c r="B10" s="2" t="s">
        <v>4</v>
      </c>
      <c r="C10" s="3"/>
      <c r="D10" s="4"/>
      <c r="E10" s="4" t="s">
        <v>5</v>
      </c>
      <c r="F10" s="13">
        <f>0</f>
        <v>0</v>
      </c>
    </row>
    <row r="11" spans="1:7" x14ac:dyDescent="0.25">
      <c r="A11" s="15" t="s">
        <v>6</v>
      </c>
      <c r="B11" s="16" t="s">
        <v>55</v>
      </c>
      <c r="C11" s="3"/>
      <c r="D11" s="4"/>
      <c r="E11" s="4" t="s">
        <v>8</v>
      </c>
      <c r="F11" s="17">
        <v>0</v>
      </c>
    </row>
    <row r="12" spans="1:7" ht="18" x14ac:dyDescent="0.45">
      <c r="A12" s="15" t="s">
        <v>9</v>
      </c>
      <c r="B12" s="16" t="s">
        <v>55</v>
      </c>
      <c r="C12" s="18"/>
      <c r="D12" s="4"/>
      <c r="E12" s="4" t="s">
        <v>10</v>
      </c>
      <c r="F12" s="13">
        <f>SUM(F9:F11)</f>
        <v>43000000</v>
      </c>
    </row>
    <row r="13" spans="1:7" ht="18" x14ac:dyDescent="0.45">
      <c r="A13" s="15" t="s">
        <v>11</v>
      </c>
      <c r="B13" s="16" t="s">
        <v>12</v>
      </c>
      <c r="C13" s="18"/>
      <c r="D13" s="4"/>
      <c r="E13" s="4" t="s">
        <v>13</v>
      </c>
      <c r="F13" s="13">
        <f>E60</f>
        <v>23650000</v>
      </c>
    </row>
    <row r="14" spans="1:7" ht="18.75" thickBot="1" x14ac:dyDescent="0.5">
      <c r="A14" s="15" t="s">
        <v>14</v>
      </c>
      <c r="B14" s="2" t="s">
        <v>56</v>
      </c>
      <c r="C14" s="19"/>
      <c r="D14" s="4"/>
      <c r="E14" s="20" t="s">
        <v>16</v>
      </c>
      <c r="F14" s="21">
        <f>+F12-F13</f>
        <v>19350000</v>
      </c>
    </row>
    <row r="15" spans="1:7" ht="18.75" thickTop="1" x14ac:dyDescent="0.45">
      <c r="A15" s="15" t="s">
        <v>17</v>
      </c>
      <c r="B15" s="22" t="s">
        <v>57</v>
      </c>
      <c r="C15" s="19"/>
      <c r="D15" s="4"/>
      <c r="E15" s="8" t="s">
        <v>19</v>
      </c>
      <c r="F15" s="23">
        <v>0</v>
      </c>
    </row>
    <row r="16" spans="1:7" ht="18" x14ac:dyDescent="0.45">
      <c r="A16" s="15" t="s">
        <v>20</v>
      </c>
      <c r="B16" s="2" t="s">
        <v>58</v>
      </c>
      <c r="C16" s="19"/>
      <c r="D16" s="4"/>
      <c r="E16" s="24" t="s">
        <v>22</v>
      </c>
      <c r="F16" s="25">
        <f>C40+C46+C52</f>
        <v>19350000</v>
      </c>
    </row>
    <row r="17" spans="1:9" ht="18" x14ac:dyDescent="0.45">
      <c r="A17" s="26" t="s">
        <v>23</v>
      </c>
      <c r="B17" s="27">
        <v>0.05</v>
      </c>
      <c r="C17" s="19"/>
      <c r="D17" s="4"/>
      <c r="E17" s="28" t="s">
        <v>8</v>
      </c>
      <c r="F17" s="29">
        <v>0</v>
      </c>
    </row>
    <row r="18" spans="1:9" x14ac:dyDescent="0.25">
      <c r="A18" s="26" t="s">
        <v>24</v>
      </c>
      <c r="B18" s="30" t="s">
        <v>25</v>
      </c>
      <c r="C18" s="31"/>
      <c r="D18" s="4"/>
    </row>
    <row r="19" spans="1:9" ht="18" x14ac:dyDescent="0.45">
      <c r="A19" s="26" t="s">
        <v>26</v>
      </c>
      <c r="B19" s="32" t="s">
        <v>27</v>
      </c>
      <c r="C19" s="31"/>
      <c r="D19" s="4"/>
      <c r="E19" s="4"/>
      <c r="F19" s="5"/>
    </row>
    <row r="20" spans="1:9" ht="20.25" x14ac:dyDescent="0.45">
      <c r="A20" s="14" t="s">
        <v>28</v>
      </c>
      <c r="B20" s="33" t="s">
        <v>29</v>
      </c>
      <c r="C20" s="34"/>
      <c r="D20" s="34"/>
      <c r="E20" s="35"/>
      <c r="F20" s="36"/>
    </row>
    <row r="21" spans="1:9" ht="20.25" x14ac:dyDescent="0.25">
      <c r="A21" s="26"/>
      <c r="B21" s="37"/>
      <c r="C21" s="34"/>
      <c r="D21" s="34"/>
      <c r="E21" s="38"/>
      <c r="F21" s="39"/>
    </row>
    <row r="22" spans="1:9" x14ac:dyDescent="0.25">
      <c r="A22" s="72" t="s">
        <v>59</v>
      </c>
      <c r="B22" s="72"/>
      <c r="C22" s="72"/>
      <c r="D22" s="72"/>
      <c r="E22" s="72"/>
      <c r="F22" s="72"/>
      <c r="G22" s="40"/>
    </row>
    <row r="23" spans="1:9" ht="15.75" thickBot="1" x14ac:dyDescent="0.3">
      <c r="A23" s="73" t="s">
        <v>60</v>
      </c>
      <c r="B23" s="73"/>
      <c r="C23" s="73"/>
      <c r="D23" s="73"/>
      <c r="E23" s="73"/>
      <c r="F23" s="73"/>
    </row>
    <row r="24" spans="1:9" x14ac:dyDescent="0.25">
      <c r="A24" s="74" t="s">
        <v>32</v>
      </c>
      <c r="B24" s="76" t="s">
        <v>33</v>
      </c>
      <c r="C24" s="78" t="s">
        <v>34</v>
      </c>
      <c r="D24" s="80" t="s">
        <v>35</v>
      </c>
      <c r="E24" s="80" t="s">
        <v>36</v>
      </c>
      <c r="F24" s="82" t="s">
        <v>37</v>
      </c>
    </row>
    <row r="25" spans="1:9" ht="15.75" thickBot="1" x14ac:dyDescent="0.3">
      <c r="A25" s="75"/>
      <c r="B25" s="77"/>
      <c r="C25" s="79"/>
      <c r="D25" s="81"/>
      <c r="E25" s="81"/>
      <c r="F25" s="83"/>
    </row>
    <row r="26" spans="1:9" x14ac:dyDescent="0.25">
      <c r="A26" s="41">
        <v>45083</v>
      </c>
      <c r="B26" s="42" t="s">
        <v>61</v>
      </c>
      <c r="C26" s="43"/>
      <c r="D26" s="43">
        <v>37500000</v>
      </c>
      <c r="E26" s="44"/>
      <c r="F26" s="45">
        <f>D26-E26</f>
        <v>37500000</v>
      </c>
    </row>
    <row r="27" spans="1:9" x14ac:dyDescent="0.25">
      <c r="A27" s="46"/>
      <c r="B27" s="47" t="s">
        <v>62</v>
      </c>
      <c r="C27" s="48"/>
      <c r="D27" s="48">
        <v>2000000</v>
      </c>
      <c r="E27" s="48"/>
      <c r="F27" s="49">
        <f>F26+D27-E27</f>
        <v>39500000</v>
      </c>
      <c r="H27" s="10"/>
      <c r="I27" s="10"/>
    </row>
    <row r="28" spans="1:9" x14ac:dyDescent="0.25">
      <c r="A28" s="46"/>
      <c r="B28" s="47" t="s">
        <v>63</v>
      </c>
      <c r="C28" s="48"/>
      <c r="D28" s="48">
        <v>3500000</v>
      </c>
      <c r="E28" s="48"/>
      <c r="F28" s="49">
        <f>F27+D28-E28</f>
        <v>43000000</v>
      </c>
      <c r="H28" s="10"/>
      <c r="I28" s="10"/>
    </row>
    <row r="29" spans="1:9" x14ac:dyDescent="0.25">
      <c r="A29" s="46"/>
      <c r="B29" s="47"/>
      <c r="C29" s="48"/>
      <c r="D29" s="48"/>
      <c r="E29" s="48"/>
      <c r="F29" s="49">
        <f>F28+D29-E29</f>
        <v>43000000</v>
      </c>
      <c r="H29" s="10"/>
      <c r="I29" s="10"/>
    </row>
    <row r="30" spans="1:9" x14ac:dyDescent="0.25">
      <c r="A30" s="46"/>
      <c r="B30" s="47"/>
      <c r="C30" s="48"/>
      <c r="D30" s="48"/>
      <c r="E30" s="48"/>
      <c r="F30" s="49">
        <f t="shared" ref="F30" si="0">F29+D30-E30</f>
        <v>43000000</v>
      </c>
      <c r="H30" s="68"/>
      <c r="I30" s="10"/>
    </row>
    <row r="31" spans="1:9" x14ac:dyDescent="0.25">
      <c r="A31" s="41">
        <v>45083</v>
      </c>
      <c r="B31" s="47" t="s">
        <v>41</v>
      </c>
      <c r="C31" s="48">
        <v>17200000</v>
      </c>
      <c r="D31" s="48"/>
      <c r="E31" s="48"/>
      <c r="F31" s="49">
        <f>F30+D31-E31</f>
        <v>43000000</v>
      </c>
      <c r="H31" s="10"/>
      <c r="I31" s="10"/>
    </row>
    <row r="32" spans="1:9" x14ac:dyDescent="0.25">
      <c r="A32" s="50">
        <v>45085</v>
      </c>
      <c r="B32" s="51" t="s">
        <v>42</v>
      </c>
      <c r="C32" s="48"/>
      <c r="D32" s="48"/>
      <c r="E32" s="52">
        <v>17200000</v>
      </c>
      <c r="F32" s="49">
        <f>F31+D32-E32</f>
        <v>25800000</v>
      </c>
      <c r="H32" s="10"/>
      <c r="I32" s="10"/>
    </row>
    <row r="33" spans="1:9" x14ac:dyDescent="0.25">
      <c r="A33" s="50"/>
      <c r="B33" s="51"/>
      <c r="C33" s="48"/>
      <c r="D33" s="48"/>
      <c r="E33" s="52"/>
      <c r="F33" s="49">
        <f t="shared" ref="F33:F59" si="1">F32+D33-E33</f>
        <v>25800000</v>
      </c>
      <c r="H33" s="10"/>
      <c r="I33" s="10"/>
    </row>
    <row r="34" spans="1:9" x14ac:dyDescent="0.25">
      <c r="A34" s="41">
        <v>45266</v>
      </c>
      <c r="B34" s="47" t="s">
        <v>43</v>
      </c>
      <c r="C34" s="48">
        <v>6450000</v>
      </c>
      <c r="D34" s="48"/>
      <c r="E34" s="52"/>
      <c r="F34" s="49">
        <f t="shared" si="1"/>
        <v>25800000</v>
      </c>
      <c r="H34" s="10"/>
      <c r="I34" s="10"/>
    </row>
    <row r="35" spans="1:9" x14ac:dyDescent="0.25">
      <c r="A35" s="50">
        <v>45266</v>
      </c>
      <c r="B35" s="51" t="s">
        <v>44</v>
      </c>
      <c r="C35" s="48"/>
      <c r="D35" s="48"/>
      <c r="E35" s="52">
        <v>6450000</v>
      </c>
      <c r="F35" s="49">
        <f t="shared" si="1"/>
        <v>19350000</v>
      </c>
      <c r="H35" s="10"/>
      <c r="I35" s="10"/>
    </row>
    <row r="36" spans="1:9" x14ac:dyDescent="0.25">
      <c r="A36" s="41"/>
      <c r="B36" s="47"/>
      <c r="C36" s="48"/>
      <c r="D36" s="48"/>
      <c r="E36" s="52"/>
      <c r="F36" s="49">
        <f t="shared" si="1"/>
        <v>19350000</v>
      </c>
      <c r="H36" s="10"/>
      <c r="I36" s="10"/>
    </row>
    <row r="37" spans="1:9" x14ac:dyDescent="0.25">
      <c r="A37" s="50"/>
      <c r="B37" s="51"/>
      <c r="C37" s="48"/>
      <c r="D37" s="48"/>
      <c r="E37" s="52"/>
      <c r="F37" s="49">
        <f t="shared" si="1"/>
        <v>19350000</v>
      </c>
      <c r="H37" s="10"/>
      <c r="I37" s="10"/>
    </row>
    <row r="38" spans="1:9" x14ac:dyDescent="0.25">
      <c r="A38" s="41"/>
      <c r="B38" s="47"/>
      <c r="C38" s="48"/>
      <c r="D38" s="48"/>
      <c r="E38" s="52"/>
      <c r="F38" s="49">
        <f t="shared" si="1"/>
        <v>19350000</v>
      </c>
      <c r="H38" s="10"/>
      <c r="I38" s="10"/>
    </row>
    <row r="39" spans="1:9" x14ac:dyDescent="0.25">
      <c r="A39" s="41"/>
      <c r="B39" s="47"/>
      <c r="C39" s="48"/>
      <c r="D39" s="48"/>
      <c r="E39" s="52"/>
      <c r="F39" s="49">
        <f t="shared" si="1"/>
        <v>19350000</v>
      </c>
      <c r="H39" s="10"/>
      <c r="I39" s="10"/>
    </row>
    <row r="40" spans="1:9" x14ac:dyDescent="0.25">
      <c r="A40" s="41">
        <v>45449</v>
      </c>
      <c r="B40" s="47" t="s">
        <v>45</v>
      </c>
      <c r="C40" s="48">
        <v>6450000</v>
      </c>
      <c r="D40" s="48"/>
      <c r="E40" s="52"/>
      <c r="F40" s="49">
        <f t="shared" si="1"/>
        <v>19350000</v>
      </c>
      <c r="H40" s="10"/>
      <c r="I40" s="10"/>
    </row>
    <row r="41" spans="1:9" x14ac:dyDescent="0.25">
      <c r="A41" s="50"/>
      <c r="B41" s="47"/>
      <c r="C41" s="48"/>
      <c r="D41" s="48"/>
      <c r="E41" s="52"/>
      <c r="F41" s="49">
        <f t="shared" si="1"/>
        <v>19350000</v>
      </c>
      <c r="H41" s="10"/>
      <c r="I41" s="10"/>
    </row>
    <row r="42" spans="1:9" x14ac:dyDescent="0.25">
      <c r="A42" s="50"/>
      <c r="B42" s="47"/>
      <c r="C42" s="48"/>
      <c r="D42" s="48"/>
      <c r="E42" s="52"/>
      <c r="F42" s="49">
        <f t="shared" si="1"/>
        <v>19350000</v>
      </c>
      <c r="H42" s="10"/>
      <c r="I42" s="10"/>
    </row>
    <row r="43" spans="1:9" x14ac:dyDescent="0.25">
      <c r="A43" s="50"/>
      <c r="B43" s="47"/>
      <c r="C43" s="48"/>
      <c r="D43" s="48"/>
      <c r="E43" s="52"/>
      <c r="F43" s="49">
        <f t="shared" si="1"/>
        <v>19350000</v>
      </c>
      <c r="H43" s="10"/>
      <c r="I43" s="10"/>
    </row>
    <row r="44" spans="1:9" x14ac:dyDescent="0.25">
      <c r="A44" s="50"/>
      <c r="B44" s="47"/>
      <c r="C44" s="48"/>
      <c r="D44" s="48"/>
      <c r="E44" s="52"/>
      <c r="F44" s="49">
        <f t="shared" si="1"/>
        <v>19350000</v>
      </c>
      <c r="H44" s="10"/>
      <c r="I44" s="10"/>
    </row>
    <row r="45" spans="1:9" x14ac:dyDescent="0.25">
      <c r="A45" s="50"/>
      <c r="B45" s="47"/>
      <c r="C45" s="48"/>
      <c r="D45" s="48"/>
      <c r="E45" s="52"/>
      <c r="F45" s="49">
        <f t="shared" si="1"/>
        <v>19350000</v>
      </c>
      <c r="H45" s="10"/>
      <c r="I45" s="10"/>
    </row>
    <row r="46" spans="1:9" x14ac:dyDescent="0.25">
      <c r="A46" s="41">
        <v>45632</v>
      </c>
      <c r="B46" s="47" t="s">
        <v>46</v>
      </c>
      <c r="C46" s="48">
        <v>6450000</v>
      </c>
      <c r="D46" s="48"/>
      <c r="E46" s="52"/>
      <c r="F46" s="49">
        <f t="shared" si="1"/>
        <v>19350000</v>
      </c>
      <c r="H46" s="10"/>
      <c r="I46" s="10"/>
    </row>
    <row r="47" spans="1:9" x14ac:dyDescent="0.25">
      <c r="A47" s="41"/>
      <c r="B47" s="47"/>
      <c r="C47" s="48"/>
      <c r="D47" s="48"/>
      <c r="E47" s="52"/>
      <c r="F47" s="49">
        <f t="shared" si="1"/>
        <v>19350000</v>
      </c>
      <c r="H47" s="10"/>
      <c r="I47" s="10"/>
    </row>
    <row r="48" spans="1:9" x14ac:dyDescent="0.25">
      <c r="A48" s="41"/>
      <c r="B48" s="47"/>
      <c r="C48" s="48"/>
      <c r="D48" s="48"/>
      <c r="E48" s="52"/>
      <c r="F48" s="49">
        <f t="shared" si="1"/>
        <v>19350000</v>
      </c>
      <c r="H48" s="10"/>
      <c r="I48" s="10"/>
    </row>
    <row r="49" spans="1:9" x14ac:dyDescent="0.25">
      <c r="A49" s="41"/>
      <c r="B49" s="47"/>
      <c r="C49" s="48"/>
      <c r="D49" s="48"/>
      <c r="E49" s="52"/>
      <c r="F49" s="49">
        <f t="shared" si="1"/>
        <v>19350000</v>
      </c>
      <c r="H49" s="10"/>
      <c r="I49" s="10"/>
    </row>
    <row r="50" spans="1:9" x14ac:dyDescent="0.25">
      <c r="A50" s="41"/>
      <c r="B50" s="47"/>
      <c r="C50" s="48"/>
      <c r="D50" s="48"/>
      <c r="E50" s="52"/>
      <c r="F50" s="49">
        <f t="shared" si="1"/>
        <v>19350000</v>
      </c>
      <c r="H50" s="10"/>
      <c r="I50" s="10"/>
    </row>
    <row r="51" spans="1:9" x14ac:dyDescent="0.25">
      <c r="A51" s="41"/>
      <c r="B51" s="47"/>
      <c r="C51" s="48"/>
      <c r="D51" s="48"/>
      <c r="E51" s="52"/>
      <c r="F51" s="49">
        <f t="shared" si="1"/>
        <v>19350000</v>
      </c>
      <c r="H51" s="10"/>
      <c r="I51" s="10"/>
    </row>
    <row r="52" spans="1:9" x14ac:dyDescent="0.25">
      <c r="A52" s="41">
        <v>45814</v>
      </c>
      <c r="B52" s="47" t="s">
        <v>47</v>
      </c>
      <c r="C52" s="48">
        <v>6450000</v>
      </c>
      <c r="D52" s="48"/>
      <c r="E52" s="52"/>
      <c r="F52" s="49">
        <f t="shared" si="1"/>
        <v>19350000</v>
      </c>
      <c r="H52" s="10"/>
      <c r="I52" s="10"/>
    </row>
    <row r="53" spans="1:9" x14ac:dyDescent="0.25">
      <c r="A53" s="50"/>
      <c r="B53" s="47"/>
      <c r="C53" s="48"/>
      <c r="D53" s="48"/>
      <c r="E53" s="52"/>
      <c r="F53" s="49">
        <f t="shared" si="1"/>
        <v>19350000</v>
      </c>
      <c r="H53" s="10"/>
      <c r="I53" s="10"/>
    </row>
    <row r="54" spans="1:9" x14ac:dyDescent="0.25">
      <c r="A54" s="50"/>
      <c r="B54" s="47"/>
      <c r="C54" s="48"/>
      <c r="D54" s="48"/>
      <c r="E54" s="52"/>
      <c r="F54" s="49">
        <f t="shared" si="1"/>
        <v>19350000</v>
      </c>
      <c r="H54" s="10"/>
      <c r="I54" s="10"/>
    </row>
    <row r="55" spans="1:9" x14ac:dyDescent="0.25">
      <c r="A55" s="50"/>
      <c r="B55" s="51"/>
      <c r="C55" s="48"/>
      <c r="D55" s="48"/>
      <c r="E55" s="52"/>
      <c r="F55" s="49">
        <f t="shared" si="1"/>
        <v>19350000</v>
      </c>
      <c r="H55" s="10"/>
      <c r="I55" s="10"/>
    </row>
    <row r="56" spans="1:9" x14ac:dyDescent="0.25">
      <c r="A56" s="50"/>
      <c r="B56" s="51"/>
      <c r="C56" s="48"/>
      <c r="D56" s="48"/>
      <c r="E56" s="52"/>
      <c r="F56" s="49">
        <f t="shared" si="1"/>
        <v>19350000</v>
      </c>
      <c r="H56" s="10"/>
      <c r="I56" s="10"/>
    </row>
    <row r="57" spans="1:9" x14ac:dyDescent="0.25">
      <c r="A57" s="50"/>
      <c r="B57" s="51"/>
      <c r="C57" s="48"/>
      <c r="D57" s="48"/>
      <c r="E57" s="52"/>
      <c r="F57" s="49">
        <f t="shared" si="1"/>
        <v>19350000</v>
      </c>
      <c r="H57" s="10"/>
      <c r="I57" s="10"/>
    </row>
    <row r="58" spans="1:9" x14ac:dyDescent="0.25">
      <c r="A58" s="50"/>
      <c r="B58" s="51"/>
      <c r="C58" s="48"/>
      <c r="D58" s="48"/>
      <c r="E58" s="52"/>
      <c r="F58" s="49">
        <f t="shared" si="1"/>
        <v>19350000</v>
      </c>
      <c r="H58" s="10"/>
      <c r="I58" s="10"/>
    </row>
    <row r="59" spans="1:9" ht="16.5" thickBot="1" x14ac:dyDescent="0.3">
      <c r="A59" s="53"/>
      <c r="B59" s="54"/>
      <c r="C59" s="55"/>
      <c r="D59" s="55"/>
      <c r="E59" s="55"/>
      <c r="F59" s="49">
        <f t="shared" si="1"/>
        <v>19350000</v>
      </c>
      <c r="H59" s="10"/>
      <c r="I59" s="10"/>
    </row>
    <row r="60" spans="1:9" ht="15.75" thickBot="1" x14ac:dyDescent="0.3">
      <c r="A60" s="69" t="s">
        <v>48</v>
      </c>
      <c r="B60" s="70"/>
      <c r="C60" s="56">
        <f>SUM(C27:C59)</f>
        <v>43000000</v>
      </c>
      <c r="D60" s="57">
        <f>SUM(D31:D59)</f>
        <v>0</v>
      </c>
      <c r="E60" s="57">
        <f>SUM(E27:E59)</f>
        <v>23650000</v>
      </c>
      <c r="F60" s="57">
        <f>F59</f>
        <v>19350000</v>
      </c>
    </row>
    <row r="61" spans="1:9" x14ac:dyDescent="0.25">
      <c r="A61" s="58"/>
      <c r="B61" s="59"/>
      <c r="C61" s="60"/>
      <c r="D61" s="61"/>
      <c r="E61" s="61"/>
      <c r="F61" s="5"/>
    </row>
    <row r="62" spans="1:9" x14ac:dyDescent="0.25">
      <c r="A62" s="58"/>
      <c r="B62" s="59"/>
      <c r="C62" s="60"/>
      <c r="D62" s="62"/>
      <c r="E62" s="61"/>
      <c r="F62" s="5"/>
    </row>
    <row r="63" spans="1:9" x14ac:dyDescent="0.25">
      <c r="A63" s="58"/>
      <c r="B63" s="59"/>
      <c r="C63" s="60"/>
      <c r="D63" s="63"/>
      <c r="E63" s="63"/>
      <c r="F63" s="5"/>
    </row>
    <row r="64" spans="1:9" x14ac:dyDescent="0.25">
      <c r="A64" s="58"/>
      <c r="B64" s="59"/>
      <c r="C64" s="60"/>
      <c r="D64" s="63"/>
      <c r="E64" s="61"/>
      <c r="F64" s="5"/>
    </row>
    <row r="65" spans="1:6" x14ac:dyDescent="0.25">
      <c r="A65" s="1" t="s">
        <v>49</v>
      </c>
      <c r="B65" s="64" t="s">
        <v>50</v>
      </c>
      <c r="C65" s="3"/>
      <c r="D65" s="4"/>
      <c r="E65" s="1" t="s">
        <v>51</v>
      </c>
      <c r="F65" s="5"/>
    </row>
    <row r="66" spans="1:6" x14ac:dyDescent="0.25">
      <c r="A66" s="1" t="s">
        <v>52</v>
      </c>
      <c r="B66" s="64" t="s">
        <v>53</v>
      </c>
      <c r="C66" s="3"/>
      <c r="D66" s="4"/>
      <c r="E66" s="65" t="s">
        <v>55</v>
      </c>
      <c r="F66" s="5"/>
    </row>
    <row r="69" spans="1:6" x14ac:dyDescent="0.25">
      <c r="D69" s="67"/>
    </row>
  </sheetData>
  <mergeCells count="10">
    <mergeCell ref="A60:B60"/>
    <mergeCell ref="A9:B9"/>
    <mergeCell ref="A22:F22"/>
    <mergeCell ref="A23:F23"/>
    <mergeCell ref="A24:A25"/>
    <mergeCell ref="B24:B25"/>
    <mergeCell ref="C24:C25"/>
    <mergeCell ref="D24:D25"/>
    <mergeCell ref="E24:E25"/>
    <mergeCell ref="F24:F25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DAW TIN NWE NI WIN</vt:lpstr>
      <vt:lpstr>DAW TIN NWE NI WIN 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dcterms:created xsi:type="dcterms:W3CDTF">2023-12-13T04:31:18Z</dcterms:created>
  <dcterms:modified xsi:type="dcterms:W3CDTF">2024-02-29T22:10:25Z</dcterms:modified>
</cp:coreProperties>
</file>