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Working" sheetId="1" r:id="rId1"/>
    <sheet name="Sheet2" sheetId="6" r:id="rId2"/>
    <sheet name="Sheet1" sheetId="5" r:id="rId3"/>
    <sheet name="INQ (3)" sheetId="7" r:id="rId4"/>
  </sheets>
  <definedNames>
    <definedName name="_xlnm._FilterDatabase" localSheetId="2" hidden="1">Sheet1!#REF!</definedName>
    <definedName name="_xlnm._FilterDatabase" localSheetId="0" hidden="1">Working!$A$4:$BV$67</definedName>
  </definedNames>
  <calcPr calcId="152511"/>
</workbook>
</file>

<file path=xl/calcChain.xml><?xml version="1.0" encoding="utf-8"?>
<calcChain xmlns="http://schemas.openxmlformats.org/spreadsheetml/2006/main">
  <c r="K14" i="7" l="1"/>
  <c r="L14" i="7" l="1"/>
  <c r="L15" i="7" s="1"/>
  <c r="L9" i="7"/>
  <c r="L8" i="7"/>
  <c r="K7" i="7"/>
  <c r="L7" i="7" s="1"/>
  <c r="K6" i="7"/>
  <c r="L6" i="7" s="1"/>
  <c r="L10" i="7" l="1"/>
  <c r="BT66" i="1"/>
  <c r="BT53" i="1"/>
  <c r="BT52" i="1"/>
  <c r="BT49" i="1"/>
  <c r="BT46" i="1"/>
  <c r="BT26" i="1"/>
  <c r="BT11" i="1"/>
  <c r="BT10" i="1"/>
  <c r="BT9" i="1"/>
  <c r="N64" i="1"/>
  <c r="N54" i="1"/>
  <c r="N53" i="1"/>
  <c r="N49" i="1"/>
  <c r="N48" i="1"/>
  <c r="N46" i="1"/>
  <c r="N45" i="1"/>
  <c r="N62" i="1"/>
  <c r="N60" i="1"/>
  <c r="N38" i="1"/>
  <c r="N43" i="1"/>
  <c r="N26" i="1"/>
  <c r="N25" i="1"/>
  <c r="N12" i="1"/>
  <c r="N7" i="1"/>
  <c r="N42" i="1"/>
  <c r="N39" i="1"/>
  <c r="N10" i="1"/>
  <c r="N9" i="1"/>
  <c r="BT8" i="1"/>
  <c r="BT7" i="1"/>
  <c r="BT5" i="1"/>
  <c r="BQ66" i="1"/>
  <c r="BR66" i="1" s="1"/>
  <c r="BQ65" i="1"/>
  <c r="BR65" i="1" s="1"/>
  <c r="BQ64" i="1"/>
  <c r="BR64" i="1" s="1"/>
  <c r="BQ63" i="1"/>
  <c r="BR63" i="1" s="1"/>
  <c r="BQ62" i="1"/>
  <c r="BR62" i="1" s="1"/>
  <c r="BQ61" i="1"/>
  <c r="BR61" i="1" s="1"/>
  <c r="BQ60" i="1"/>
  <c r="BR60" i="1" s="1"/>
  <c r="BQ59" i="1"/>
  <c r="BR59" i="1" s="1"/>
  <c r="BQ58" i="1"/>
  <c r="BR58" i="1" s="1"/>
  <c r="BQ57" i="1"/>
  <c r="BR57" i="1" s="1"/>
  <c r="BQ56" i="1"/>
  <c r="BR56" i="1" s="1"/>
  <c r="BQ55" i="1"/>
  <c r="BR55" i="1" s="1"/>
  <c r="BQ54" i="1"/>
  <c r="BR54" i="1" s="1"/>
  <c r="BQ53" i="1"/>
  <c r="BR53" i="1" s="1"/>
  <c r="BQ52" i="1"/>
  <c r="BR52" i="1" s="1"/>
  <c r="BQ51" i="1"/>
  <c r="BR51" i="1" s="1"/>
  <c r="BQ50" i="1"/>
  <c r="BR50" i="1" s="1"/>
  <c r="BQ49" i="1"/>
  <c r="BR49" i="1" s="1"/>
  <c r="BQ48" i="1"/>
  <c r="BR48" i="1" s="1"/>
  <c r="BQ47" i="1"/>
  <c r="BR47" i="1" s="1"/>
  <c r="BQ46" i="1"/>
  <c r="BR46" i="1" s="1"/>
  <c r="BQ45" i="1"/>
  <c r="BR45" i="1" s="1"/>
  <c r="BQ44" i="1"/>
  <c r="BR44" i="1" s="1"/>
  <c r="BQ43" i="1"/>
  <c r="BR43" i="1" s="1"/>
  <c r="BQ42" i="1"/>
  <c r="BR42" i="1" s="1"/>
  <c r="BQ41" i="1"/>
  <c r="BR41" i="1" s="1"/>
  <c r="BQ40" i="1"/>
  <c r="BR40" i="1" s="1"/>
  <c r="BQ39" i="1"/>
  <c r="BR39" i="1" s="1"/>
  <c r="BQ38" i="1"/>
  <c r="BR38" i="1" s="1"/>
  <c r="BQ37" i="1"/>
  <c r="BR37" i="1" s="1"/>
  <c r="BQ36" i="1"/>
  <c r="BR36" i="1" s="1"/>
  <c r="BQ35" i="1"/>
  <c r="BR35" i="1" s="1"/>
  <c r="BQ34" i="1"/>
  <c r="BR34" i="1" s="1"/>
  <c r="BQ33" i="1"/>
  <c r="BR33" i="1" s="1"/>
  <c r="BQ32" i="1"/>
  <c r="BR32" i="1" s="1"/>
  <c r="BQ31" i="1"/>
  <c r="BR31" i="1" s="1"/>
  <c r="BQ30" i="1"/>
  <c r="BR30" i="1" s="1"/>
  <c r="BQ29" i="1"/>
  <c r="BR29" i="1" s="1"/>
  <c r="BQ28" i="1"/>
  <c r="BR28" i="1" s="1"/>
  <c r="BQ27" i="1"/>
  <c r="BR27" i="1" s="1"/>
  <c r="BQ26" i="1"/>
  <c r="BR26" i="1" s="1"/>
  <c r="BQ25" i="1"/>
  <c r="BR25" i="1" s="1"/>
  <c r="BQ24" i="1"/>
  <c r="BR24" i="1" s="1"/>
  <c r="BQ23" i="1"/>
  <c r="BR23" i="1" s="1"/>
  <c r="BQ22" i="1"/>
  <c r="BR22" i="1" s="1"/>
  <c r="BQ21" i="1"/>
  <c r="BR21" i="1" s="1"/>
  <c r="BQ20" i="1"/>
  <c r="BR20" i="1" s="1"/>
  <c r="BQ19" i="1"/>
  <c r="BR19" i="1" s="1"/>
  <c r="BQ18" i="1"/>
  <c r="BR18" i="1" s="1"/>
  <c r="BQ17" i="1"/>
  <c r="BR17" i="1" s="1"/>
  <c r="BQ16" i="1"/>
  <c r="BR16" i="1" s="1"/>
  <c r="BQ15" i="1"/>
  <c r="BR15" i="1" s="1"/>
  <c r="BQ14" i="1"/>
  <c r="BR14" i="1" s="1"/>
  <c r="BQ13" i="1"/>
  <c r="BR13" i="1" s="1"/>
  <c r="BQ12" i="1"/>
  <c r="BR12" i="1" s="1"/>
  <c r="BQ11" i="1"/>
  <c r="BR11" i="1" s="1"/>
  <c r="BQ10" i="1"/>
  <c r="BR10" i="1" s="1"/>
  <c r="BQ9" i="1"/>
  <c r="BR9" i="1" s="1"/>
  <c r="BQ8" i="1"/>
  <c r="BR8" i="1" s="1"/>
  <c r="BQ7" i="1"/>
  <c r="BR7" i="1" s="1"/>
  <c r="BQ6" i="1"/>
  <c r="BR6" i="1" s="1"/>
  <c r="BQ5" i="1"/>
  <c r="BR5" i="1" s="1"/>
  <c r="F391" i="5" l="1"/>
  <c r="F390" i="5"/>
  <c r="F389" i="5"/>
  <c r="F388" i="5"/>
  <c r="F387" i="5"/>
  <c r="F386" i="5"/>
  <c r="F385" i="5"/>
  <c r="F384" i="5"/>
  <c r="F383" i="5"/>
  <c r="F382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1" i="5"/>
  <c r="BT45" i="1" l="1"/>
  <c r="BT43" i="1"/>
  <c r="BT42" i="1"/>
  <c r="BT25" i="1" l="1"/>
  <c r="B385" i="5" l="1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B1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D1" i="5"/>
  <c r="BT12" i="1" l="1"/>
  <c r="BS65" i="1" l="1"/>
  <c r="BS66" i="1"/>
  <c r="BT48" i="1"/>
  <c r="BS64" i="1" l="1"/>
  <c r="Q64" i="1"/>
  <c r="O64" i="1"/>
  <c r="BS63" i="1" l="1"/>
  <c r="BT62" i="1" l="1"/>
  <c r="O62" i="1"/>
  <c r="BS62" i="1"/>
  <c r="Q52" i="1"/>
  <c r="O52" i="1"/>
  <c r="Q62" i="1"/>
  <c r="BS61" i="1" l="1"/>
  <c r="O10" i="1" l="1"/>
  <c r="BS60" i="1"/>
  <c r="BS59" i="1"/>
  <c r="O13" i="1" l="1"/>
  <c r="Q11" i="1"/>
  <c r="O11" i="1"/>
  <c r="O12" i="1"/>
  <c r="Q12" i="1"/>
  <c r="Q5" i="1"/>
  <c r="O5" i="1"/>
  <c r="BS58" i="1" l="1"/>
  <c r="BT67" i="1" l="1"/>
  <c r="BS55" i="1"/>
  <c r="BS56" i="1"/>
  <c r="BS57" i="1"/>
  <c r="O25" i="1" l="1"/>
  <c r="O49" i="1" l="1"/>
  <c r="O45" i="1"/>
  <c r="O43" i="1"/>
  <c r="Q43" i="1"/>
  <c r="Q44" i="1"/>
  <c r="O44" i="1"/>
  <c r="O26" i="1"/>
  <c r="O53" i="1"/>
  <c r="BS53" i="1" s="1"/>
  <c r="BS54" i="1"/>
  <c r="BS52" i="1"/>
  <c r="O42" i="1"/>
  <c r="O51" i="1"/>
  <c r="BS51" i="1" s="1"/>
  <c r="BS50" i="1" l="1"/>
  <c r="BS26" i="1"/>
  <c r="BS49" i="1" l="1"/>
  <c r="BS48" i="1"/>
  <c r="O48" i="1"/>
  <c r="BS47" i="1" l="1"/>
  <c r="O20" i="1"/>
  <c r="BS45" i="1"/>
  <c r="BS44" i="1"/>
  <c r="BS43" i="1"/>
  <c r="BS42" i="1"/>
  <c r="Q46" i="1" l="1"/>
  <c r="O46" i="1"/>
  <c r="BS46" i="1" s="1"/>
  <c r="BS40" i="1" l="1"/>
  <c r="BS38" i="1"/>
  <c r="BS36" i="1"/>
  <c r="BS34" i="1"/>
  <c r="BS32" i="1"/>
  <c r="BS30" i="1"/>
  <c r="BS28" i="1"/>
  <c r="BS25" i="1"/>
  <c r="BS23" i="1"/>
  <c r="BS21" i="1"/>
  <c r="BS19" i="1"/>
  <c r="BS41" i="1"/>
  <c r="BS39" i="1"/>
  <c r="BS37" i="1"/>
  <c r="BS35" i="1"/>
  <c r="BS33" i="1"/>
  <c r="BS31" i="1"/>
  <c r="BS29" i="1"/>
  <c r="BS27" i="1"/>
  <c r="BS24" i="1"/>
  <c r="BS22" i="1"/>
  <c r="BS20" i="1"/>
  <c r="BS18" i="1"/>
  <c r="BS17" i="1"/>
  <c r="BS16" i="1"/>
  <c r="BS15" i="1"/>
  <c r="BS14" i="1"/>
  <c r="BS13" i="1"/>
  <c r="BS12" i="1"/>
  <c r="BS11" i="1"/>
  <c r="BS10" i="1"/>
  <c r="BS9" i="1"/>
  <c r="BS8" i="1"/>
  <c r="BS7" i="1"/>
  <c r="BS6" i="1"/>
  <c r="BS5" i="1" l="1"/>
</calcChain>
</file>

<file path=xl/comments1.xml><?xml version="1.0" encoding="utf-8"?>
<comments xmlns="http://schemas.openxmlformats.org/spreadsheetml/2006/main">
  <authors>
    <author>Author</author>
  </authors>
  <commentList>
    <comment ref="O5" authorId="0" shapeId="0">
      <text>
        <r>
          <rPr>
            <b/>
            <sz val="9"/>
            <color indexed="81"/>
            <rFont val="Tahoma"/>
            <family val="2"/>
          </rPr>
          <t xml:space="preserve">All branch order forecast for 3 month during promotion period.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YGN order forecast for 3 month during promotion period.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>
      <text>
        <r>
          <rPr>
            <b/>
            <sz val="9"/>
            <color indexed="81"/>
            <rFont val="Tahoma"/>
            <charset val="1"/>
          </rPr>
          <t>PO 029 - 120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9" authorId="0" shapeId="0">
      <text>
        <r>
          <rPr>
            <b/>
            <sz val="9"/>
            <color indexed="81"/>
            <rFont val="Tahoma"/>
            <charset val="1"/>
          </rPr>
          <t>PO 028 - 600 Case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All branch branding and sale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>
      <text>
        <r>
          <rPr>
            <b/>
            <sz val="9"/>
            <color indexed="81"/>
            <rFont val="Tahoma"/>
            <charset val="1"/>
          </rPr>
          <t>PO 028 - 30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Every monthly order - 240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All branch - 5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YGN order - 10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PO 029 - 150 Case</t>
        </r>
      </text>
    </comment>
    <comment ref="O12" authorId="0" shapeId="0">
      <text>
        <r>
          <rPr>
            <b/>
            <sz val="9"/>
            <color indexed="81"/>
            <rFont val="Tahoma"/>
            <family val="2"/>
          </rPr>
          <t>All branch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YGN order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3" authorId="0" shapeId="0">
      <text>
        <r>
          <rPr>
            <sz val="9"/>
            <color indexed="81"/>
            <rFont val="Tahoma"/>
            <family val="2"/>
          </rPr>
          <t xml:space="preserve">Ko Aung Ko Latt order forecast - 10 case
</t>
        </r>
      </text>
    </comment>
    <comment ref="O20" authorId="0" shapeId="0">
      <text>
        <r>
          <rPr>
            <b/>
            <sz val="9"/>
            <color indexed="81"/>
            <rFont val="Tahoma"/>
            <family val="2"/>
          </rPr>
          <t xml:space="preserve">Thet Paing Soe - 30 Case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>
      <text>
        <r>
          <rPr>
            <b/>
            <sz val="9"/>
            <color indexed="81"/>
            <rFont val="Tahoma"/>
            <charset val="1"/>
          </rPr>
          <t>PO 029 - 50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charset val="1"/>
          </rPr>
          <t>PO 029 - 30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0" authorId="0" shapeId="0">
      <text>
        <r>
          <rPr>
            <sz val="9"/>
            <color indexed="81"/>
            <rFont val="Tahoma"/>
            <family val="2"/>
          </rPr>
          <t xml:space="preserve">Thet Paing Soe - 15 Can
</t>
        </r>
      </text>
    </comment>
    <comment ref="O31" authorId="0" shapeId="0">
      <text>
        <r>
          <rPr>
            <b/>
            <sz val="9"/>
            <color indexed="81"/>
            <rFont val="Tahoma"/>
            <family val="2"/>
          </rPr>
          <t>All branch - 20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4" authorId="0" shapeId="0">
      <text>
        <r>
          <rPr>
            <b/>
            <sz val="9"/>
            <color indexed="81"/>
            <rFont val="Tahoma"/>
            <charset val="1"/>
          </rPr>
          <t>All branch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8" authorId="0" shapeId="0">
      <text>
        <r>
          <rPr>
            <b/>
            <sz val="9"/>
            <color indexed="81"/>
            <rFont val="Tahoma"/>
            <charset val="1"/>
          </rPr>
          <t>PO 029 - 50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9" authorId="0" shapeId="0">
      <text>
        <r>
          <rPr>
            <b/>
            <sz val="9"/>
            <color indexed="81"/>
            <rFont val="Tahoma"/>
            <charset val="1"/>
          </rPr>
          <t>PO 028 - 80 Can</t>
        </r>
      </text>
    </comment>
    <comment ref="N42" authorId="0" shapeId="0">
      <text>
        <r>
          <rPr>
            <b/>
            <sz val="9"/>
            <color indexed="81"/>
            <rFont val="Tahoma"/>
            <charset val="1"/>
          </rPr>
          <t>PO 028 - 120 Case</t>
        </r>
      </text>
    </comment>
    <comment ref="O42" authorId="0" shapeId="0">
      <text>
        <r>
          <rPr>
            <b/>
            <sz val="9"/>
            <color indexed="81"/>
            <rFont val="Tahoma"/>
            <family val="2"/>
          </rPr>
          <t>Ko Aung Ko Latt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3" authorId="0" shapeId="0">
      <text>
        <r>
          <rPr>
            <b/>
            <sz val="9"/>
            <color indexed="81"/>
            <rFont val="Tahoma"/>
            <charset val="1"/>
          </rPr>
          <t>PO 029 - 300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3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4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" authorId="0" shapeId="0">
      <text>
        <r>
          <rPr>
            <b/>
            <sz val="9"/>
            <color indexed="81"/>
            <rFont val="Tahoma"/>
            <charset val="1"/>
          </rPr>
          <t>PO 030 - 250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5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6" authorId="0" shapeId="0">
      <text>
        <r>
          <rPr>
            <b/>
            <sz val="9"/>
            <color indexed="81"/>
            <rFont val="Tahoma"/>
            <charset val="1"/>
          </rPr>
          <t>PO 030 - 30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6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8" authorId="0" shapeId="0">
      <text>
        <r>
          <rPr>
            <b/>
            <sz val="9"/>
            <color indexed="81"/>
            <rFont val="Tahoma"/>
            <charset val="1"/>
          </rPr>
          <t>PO 030 - 150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8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" authorId="0" shapeId="0">
      <text>
        <r>
          <rPr>
            <b/>
            <sz val="9"/>
            <color indexed="81"/>
            <rFont val="Tahoma"/>
            <charset val="1"/>
          </rPr>
          <t>PO 030 - 10 Case</t>
        </r>
      </text>
    </comment>
    <comment ref="O49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" authorId="0" shapeId="0">
      <text>
        <r>
          <rPr>
            <b/>
            <sz val="9"/>
            <color indexed="81"/>
            <rFont val="Tahoma"/>
            <charset val="1"/>
          </rPr>
          <t>PO 030 - 100 Case</t>
        </r>
      </text>
    </comment>
    <comment ref="N54" authorId="0" shapeId="0">
      <text>
        <r>
          <rPr>
            <b/>
            <sz val="9"/>
            <color indexed="81"/>
            <rFont val="Tahoma"/>
            <charset val="1"/>
          </rPr>
          <t>PO 030 - 15 Case</t>
        </r>
      </text>
    </comment>
    <comment ref="N60" authorId="0" shapeId="0">
      <text>
        <r>
          <rPr>
            <b/>
            <sz val="9"/>
            <color indexed="81"/>
            <rFont val="Tahoma"/>
            <charset val="1"/>
          </rPr>
          <t>PO 029 - 60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2" authorId="0" shapeId="0">
      <text>
        <r>
          <rPr>
            <b/>
            <sz val="9"/>
            <color indexed="81"/>
            <rFont val="Tahoma"/>
            <charset val="1"/>
          </rPr>
          <t>PO 029 - 100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3" authorId="0" shapeId="0">
      <text>
        <r>
          <rPr>
            <b/>
            <sz val="9"/>
            <color indexed="81"/>
            <rFont val="Tahoma"/>
            <family val="2"/>
          </rPr>
          <t>DHPI tender order - 7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4" authorId="0" shapeId="0">
      <text>
        <r>
          <rPr>
            <b/>
            <sz val="9"/>
            <color indexed="81"/>
            <rFont val="Tahoma"/>
            <charset val="1"/>
          </rPr>
          <t>PO 030 - 20 Case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<sst xmlns="http://schemas.openxmlformats.org/spreadsheetml/2006/main" count="4311" uniqueCount="1018">
  <si>
    <t>Description</t>
  </si>
  <si>
    <t>Brand</t>
  </si>
  <si>
    <t>Pack Size</t>
  </si>
  <si>
    <t>Part No</t>
  </si>
  <si>
    <t>Unit Code</t>
  </si>
  <si>
    <t>At the Port (Qty)</t>
  </si>
  <si>
    <t>On The Way (Qty)</t>
  </si>
  <si>
    <t>Waiting Shipment (Qty)</t>
  </si>
  <si>
    <t>Matador</t>
  </si>
  <si>
    <t>4T 20W-50 SG (Competitive Grade)</t>
  </si>
  <si>
    <t>Premium 10W-40 Semi Mas Additive 4L</t>
  </si>
  <si>
    <t>Premium 10W-40 Semi Mas Additive 1L</t>
  </si>
  <si>
    <t>Maxlife Dex/Merc AFT 3/1 GA</t>
  </si>
  <si>
    <t>Prumium 5W-40 Fully Mas Additive 4L</t>
  </si>
  <si>
    <t>Prumium 5W-40 Fully Mas Additive 1L</t>
  </si>
  <si>
    <t>Prumium 5W-30 Fully Mas Additive 4L</t>
  </si>
  <si>
    <t>Prumium 5W-30 Fully Mas Additive 1L</t>
  </si>
  <si>
    <t>GL4 80W90 1L</t>
  </si>
  <si>
    <t>Chessis Grease 1.5Kg</t>
  </si>
  <si>
    <t>Chessis Grease 0.5Kg</t>
  </si>
  <si>
    <t>Heavy Duty Grease 1.5Kg</t>
  </si>
  <si>
    <t>Heavy Duty Grease 0.5Kg</t>
  </si>
  <si>
    <t>DOT 3  400g</t>
  </si>
  <si>
    <t>Engine Flush 236ml</t>
  </si>
  <si>
    <t>SAE 40 200L</t>
  </si>
  <si>
    <t>SAE 50 200L</t>
  </si>
  <si>
    <t>Chessis Grease 15Kg</t>
  </si>
  <si>
    <t>Heavy Duty Grease 15Kg</t>
  </si>
  <si>
    <t>Hydraulic Oil 68</t>
  </si>
  <si>
    <t>Hydraulic Oil 46</t>
  </si>
  <si>
    <t>x</t>
  </si>
  <si>
    <t>L</t>
  </si>
  <si>
    <t>Bottle</t>
  </si>
  <si>
    <t>Drum</t>
  </si>
  <si>
    <t>Can</t>
  </si>
  <si>
    <t>4T 20W-50 SG</t>
  </si>
  <si>
    <t>Final Order Q'ty</t>
  </si>
  <si>
    <t>Matador Order Demand to Power Up</t>
  </si>
  <si>
    <t>No</t>
  </si>
  <si>
    <t>Segment</t>
  </si>
  <si>
    <t>Cycle Oil</t>
  </si>
  <si>
    <t>Car Oil</t>
  </si>
  <si>
    <t>Gear Oil</t>
  </si>
  <si>
    <t>Grease</t>
  </si>
  <si>
    <t>Brake Oil</t>
  </si>
  <si>
    <t>Heavy Duty</t>
  </si>
  <si>
    <t>Flushing Oil</t>
  </si>
  <si>
    <t>Order Liter Q'ty</t>
  </si>
  <si>
    <t>Total Liters</t>
  </si>
  <si>
    <t>Final Order Bottle</t>
  </si>
  <si>
    <t>Ko Aung Ko Latt (All Branch)</t>
  </si>
  <si>
    <t>Est order Q'ty</t>
  </si>
  <si>
    <t>Stock Condition</t>
  </si>
  <si>
    <t>Premium 15W40, CI-4/SL Mas Additive</t>
  </si>
  <si>
    <t>Premium 20W50, CI-4/SL Mas Additive</t>
  </si>
  <si>
    <t>PREMIUM, SAE 15W40, CI-4/SL</t>
  </si>
  <si>
    <t>TURBO, SAE 15W40, CF-4/SG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</si>
  <si>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</si>
  <si>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</si>
  <si>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</si>
  <si>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</si>
  <si>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</si>
  <si>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</si>
  <si>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</si>
  <si>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</si>
  <si>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</si>
  <si>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</si>
  <si>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</si>
  <si>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</si>
  <si>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</si>
  <si>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</si>
  <si>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</si>
  <si>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</si>
  <si>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</si>
  <si>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</si>
  <si>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</si>
  <si>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</si>
  <si>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</si>
  <si>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</si>
  <si>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</si>
  <si>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</si>
  <si>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</si>
  <si>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</si>
  <si>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</si>
  <si>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</si>
  <si>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</si>
  <si>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</si>
  <si>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</si>
  <si>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</si>
  <si>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</si>
  <si>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</si>
  <si>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</si>
  <si>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</si>
  <si>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</si>
  <si>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</si>
  <si>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</si>
  <si>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</si>
  <si>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</si>
  <si>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</si>
  <si>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</si>
  <si>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</si>
  <si>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</si>
  <si>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</si>
  <si>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</si>
  <si>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</si>
  <si>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</si>
  <si>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</si>
  <si>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</si>
  <si>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</si>
  <si>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</si>
  <si>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</si>
  <si>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</si>
  <si>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</si>
  <si>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</si>
  <si>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</si>
  <si>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</si>
  <si>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</si>
  <si>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</si>
  <si>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</si>
  <si>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</si>
  <si>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</si>
  <si>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</si>
  <si>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</si>
  <si>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</si>
  <si>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</si>
  <si>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</si>
  <si>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</si>
  <si>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</si>
  <si>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</si>
  <si>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</si>
  <si>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</si>
  <si>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</si>
  <si>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</si>
  <si>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</si>
  <si>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</si>
  <si>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</si>
  <si>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</si>
  <si>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</si>
  <si>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</si>
  <si>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</si>
  <si>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</si>
  <si>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</si>
  <si>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</si>
  <si>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</si>
  <si>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</si>
  <si>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</si>
  <si>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</si>
  <si>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</si>
  <si>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</si>
  <si>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</si>
  <si>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</si>
  <si>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</si>
  <si>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</si>
  <si>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</si>
  <si>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</si>
  <si>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</si>
  <si>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</si>
  <si>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</si>
  <si>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</si>
  <si>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</si>
  <si>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</si>
  <si>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</si>
  <si>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</si>
  <si>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</si>
  <si>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</si>
  <si>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</si>
  <si>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</si>
  <si>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</si>
  <si>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</si>
  <si>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</si>
  <si>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</si>
  <si>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</si>
  <si>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</si>
  <si>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</si>
  <si>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</si>
  <si>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</si>
  <si>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</si>
  <si>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5317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</si>
  <si>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</si>
  <si>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</si>
  <si>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</si>
  <si>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</si>
  <si>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</si>
  <si>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</si>
  <si>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</si>
  <si>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</si>
  <si>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</si>
  <si>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</si>
  <si>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</si>
  <si>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</si>
  <si>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</si>
  <si>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</si>
  <si>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</si>
  <si>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</si>
  <si>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</si>
  <si>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</si>
  <si>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</si>
  <si>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</si>
  <si>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</si>
  <si>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</si>
  <si>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</si>
  <si>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</si>
  <si>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</si>
  <si>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</si>
  <si>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</si>
  <si>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</si>
  <si>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</si>
  <si>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</si>
  <si>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</si>
  <si>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</si>
  <si>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</si>
  <si>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</si>
  <si>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</si>
  <si>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</si>
  <si>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</si>
  <si>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</si>
  <si>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</si>
  <si>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</si>
  <si>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</si>
  <si>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</si>
  <si>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</si>
  <si>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</si>
  <si>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</si>
  <si>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</si>
  <si>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</si>
  <si>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</si>
  <si>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</si>
  <si>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</si>
  <si>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</si>
  <si>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</si>
  <si>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</si>
  <si>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</si>
  <si>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</si>
  <si>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</si>
  <si>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</si>
  <si>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</si>
  <si>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</si>
  <si>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</si>
  <si>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</si>
  <si>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</si>
  <si>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</si>
  <si>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</si>
  <si>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</si>
  <si>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</si>
  <si>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</si>
  <si>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</si>
  <si>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</si>
  <si>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</si>
  <si>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</si>
  <si>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</si>
  <si>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</si>
  <si>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</si>
  <si>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</si>
  <si>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</si>
  <si>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</si>
  <si>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</si>
  <si>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</si>
  <si>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</si>
  <si>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</si>
  <si>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</si>
  <si>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</si>
  <si>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</si>
  <si>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</si>
  <si>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</si>
  <si>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</si>
  <si>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</si>
  <si>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</si>
  <si>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</si>
  <si>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</si>
  <si>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</si>
  <si>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</si>
  <si>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</si>
  <si>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</si>
  <si>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</si>
  <si>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</si>
  <si>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</si>
  <si>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</si>
  <si>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</si>
  <si>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</si>
  <si>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</si>
  <si>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</si>
  <si>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</si>
  <si>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</si>
  <si>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</si>
  <si>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</si>
  <si>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</si>
  <si>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</si>
  <si>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</si>
  <si>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</si>
  <si>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</si>
  <si>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</si>
  <si>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</si>
  <si>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</si>
  <si>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</si>
  <si>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</si>
  <si>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</si>
  <si>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</si>
  <si>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</si>
  <si>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</si>
  <si>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</si>
  <si>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</si>
  <si>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</si>
  <si>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</si>
  <si>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</si>
  <si>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</si>
  <si>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</si>
  <si>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</si>
  <si>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</si>
  <si>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</si>
  <si>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</si>
  <si>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</si>
  <si>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</si>
  <si>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</si>
  <si>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</si>
  <si>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</si>
  <si>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</si>
  <si>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</si>
  <si>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</si>
  <si>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</si>
  <si>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</si>
  <si>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</si>
  <si>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</si>
  <si>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</si>
  <si>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</si>
  <si>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</si>
  <si>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</si>
  <si>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</si>
  <si>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</si>
  <si>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</si>
  <si>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</si>
  <si>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</si>
  <si>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</si>
  <si>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</si>
  <si>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</si>
  <si>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</si>
  <si>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</si>
  <si>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</si>
  <si>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</si>
  <si>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</si>
  <si>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</si>
  <si>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</si>
  <si>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</si>
  <si>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</si>
  <si>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</si>
  <si>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</si>
  <si>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</si>
  <si>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</si>
  <si>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</si>
  <si>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</si>
  <si>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</si>
  <si>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</si>
  <si>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</si>
  <si>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</si>
  <si>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</si>
  <si>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</si>
  <si>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</si>
  <si>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</si>
  <si>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</si>
  <si>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</si>
  <si>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</si>
  <si>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</si>
  <si>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</si>
  <si>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</si>
  <si>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</si>
  <si>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</si>
  <si>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</si>
  <si>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</si>
  <si>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</si>
  <si>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</si>
  <si>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</si>
  <si>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</si>
  <si>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</si>
  <si>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</si>
  <si>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</si>
  <si>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</si>
  <si>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</si>
  <si>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</si>
  <si>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</si>
  <si>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</si>
  <si>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</si>
  <si>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</si>
  <si>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</si>
  <si>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</si>
  <si>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</si>
  <si>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</si>
  <si>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</si>
  <si>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</si>
  <si>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</si>
  <si>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</si>
  <si>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</si>
  <si>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</si>
  <si>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</si>
  <si>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</si>
  <si>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</si>
  <si>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</si>
  <si>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</si>
  <si>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</si>
  <si>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</si>
  <si>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</si>
  <si>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</si>
  <si>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</si>
  <si>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</si>
  <si>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</si>
  <si>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</si>
  <si>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</si>
  <si>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</si>
  <si>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</si>
  <si>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</si>
  <si>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</si>
  <si>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</si>
  <si>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</si>
  <si>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</si>
  <si>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</si>
  <si>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</si>
  <si>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</si>
  <si>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</si>
  <si>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</si>
  <si>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</si>
  <si>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</si>
  <si>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</si>
  <si>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</si>
  <si>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</si>
  <si>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</si>
  <si>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</si>
  <si>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</si>
  <si>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</si>
  <si>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</si>
  <si>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</si>
  <si>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</si>
  <si>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</si>
  <si>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</si>
  <si>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</si>
  <si>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</si>
  <si>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</si>
  <si>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</si>
  <si>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</si>
  <si>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</si>
  <si>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</si>
  <si>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</si>
  <si>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</si>
  <si>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</si>
  <si>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</si>
  <si>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</si>
  <si>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</si>
  <si>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</si>
  <si>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</si>
  <si>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</si>
  <si>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</si>
  <si>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</si>
  <si>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</si>
  <si>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</si>
  <si>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</si>
  <si>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</si>
  <si>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</si>
  <si>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</si>
  <si>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</si>
  <si>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</si>
  <si>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</si>
  <si>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</si>
  <si>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</si>
  <si>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</si>
  <si>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</si>
  <si>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</si>
  <si>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</si>
  <si>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</si>
  <si>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</si>
  <si>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</si>
  <si>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</si>
  <si>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</si>
  <si>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</si>
  <si>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</si>
  <si>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</si>
  <si>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</si>
  <si>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</si>
  <si>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</si>
  <si>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</si>
  <si>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</si>
  <si>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</si>
  <si>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</si>
  <si>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</si>
  <si>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</si>
  <si>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</si>
  <si>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</si>
  <si>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</si>
  <si>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</si>
  <si>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</si>
  <si>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</si>
  <si>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</si>
  <si>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</si>
  <si>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</si>
  <si>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</si>
  <si>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</si>
  <si>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</si>
  <si>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</si>
  <si>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</si>
  <si>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</si>
  <si>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ZXEDRU1</t>
  </si>
  <si>
    <t>VOE17429515</t>
  </si>
  <si>
    <t>HSL-GEP3</t>
  </si>
  <si>
    <t>99990-1Z03J</t>
  </si>
  <si>
    <t>ISO VG 220</t>
  </si>
  <si>
    <t>L-EP3</t>
  </si>
  <si>
    <t>3140015-120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</si>
  <si>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</si>
  <si>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</si>
  <si>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</si>
  <si>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</si>
  <si>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</si>
  <si>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</si>
  <si>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</si>
  <si>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</si>
  <si>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</si>
  <si>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</si>
  <si>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</si>
  <si>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</si>
  <si>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</si>
  <si>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</si>
  <si>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</si>
  <si>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</si>
  <si>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</si>
  <si>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</si>
  <si>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</si>
  <si>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</si>
  <si>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</si>
  <si>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</si>
  <si>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</si>
  <si>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</si>
  <si>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</si>
  <si>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</si>
  <si>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</si>
  <si>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</si>
  <si>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</si>
  <si>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</si>
  <si>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</si>
  <si>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</si>
  <si>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</si>
  <si>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</si>
  <si>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</si>
  <si>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</si>
  <si>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</si>
  <si>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</si>
  <si>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</si>
  <si>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KTZ33.7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</si>
  <si>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</si>
  <si>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</si>
  <si>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</si>
  <si>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</si>
  <si>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</si>
  <si>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</si>
  <si>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</si>
  <si>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</si>
  <si>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</si>
  <si>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</si>
  <si>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</si>
  <si>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</si>
  <si>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</si>
  <si>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</si>
  <si>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</si>
  <si>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</si>
  <si>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</si>
  <si>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</si>
  <si>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</si>
  <si>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</si>
  <si>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</si>
  <si>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</si>
  <si>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</si>
  <si>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</si>
  <si>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</si>
  <si>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</si>
  <si>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</si>
  <si>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</si>
  <si>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</si>
  <si>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</si>
  <si>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</si>
  <si>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</si>
  <si>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</si>
  <si>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</si>
  <si>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</si>
  <si>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</si>
  <si>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</si>
  <si>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</si>
  <si>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</si>
  <si>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</si>
  <si>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</si>
  <si>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S4S  5/12, W4N 15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</si>
  <si>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</si>
  <si>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</si>
  <si>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</si>
  <si>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</si>
  <si>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</si>
  <si>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</si>
  <si>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</si>
  <si>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</si>
  <si>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</si>
  <si>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</si>
  <si>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</si>
  <si>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</si>
  <si>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</si>
  <si>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</si>
  <si>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</si>
  <si>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</si>
  <si>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</si>
  <si>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</si>
  <si>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</si>
  <si>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</si>
  <si>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</si>
  <si>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</si>
  <si>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</si>
  <si>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</si>
  <si>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</si>
  <si>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</si>
  <si>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</si>
  <si>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</si>
  <si>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</si>
  <si>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</si>
  <si>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</si>
  <si>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</si>
  <si>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</si>
  <si>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</si>
  <si>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</si>
  <si>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</si>
  <si>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</si>
  <si>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</si>
  <si>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BT218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</si>
  <si>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</si>
  <si>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</si>
  <si>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</si>
  <si>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</si>
  <si>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</si>
  <si>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</si>
  <si>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</si>
  <si>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</si>
  <si>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</si>
  <si>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</si>
  <si>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</si>
  <si>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</si>
  <si>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</si>
  <si>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</si>
  <si>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</si>
  <si>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</si>
  <si>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</si>
  <si>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</si>
  <si>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</si>
  <si>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</si>
  <si>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11.00R20, BT188</t>
  </si>
  <si>
    <t>10.00R20, BT168</t>
  </si>
  <si>
    <t>10.00R20, BT158</t>
  </si>
  <si>
    <t>10.00R20, BT118</t>
  </si>
  <si>
    <t>10.00R20, BT188</t>
  </si>
  <si>
    <t>9.00R20, BT168</t>
  </si>
  <si>
    <t>9.00R20, BT188</t>
  </si>
  <si>
    <t>7.50R16, BT168</t>
  </si>
  <si>
    <t>12.00R20, BT168</t>
  </si>
  <si>
    <t>12R22.5, BT218</t>
  </si>
  <si>
    <t>245/70R19.5, BT926</t>
  </si>
  <si>
    <t>265/70R19.5, BT929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</si>
  <si>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</si>
  <si>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</si>
  <si>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</si>
  <si>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</si>
  <si>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</si>
  <si>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</si>
  <si>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</si>
  <si>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</si>
  <si>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</si>
  <si>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</si>
  <si>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</si>
  <si>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</si>
  <si>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265/70R16 (4 Ply, RO-HT) (14857RS)</t>
  </si>
  <si>
    <t>7.00 x 16</t>
  </si>
  <si>
    <t>8.25R16, BT166</t>
  </si>
  <si>
    <t>6.00 x 15</t>
  </si>
  <si>
    <t>275/70R22.5, BT688</t>
  </si>
  <si>
    <t>275/70R22.5, BT215</t>
  </si>
  <si>
    <t>8.25R20, BT166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</si>
  <si>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</si>
  <si>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</si>
  <si>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</si>
  <si>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</si>
  <si>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</si>
  <si>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</si>
  <si>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</si>
  <si>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</si>
  <si>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</si>
  <si>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</si>
  <si>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</si>
  <si>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</si>
  <si>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</si>
  <si>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</si>
  <si>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</si>
  <si>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</si>
  <si>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</si>
  <si>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</si>
  <si>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</si>
  <si>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</si>
  <si>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</si>
  <si>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</si>
  <si>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</si>
  <si>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</si>
  <si>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</si>
  <si>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</si>
  <si>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</si>
  <si>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</si>
  <si>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</si>
  <si>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</si>
  <si>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</si>
  <si>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</si>
  <si>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</si>
  <si>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19.5-24</t>
  </si>
  <si>
    <t>OTR Tyre 17.5-25</t>
  </si>
  <si>
    <t>Tube for Deutz Fahr Tyre(12.4-24)</t>
  </si>
  <si>
    <t>Tube for Deutz Fahr Tyre(16.9-24)</t>
  </si>
  <si>
    <t>3140115-120</t>
  </si>
  <si>
    <t>LF3716</t>
  </si>
  <si>
    <t>JX0810Y</t>
  </si>
  <si>
    <t>OTR Tyre 23.5x25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</si>
  <si>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</si>
  <si>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</si>
  <si>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</si>
  <si>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</si>
  <si>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</si>
  <si>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</si>
  <si>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</si>
  <si>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TBR Tyre (11.00R20)</t>
  </si>
  <si>
    <t>Tube for TBR Tyre (8.25R20)</t>
  </si>
  <si>
    <t>Tube for Deutz Faur Tyre(11.2-16)</t>
  </si>
  <si>
    <t>Tube for Deutz Fahr Tyre(18.4-34)</t>
  </si>
  <si>
    <t>Valvoline Sample Bottle</t>
  </si>
  <si>
    <t>AF 25269</t>
  </si>
  <si>
    <t>Tube for Deutz Fahr Tyre (11.2-24)</t>
  </si>
  <si>
    <t>Tube for TBR Tyre (8.25R16)</t>
  </si>
  <si>
    <t>Engine Oil 15W40 CF-4</t>
  </si>
  <si>
    <t>6.50R16, BT360</t>
  </si>
  <si>
    <t>DOT-4</t>
  </si>
  <si>
    <t>Tube for Deutz Faur Tyre(11.2-20)</t>
  </si>
  <si>
    <t>7.00R15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</si>
  <si>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</si>
  <si>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</si>
  <si>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</si>
  <si>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</si>
  <si>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</si>
  <si>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</si>
  <si>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</si>
  <si>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801-02000036-9</t>
  </si>
  <si>
    <t>801-02100047-9</t>
  </si>
  <si>
    <t>801-04710514-9</t>
  </si>
  <si>
    <t>801-14103416-9</t>
  </si>
  <si>
    <t>801-020B1918-9</t>
  </si>
  <si>
    <t>801-14100938-9</t>
  </si>
  <si>
    <t>28 x 9-15</t>
  </si>
  <si>
    <t>Tube and Liner for TBR Tyre (11.00R20)</t>
  </si>
  <si>
    <t>Tube and Liner for TBR Tyre (10.00R20)</t>
  </si>
  <si>
    <t>CA510E</t>
  </si>
  <si>
    <t>360-081-030-015</t>
  </si>
  <si>
    <t>65mm x 20m (N)</t>
  </si>
  <si>
    <t>Spary Nozzle local made</t>
  </si>
  <si>
    <t>HS 2.42 (2'')</t>
  </si>
  <si>
    <t>No Part No.</t>
  </si>
  <si>
    <t>TOS3-80-100</t>
  </si>
  <si>
    <t>KTZ33.7 (Flang)</t>
  </si>
  <si>
    <t>7HD-H5640-00</t>
  </si>
  <si>
    <t>Tube for OTR Tyre(12.00R24)</t>
  </si>
  <si>
    <t>Liner for OTR Tyre(12.00R24)</t>
  </si>
  <si>
    <t>50U2.4S</t>
  </si>
  <si>
    <t>8.25R20</t>
  </si>
  <si>
    <t>Tube for Tyre Size 6.50R15</t>
  </si>
  <si>
    <t>LGG5301000284</t>
  </si>
  <si>
    <t>Bend 50</t>
  </si>
  <si>
    <t>LH430 (380V)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</si>
  <si>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</si>
  <si>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</si>
  <si>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</si>
  <si>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</si>
  <si>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</si>
  <si>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</si>
  <si>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</si>
  <si>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</si>
  <si>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</si>
  <si>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</si>
  <si>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</si>
  <si>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</si>
  <si>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</si>
  <si>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</si>
  <si>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</si>
  <si>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</si>
  <si>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</si>
  <si>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</si>
  <si>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</si>
  <si>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</si>
  <si>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</si>
  <si>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</si>
  <si>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Battery of EDL1100SE</t>
  </si>
  <si>
    <t>Tyre Size 16.70-20</t>
  </si>
  <si>
    <t>VOE17470368</t>
  </si>
  <si>
    <t>Tyre Size 12.00R20, CB981</t>
  </si>
  <si>
    <t>Geartec API GL-5, 80W90</t>
  </si>
  <si>
    <t>Tyre size 18.4-26</t>
  </si>
  <si>
    <t>MF-3A</t>
  </si>
  <si>
    <t>50PU2.4</t>
  </si>
  <si>
    <t>Compressor Oil 32</t>
  </si>
  <si>
    <t>16.9.24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</si>
  <si>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</si>
  <si>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</si>
  <si>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</si>
  <si>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</si>
  <si>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</si>
  <si>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</si>
  <si>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</si>
  <si>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</si>
  <si>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</si>
  <si>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</si>
  <si>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</si>
  <si>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</si>
  <si>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</si>
  <si>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</si>
  <si>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</si>
  <si>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</si>
  <si>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</si>
  <si>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</si>
  <si>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</si>
  <si>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205/70R15</t>
  </si>
  <si>
    <t>145R12</t>
  </si>
  <si>
    <t>Tube for tyre 600-15</t>
  </si>
  <si>
    <t>Tyre 265/70R16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</si>
  <si>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</si>
  <si>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</si>
  <si>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</si>
  <si>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</si>
  <si>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</si>
  <si>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</si>
  <si>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</si>
  <si>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</si>
  <si>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</si>
  <si>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</si>
  <si>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</si>
  <si>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</si>
  <si>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</si>
  <si>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</si>
  <si>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</si>
  <si>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</si>
  <si>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</si>
  <si>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</si>
  <si>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</si>
  <si>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</si>
  <si>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</si>
  <si>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</si>
  <si>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</si>
  <si>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</si>
  <si>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</si>
  <si>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</si>
  <si>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</si>
  <si>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</si>
  <si>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</si>
  <si>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</si>
  <si>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</si>
  <si>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</si>
  <si>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</si>
  <si>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adv 1014</t>
  </si>
  <si>
    <t>DOT 4  400g</t>
  </si>
  <si>
    <t>Premium 10W30 SEMI MAS (4L)</t>
  </si>
  <si>
    <t>Premium 10W30 SEMI MAS (1L)</t>
  </si>
  <si>
    <t>15W40 CI-4 MAS 7L</t>
  </si>
  <si>
    <t>Power Steering Fluid</t>
  </si>
  <si>
    <t>Sep'19</t>
  </si>
  <si>
    <t>Oct'19</t>
  </si>
  <si>
    <t>Nov'19</t>
  </si>
  <si>
    <t>Aug'19</t>
  </si>
  <si>
    <t>Lithium Grease EP 3</t>
  </si>
  <si>
    <t>KG</t>
  </si>
  <si>
    <t>20W50 SG 4L</t>
  </si>
  <si>
    <t>20W50 SG 1L</t>
  </si>
  <si>
    <t>Dec'19</t>
  </si>
  <si>
    <t>JX0810D2(MAC)</t>
  </si>
  <si>
    <t>Grease EP 0</t>
  </si>
  <si>
    <t>CVT 6L</t>
  </si>
  <si>
    <t>CVT 1L</t>
  </si>
  <si>
    <t>SAE 10W30 CI4 (6L)</t>
  </si>
  <si>
    <t>SAE 10W30 CI4 (1L)</t>
  </si>
  <si>
    <t>Lithium Grease EP 3 NIGL3</t>
  </si>
  <si>
    <t>SAE VG 40 Engine Oil 200L</t>
  </si>
  <si>
    <t>Gear Oil GL5 PGO 140(200L)</t>
  </si>
  <si>
    <t>Jan'2020</t>
  </si>
  <si>
    <t>Feb'2020</t>
  </si>
  <si>
    <t>Mar'2020</t>
  </si>
  <si>
    <t>Apr'2020</t>
  </si>
  <si>
    <t>KTV2-50/50HZ/380V/400V</t>
  </si>
  <si>
    <t>Lithium Grease EP 2 NIGI3</t>
  </si>
  <si>
    <t>adv 1215</t>
  </si>
  <si>
    <t>adv 1216</t>
  </si>
  <si>
    <t>adv 1190</t>
  </si>
  <si>
    <t>adv 1191</t>
  </si>
  <si>
    <t>adv 1192</t>
  </si>
  <si>
    <t>adv 1194</t>
  </si>
  <si>
    <t>adv 1204</t>
  </si>
  <si>
    <t>adv 1193</t>
  </si>
  <si>
    <t>adv 1195</t>
  </si>
  <si>
    <t>adv 1196</t>
  </si>
  <si>
    <t>adv 1197</t>
  </si>
  <si>
    <t>adv 1198</t>
  </si>
  <si>
    <t>adv 1199</t>
  </si>
  <si>
    <t>adv 1200</t>
  </si>
  <si>
    <t>adv 1201</t>
  </si>
  <si>
    <t>adv 1203</t>
  </si>
  <si>
    <t>adv 1202</t>
  </si>
  <si>
    <t>May'20</t>
  </si>
  <si>
    <t>Jun'20</t>
  </si>
  <si>
    <t>Jul'20</t>
  </si>
  <si>
    <t>Aug'20</t>
  </si>
  <si>
    <t>80U21.5,380V/50Hz</t>
  </si>
  <si>
    <t>Remark</t>
  </si>
  <si>
    <t>Sep'20</t>
  </si>
  <si>
    <t>Oct'20</t>
  </si>
  <si>
    <t>Nov'20</t>
  </si>
  <si>
    <t>Dec'20</t>
  </si>
  <si>
    <t>Jan'21</t>
  </si>
  <si>
    <t>Feb'21</t>
  </si>
  <si>
    <t>Mar'21</t>
  </si>
  <si>
    <t>Thai CI4,15W40 (200L)</t>
  </si>
  <si>
    <t>Thai CI4,20W50 (200L)</t>
  </si>
  <si>
    <t>Thai Hydraulic Oil AW 68(200L)</t>
  </si>
  <si>
    <t>Thai Hydraulic Oil AW 46(200L)</t>
  </si>
  <si>
    <t>Apr'21</t>
  </si>
  <si>
    <t>May'21</t>
  </si>
  <si>
    <t>Jun'21</t>
  </si>
  <si>
    <t>Jul'21</t>
  </si>
  <si>
    <t>Aug'21</t>
  </si>
  <si>
    <t>Sep'21</t>
  </si>
  <si>
    <t>CI415w40/SL/1 Lit</t>
  </si>
  <si>
    <t>SAE140 GL-5-M</t>
  </si>
  <si>
    <t>3 month Sale Q'ty</t>
  </si>
  <si>
    <t>KTV2.50/50HZ/400V</t>
  </si>
  <si>
    <t>Oct'21</t>
  </si>
  <si>
    <t>Nov'21</t>
  </si>
  <si>
    <t>Dec'21</t>
  </si>
  <si>
    <t>PO No.</t>
  </si>
  <si>
    <t>SCOOTER GEAR OIL 80W90 GL5</t>
  </si>
  <si>
    <t>GEAR OIL 80W90 GL5</t>
  </si>
  <si>
    <t>Pail</t>
  </si>
  <si>
    <t>Jan'22</t>
  </si>
  <si>
    <t>Mar'22</t>
  </si>
  <si>
    <t>Apr'22</t>
  </si>
  <si>
    <t>May'22</t>
  </si>
  <si>
    <t>Feb'22</t>
  </si>
  <si>
    <t>155R12C</t>
  </si>
  <si>
    <t>CVT 4L</t>
  </si>
  <si>
    <t>adv 1226</t>
  </si>
  <si>
    <t>adv 1227</t>
  </si>
  <si>
    <t>MTD 101</t>
  </si>
  <si>
    <t>MTD 102</t>
  </si>
  <si>
    <t>GEO 1L</t>
  </si>
  <si>
    <t>GEO 4L</t>
  </si>
  <si>
    <t>Jun'22</t>
  </si>
  <si>
    <t>Jul'22</t>
  </si>
  <si>
    <t xml:space="preserve">Premium 15W-40  CI4/SL Mas Additive 200L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</si>
  <si>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Crown Oil</t>
  </si>
  <si>
    <t>Crown Oil SAE 140, GL4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</si>
  <si>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</si>
  <si>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</si>
  <si>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</si>
  <si>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</si>
  <si>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</si>
  <si>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</si>
  <si>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</si>
  <si>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</si>
  <si>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</si>
  <si>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</si>
  <si>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adv 1229</t>
  </si>
  <si>
    <t>Aug'22</t>
  </si>
  <si>
    <t>Gear Oil 80W90 GL5 (1L)</t>
  </si>
  <si>
    <t>adv 1230</t>
  </si>
  <si>
    <t>Crown Oil SAE140, GL4</t>
  </si>
  <si>
    <t>MTD 110</t>
  </si>
  <si>
    <t>GEAR OIL 80W90,GL5</t>
  </si>
  <si>
    <t>Sep'22</t>
  </si>
  <si>
    <t>Oct'22</t>
  </si>
  <si>
    <t>Nov'22</t>
  </si>
  <si>
    <t>GEAR OIL 85W140 GL5</t>
  </si>
  <si>
    <t>adv 1231</t>
  </si>
  <si>
    <t>New Product</t>
  </si>
  <si>
    <t>245/70R16</t>
  </si>
  <si>
    <t>235/60R18</t>
  </si>
  <si>
    <t>Dec'22</t>
  </si>
  <si>
    <t>Jan'23</t>
  </si>
  <si>
    <t>adv 1220</t>
  </si>
  <si>
    <t>Spray Nozzle local made</t>
  </si>
  <si>
    <t>adv 1224</t>
  </si>
  <si>
    <t>MTD 115</t>
  </si>
  <si>
    <t>MTD 114</t>
  </si>
  <si>
    <t>MTD 113</t>
  </si>
  <si>
    <t>MTD 111</t>
  </si>
  <si>
    <t>MTD 112</t>
  </si>
  <si>
    <t>adv 1032</t>
  </si>
  <si>
    <t>Feb'23</t>
  </si>
  <si>
    <t>Mar'23</t>
  </si>
  <si>
    <t>Apr'23</t>
  </si>
  <si>
    <t>4T Scooter Engine Oil 10W30 Semi SL JASO MB(12*0.8L)</t>
  </si>
  <si>
    <t>Inventory Moving</t>
  </si>
  <si>
    <t>FM</t>
  </si>
  <si>
    <t>SM</t>
  </si>
  <si>
    <t>MM</t>
  </si>
  <si>
    <t>4T Scooter Engine Oil 10W40 Semi SL JASO MB(12*0.8L)</t>
  </si>
  <si>
    <t>MF</t>
  </si>
  <si>
    <t>Closing Balance Qty 11-11-2023 and All Branch Clasing of 11-11-23</t>
  </si>
  <si>
    <t>MTD 123</t>
  </si>
  <si>
    <t>MTD 121</t>
  </si>
  <si>
    <t>MTD 118</t>
  </si>
  <si>
    <t>MTD 117</t>
  </si>
  <si>
    <t>Ko Thaw Zin</t>
  </si>
  <si>
    <t>Ko Pyae Phyo Oo</t>
  </si>
  <si>
    <t>May'23</t>
  </si>
  <si>
    <t>Jun'23</t>
  </si>
  <si>
    <t>Jul'23</t>
  </si>
  <si>
    <t>Aug'23</t>
  </si>
  <si>
    <t>Sep'23</t>
  </si>
  <si>
    <t>Oct'23</t>
  </si>
  <si>
    <t>PO 058</t>
  </si>
  <si>
    <t>PO 059</t>
  </si>
  <si>
    <t>Hydraulic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</si>
</sst>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1">
    <xf numFmtId="0" fontId="0" fillId="0" borderId="0" xfId="0"/>
    <xf numFmtId="0" fontId="4" fillId="0" borderId="2" xfId="0" applyFont="1" applyFill="1" applyBorder="1"/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2" borderId="0" xfId="0" applyFill="1"/>
    <xf numFmtId="0" fontId="0" fillId="0" borderId="0" xfId="0" applyFill="1"/>
    <xf numFmtId="0" fontId="0" fillId="0" borderId="2" xfId="0" applyFill="1" applyBorder="1"/>
    <xf numFmtId="0" fontId="0" fillId="0" borderId="11" xfId="0" applyFill="1" applyBorder="1"/>
    <xf numFmtId="164" fontId="0" fillId="0" borderId="2" xfId="1" applyNumberFormat="1" applyFont="1" applyFill="1" applyBorder="1"/>
    <xf numFmtId="0" fontId="0" fillId="0" borderId="2" xfId="0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/>
    <xf numFmtId="0" fontId="0" fillId="2" borderId="2" xfId="0" applyFill="1" applyBorder="1"/>
    <xf numFmtId="0" fontId="0" fillId="2" borderId="11" xfId="0" applyFill="1" applyBorder="1"/>
    <xf numFmtId="164" fontId="0" fillId="2" borderId="2" xfId="1" applyNumberFormat="1" applyFont="1" applyFill="1" applyBorder="1"/>
    <xf numFmtId="9" fontId="0" fillId="0" borderId="0" xfId="2" applyFont="1" applyFill="1"/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0" fillId="3" borderId="2" xfId="0" applyFill="1" applyBorder="1"/>
    <xf numFmtId="0" fontId="0" fillId="3" borderId="11" xfId="0" applyFill="1" applyBorder="1"/>
    <xf numFmtId="164" fontId="0" fillId="3" borderId="2" xfId="1" applyNumberFormat="1" applyFont="1" applyFill="1" applyBorder="1"/>
    <xf numFmtId="0" fontId="0" fillId="3" borderId="0" xfId="0" applyFill="1"/>
    <xf numFmtId="0" fontId="0" fillId="3" borderId="2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0" fillId="4" borderId="2" xfId="0" applyFill="1" applyBorder="1"/>
    <xf numFmtId="0" fontId="0" fillId="4" borderId="11" xfId="0" applyFill="1" applyBorder="1"/>
    <xf numFmtId="164" fontId="0" fillId="4" borderId="2" xfId="1" applyNumberFormat="1" applyFont="1" applyFill="1" applyBorder="1"/>
    <xf numFmtId="0" fontId="0" fillId="4" borderId="0" xfId="0" applyFill="1"/>
    <xf numFmtId="0" fontId="0" fillId="0" borderId="2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5" fillId="0" borderId="2" xfId="1" applyNumberFormat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0" xfId="0" applyFill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2:BW69"/>
  <sheetViews>
    <sheetView tabSelected="1" topLeftCell="A7" zoomScaleNormal="100" workbookViewId="0">
      <pane xSplit="11" topLeftCell="BV1" activePane="topRight" state="frozen"/>
      <selection activeCell="K1" sqref="K1"/>
      <selection pane="topRight" activeCell="BW46" sqref="BW46"/>
    </sheetView>
  </sheetViews>
  <sheetFormatPr defaultRowHeight="15" x14ac:dyDescent="0.25"/>
  <cols>
    <col min="1" max="1" width="10.140625" style="15" customWidth="1"/>
    <col min="2" max="2" width="11.85546875" style="9" customWidth="1"/>
    <col min="3" max="3" width="16.85546875" style="9" customWidth="1"/>
    <col min="4" max="4" width="37.42578125" style="9" customWidth="1"/>
    <col min="5" max="5" width="6.7109375" style="15" customWidth="1"/>
    <col min="6" max="6" width="6" style="15" customWidth="1"/>
    <col min="7" max="7" width="8.28515625" style="15" customWidth="1"/>
    <col min="8" max="8" width="6.85546875" style="15" customWidth="1"/>
    <col min="9" max="9" width="13.85546875" style="9" customWidth="1"/>
    <col min="10" max="10" width="9.140625" style="15" customWidth="1"/>
    <col min="11" max="11" width="16.42578125" style="16" customWidth="1"/>
    <col min="12" max="13" width="9.140625" style="9" customWidth="1"/>
    <col min="14" max="14" width="10.85546875" style="9" customWidth="1"/>
    <col min="15" max="15" width="17.7109375" style="9" customWidth="1"/>
    <col min="16" max="16" width="14.140625" style="9" customWidth="1"/>
    <col min="17" max="17" width="12.5703125" style="9" customWidth="1"/>
    <col min="18" max="68" width="10.28515625" style="9" hidden="1" customWidth="1"/>
    <col min="69" max="69" width="12.5703125" style="9" customWidth="1"/>
    <col min="70" max="70" width="13.7109375" style="9" customWidth="1"/>
    <col min="71" max="71" width="13" style="9" customWidth="1"/>
    <col min="72" max="72" width="11.85546875" style="9" customWidth="1"/>
    <col min="73" max="73" width="12" style="9" customWidth="1"/>
    <col min="74" max="16384" width="9.140625" style="9"/>
  </cols>
  <sheetData>
    <row r="2" spans="1:75" ht="42.75" customHeight="1" x14ac:dyDescent="0.25">
      <c r="A2" s="51" t="s">
        <v>37</v>
      </c>
      <c r="B2" s="51"/>
      <c r="C2" s="51"/>
      <c r="D2" s="51"/>
      <c r="E2" s="51"/>
      <c r="F2" s="51"/>
      <c r="G2" s="51"/>
      <c r="H2" s="51"/>
      <c r="I2" s="52"/>
      <c r="J2" s="51"/>
      <c r="K2" s="52"/>
      <c r="L2" s="52"/>
      <c r="M2" s="52"/>
      <c r="N2" s="52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</row>
    <row r="3" spans="1:75" ht="15.75" customHeight="1" x14ac:dyDescent="0.25">
      <c r="A3" s="53" t="s">
        <v>38</v>
      </c>
      <c r="B3" s="55" t="s">
        <v>1</v>
      </c>
      <c r="C3" s="56" t="s">
        <v>39</v>
      </c>
      <c r="D3" s="56" t="s">
        <v>0</v>
      </c>
      <c r="E3" s="58" t="s">
        <v>2</v>
      </c>
      <c r="F3" s="59"/>
      <c r="G3" s="59"/>
      <c r="H3" s="60"/>
      <c r="I3" s="61" t="s">
        <v>3</v>
      </c>
      <c r="J3" s="53" t="s">
        <v>4</v>
      </c>
      <c r="K3" s="63" t="s">
        <v>1002</v>
      </c>
      <c r="L3" s="65" t="s">
        <v>5</v>
      </c>
      <c r="M3" s="65" t="s">
        <v>6</v>
      </c>
      <c r="N3" s="65" t="s">
        <v>7</v>
      </c>
      <c r="O3" s="63" t="s">
        <v>50</v>
      </c>
      <c r="P3" s="49" t="s">
        <v>1008</v>
      </c>
      <c r="Q3" s="64" t="s">
        <v>1007</v>
      </c>
      <c r="R3" s="49" t="s">
        <v>866</v>
      </c>
      <c r="S3" s="49" t="s">
        <v>863</v>
      </c>
      <c r="T3" s="49" t="s">
        <v>864</v>
      </c>
      <c r="U3" s="49" t="s">
        <v>865</v>
      </c>
      <c r="V3" s="49" t="s">
        <v>871</v>
      </c>
      <c r="W3" s="49" t="s">
        <v>881</v>
      </c>
      <c r="X3" s="49" t="s">
        <v>882</v>
      </c>
      <c r="Y3" s="49" t="s">
        <v>883</v>
      </c>
      <c r="Z3" s="49" t="s">
        <v>884</v>
      </c>
      <c r="AA3" s="49" t="s">
        <v>904</v>
      </c>
      <c r="AB3" s="49" t="s">
        <v>905</v>
      </c>
      <c r="AC3" s="49" t="s">
        <v>906</v>
      </c>
      <c r="AD3" s="49" t="s">
        <v>907</v>
      </c>
      <c r="AE3" s="49" t="s">
        <v>910</v>
      </c>
      <c r="AF3" s="49" t="s">
        <v>911</v>
      </c>
      <c r="AG3" s="49" t="s">
        <v>912</v>
      </c>
      <c r="AH3" s="49" t="s">
        <v>913</v>
      </c>
      <c r="AI3" s="49" t="s">
        <v>914</v>
      </c>
      <c r="AJ3" s="49" t="s">
        <v>915</v>
      </c>
      <c r="AK3" s="49" t="s">
        <v>916</v>
      </c>
      <c r="AL3" s="49" t="s">
        <v>921</v>
      </c>
      <c r="AM3" s="49" t="s">
        <v>922</v>
      </c>
      <c r="AN3" s="49" t="s">
        <v>923</v>
      </c>
      <c r="AO3" s="49" t="s">
        <v>924</v>
      </c>
      <c r="AP3" s="49" t="s">
        <v>925</v>
      </c>
      <c r="AQ3" s="49" t="s">
        <v>926</v>
      </c>
      <c r="AR3" s="49" t="s">
        <v>931</v>
      </c>
      <c r="AS3" s="49" t="s">
        <v>932</v>
      </c>
      <c r="AT3" s="49" t="s">
        <v>933</v>
      </c>
      <c r="AU3" s="49" t="s">
        <v>938</v>
      </c>
      <c r="AV3" s="49" t="s">
        <v>942</v>
      </c>
      <c r="AW3" s="49" t="s">
        <v>939</v>
      </c>
      <c r="AX3" s="49" t="s">
        <v>940</v>
      </c>
      <c r="AY3" s="49" t="s">
        <v>941</v>
      </c>
      <c r="AZ3" s="49" t="s">
        <v>951</v>
      </c>
      <c r="BA3" s="49" t="s">
        <v>952</v>
      </c>
      <c r="BB3" s="49" t="s">
        <v>967</v>
      </c>
      <c r="BC3" s="49" t="s">
        <v>973</v>
      </c>
      <c r="BD3" s="49" t="s">
        <v>974</v>
      </c>
      <c r="BE3" s="49" t="s">
        <v>975</v>
      </c>
      <c r="BF3" s="49" t="s">
        <v>981</v>
      </c>
      <c r="BG3" s="49" t="s">
        <v>982</v>
      </c>
      <c r="BH3" s="49" t="s">
        <v>992</v>
      </c>
      <c r="BI3" s="49" t="s">
        <v>993</v>
      </c>
      <c r="BJ3" s="49" t="s">
        <v>994</v>
      </c>
      <c r="BK3" s="49" t="s">
        <v>1009</v>
      </c>
      <c r="BL3" s="49" t="s">
        <v>1010</v>
      </c>
      <c r="BM3" s="49" t="s">
        <v>1011</v>
      </c>
      <c r="BN3" s="49" t="s">
        <v>1012</v>
      </c>
      <c r="BO3" s="49" t="s">
        <v>1013</v>
      </c>
      <c r="BP3" s="49" t="s">
        <v>1014</v>
      </c>
      <c r="BQ3" s="65" t="s">
        <v>929</v>
      </c>
      <c r="BR3" s="53" t="s">
        <v>52</v>
      </c>
      <c r="BS3" s="53" t="s">
        <v>51</v>
      </c>
      <c r="BT3" s="53" t="s">
        <v>36</v>
      </c>
      <c r="BU3" s="73" t="s">
        <v>996</v>
      </c>
    </row>
    <row r="4" spans="1:75" ht="85.5" customHeight="1" x14ac:dyDescent="0.25">
      <c r="A4" s="54"/>
      <c r="B4" s="55"/>
      <c r="C4" s="57"/>
      <c r="D4" s="57"/>
      <c r="E4" s="3"/>
      <c r="F4" s="4"/>
      <c r="G4" s="4"/>
      <c r="H4" s="5"/>
      <c r="I4" s="62"/>
      <c r="J4" s="54"/>
      <c r="K4" s="72"/>
      <c r="L4" s="67"/>
      <c r="M4" s="67"/>
      <c r="N4" s="67"/>
      <c r="O4" s="63"/>
      <c r="P4" s="50"/>
      <c r="Q4" s="64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66"/>
      <c r="BR4" s="54"/>
      <c r="BS4" s="54"/>
      <c r="BT4" s="54"/>
      <c r="BU4" s="73"/>
      <c r="BV4" s="80" t="s">
        <v>1015</v>
      </c>
      <c r="BW4" s="80" t="s">
        <v>1016</v>
      </c>
    </row>
    <row r="5" spans="1:75" ht="15.75" x14ac:dyDescent="0.25">
      <c r="A5" s="6">
        <v>1</v>
      </c>
      <c r="B5" s="1" t="s">
        <v>8</v>
      </c>
      <c r="C5" s="1" t="s">
        <v>40</v>
      </c>
      <c r="D5" s="1" t="s">
        <v>9</v>
      </c>
      <c r="E5" s="6">
        <v>24</v>
      </c>
      <c r="F5" s="6" t="s">
        <v>30</v>
      </c>
      <c r="G5" s="6">
        <v>1</v>
      </c>
      <c r="H5" s="6" t="s">
        <v>31</v>
      </c>
      <c r="I5" s="10" t="s">
        <v>827</v>
      </c>
      <c r="J5" s="6" t="s">
        <v>32</v>
      </c>
      <c r="K5" s="19">
        <v>161</v>
      </c>
      <c r="L5" s="10"/>
      <c r="M5" s="10"/>
      <c r="O5" s="10">
        <f>250*24</f>
        <v>6000</v>
      </c>
      <c r="P5" s="10"/>
      <c r="Q5" s="10">
        <f>60*24</f>
        <v>1440</v>
      </c>
      <c r="R5" s="10">
        <v>575</v>
      </c>
      <c r="S5" s="10">
        <v>418</v>
      </c>
      <c r="T5" s="10">
        <v>261</v>
      </c>
      <c r="U5" s="10">
        <v>1412</v>
      </c>
      <c r="V5" s="10">
        <v>2701</v>
      </c>
      <c r="W5" s="10">
        <v>2295</v>
      </c>
      <c r="X5" s="10">
        <v>490</v>
      </c>
      <c r="Y5" s="10">
        <v>342</v>
      </c>
      <c r="Z5" s="10">
        <v>289</v>
      </c>
      <c r="AA5" s="10">
        <v>880</v>
      </c>
      <c r="AB5" s="10">
        <v>1181</v>
      </c>
      <c r="AC5" s="10">
        <v>1243</v>
      </c>
      <c r="AD5" s="10">
        <v>1357</v>
      </c>
      <c r="AE5" s="10">
        <v>2070</v>
      </c>
      <c r="AF5" s="10">
        <v>1360</v>
      </c>
      <c r="AG5" s="10">
        <v>2430</v>
      </c>
      <c r="AH5" s="10">
        <v>1179</v>
      </c>
      <c r="AI5" s="10">
        <v>1447</v>
      </c>
      <c r="AJ5" s="10">
        <v>1052</v>
      </c>
      <c r="AK5" s="10">
        <v>1142</v>
      </c>
      <c r="AL5" s="10">
        <v>905</v>
      </c>
      <c r="AM5" s="10">
        <v>1674</v>
      </c>
      <c r="AN5" s="10">
        <v>864</v>
      </c>
      <c r="AO5" s="10">
        <v>398</v>
      </c>
      <c r="AP5" s="10">
        <v>657</v>
      </c>
      <c r="AQ5" s="10">
        <v>1589</v>
      </c>
      <c r="AR5" s="10">
        <v>894</v>
      </c>
      <c r="AS5" s="10">
        <v>1531</v>
      </c>
      <c r="AT5" s="10">
        <v>1985</v>
      </c>
      <c r="AU5" s="10">
        <v>1226</v>
      </c>
      <c r="AV5" s="10">
        <v>1236</v>
      </c>
      <c r="AW5" s="10">
        <v>2285</v>
      </c>
      <c r="AX5" s="10">
        <v>614</v>
      </c>
      <c r="AY5" s="10">
        <v>1215</v>
      </c>
      <c r="AZ5" s="10">
        <v>1353</v>
      </c>
      <c r="BA5" s="10">
        <v>1356</v>
      </c>
      <c r="BB5" s="10">
        <v>1169</v>
      </c>
      <c r="BC5" s="10">
        <v>648</v>
      </c>
      <c r="BD5" s="10">
        <v>1468</v>
      </c>
      <c r="BE5" s="10">
        <v>677</v>
      </c>
      <c r="BF5" s="10">
        <v>1096</v>
      </c>
      <c r="BG5" s="10">
        <v>877</v>
      </c>
      <c r="BH5" s="10">
        <v>946</v>
      </c>
      <c r="BI5" s="10">
        <v>198</v>
      </c>
      <c r="BJ5" s="10">
        <v>101</v>
      </c>
      <c r="BK5" s="10">
        <v>828</v>
      </c>
      <c r="BL5" s="10">
        <v>2400</v>
      </c>
      <c r="BM5" s="10">
        <v>2159</v>
      </c>
      <c r="BN5" s="10">
        <v>1290</v>
      </c>
      <c r="BO5" s="10">
        <v>241</v>
      </c>
      <c r="BP5" s="10">
        <v>170</v>
      </c>
      <c r="BQ5" s="10">
        <f>BN5+BO5+BP5</f>
        <v>1701</v>
      </c>
      <c r="BR5" s="1">
        <f>(K5+M5+N5+L5)-(O5+P5+Q5+BQ5)</f>
        <v>-8980</v>
      </c>
      <c r="BS5" s="11">
        <f>BR5-(BQ5*4)</f>
        <v>-15784</v>
      </c>
      <c r="BT5" s="12">
        <f>400*24</f>
        <v>9600</v>
      </c>
      <c r="BU5" s="9" t="s">
        <v>997</v>
      </c>
      <c r="BV5" s="9">
        <v>9600</v>
      </c>
    </row>
    <row r="6" spans="1:75" ht="15.75" hidden="1" x14ac:dyDescent="0.25">
      <c r="A6" s="6">
        <v>2</v>
      </c>
      <c r="B6" s="1" t="s">
        <v>8</v>
      </c>
      <c r="C6" s="1" t="s">
        <v>40</v>
      </c>
      <c r="D6" s="1" t="s">
        <v>35</v>
      </c>
      <c r="E6" s="6">
        <v>12</v>
      </c>
      <c r="F6" s="6" t="s">
        <v>30</v>
      </c>
      <c r="G6" s="6">
        <v>1.5</v>
      </c>
      <c r="H6" s="6" t="s">
        <v>31</v>
      </c>
      <c r="I6" s="10"/>
      <c r="J6" s="6" t="s">
        <v>32</v>
      </c>
      <c r="K6" s="40">
        <v>0</v>
      </c>
      <c r="L6" s="10"/>
      <c r="M6" s="10"/>
      <c r="O6" s="10"/>
      <c r="P6" s="10"/>
      <c r="Q6" s="10"/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0</v>
      </c>
      <c r="AZ6" s="10">
        <v>0</v>
      </c>
      <c r="BA6" s="10">
        <v>0</v>
      </c>
      <c r="BB6" s="10">
        <v>0</v>
      </c>
      <c r="BC6" s="10">
        <v>0</v>
      </c>
      <c r="BD6" s="10">
        <v>0</v>
      </c>
      <c r="BE6" s="10">
        <v>0</v>
      </c>
      <c r="BF6" s="10">
        <v>0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0</v>
      </c>
      <c r="BN6" s="10">
        <v>0</v>
      </c>
      <c r="BO6" s="10">
        <v>0</v>
      </c>
      <c r="BP6" s="10">
        <v>0</v>
      </c>
      <c r="BQ6" s="10">
        <f t="shared" ref="BQ6:BQ66" si="0">BN6+BO6+BP6</f>
        <v>0</v>
      </c>
      <c r="BR6" s="1">
        <f t="shared" ref="BR6:BR66" si="1">(K6+M6+N6+L6)-(O6+P6+Q6+BQ6)</f>
        <v>0</v>
      </c>
      <c r="BS6" s="11">
        <f t="shared" ref="BS6:BS41" si="2">BR6-(BQ6*3)</f>
        <v>0</v>
      </c>
      <c r="BT6" s="12">
        <v>0</v>
      </c>
    </row>
    <row r="7" spans="1:75" s="8" customFormat="1" ht="15.75" x14ac:dyDescent="0.25">
      <c r="A7" s="20">
        <v>3</v>
      </c>
      <c r="B7" s="21" t="s">
        <v>8</v>
      </c>
      <c r="C7" s="21" t="s">
        <v>40</v>
      </c>
      <c r="D7" s="33" t="s">
        <v>995</v>
      </c>
      <c r="E7" s="20">
        <v>12</v>
      </c>
      <c r="F7" s="20" t="s">
        <v>30</v>
      </c>
      <c r="G7" s="20">
        <v>0.8</v>
      </c>
      <c r="H7" s="20" t="s">
        <v>31</v>
      </c>
      <c r="I7" s="22" t="s">
        <v>888</v>
      </c>
      <c r="J7" s="20" t="s">
        <v>32</v>
      </c>
      <c r="K7" s="40">
        <v>181</v>
      </c>
      <c r="L7" s="22"/>
      <c r="M7" s="22"/>
      <c r="N7" s="8">
        <f>120*12</f>
        <v>1440</v>
      </c>
      <c r="O7" s="22"/>
      <c r="P7" s="22"/>
      <c r="Q7" s="22"/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12</v>
      </c>
      <c r="AM7" s="10">
        <v>0</v>
      </c>
      <c r="AN7" s="10">
        <v>1</v>
      </c>
      <c r="AO7" s="10">
        <v>0</v>
      </c>
      <c r="AP7" s="10">
        <v>0</v>
      </c>
      <c r="AQ7" s="10">
        <v>83</v>
      </c>
      <c r="AR7" s="10">
        <v>116</v>
      </c>
      <c r="AS7" s="10">
        <v>229</v>
      </c>
      <c r="AT7" s="10">
        <v>55</v>
      </c>
      <c r="AU7" s="10">
        <v>0</v>
      </c>
      <c r="AV7" s="10">
        <v>1</v>
      </c>
      <c r="AW7" s="10">
        <v>82</v>
      </c>
      <c r="AX7" s="10">
        <v>13</v>
      </c>
      <c r="AY7" s="10">
        <v>0</v>
      </c>
      <c r="AZ7" s="10">
        <v>0</v>
      </c>
      <c r="BA7" s="10">
        <v>276</v>
      </c>
      <c r="BB7" s="10">
        <v>722</v>
      </c>
      <c r="BC7" s="10">
        <v>648</v>
      </c>
      <c r="BD7" s="10">
        <v>228</v>
      </c>
      <c r="BE7" s="10">
        <v>229</v>
      </c>
      <c r="BF7" s="10">
        <v>455</v>
      </c>
      <c r="BG7" s="10">
        <v>356</v>
      </c>
      <c r="BH7" s="10">
        <v>564</v>
      </c>
      <c r="BI7" s="10">
        <v>430</v>
      </c>
      <c r="BJ7" s="10">
        <v>324</v>
      </c>
      <c r="BK7" s="10">
        <v>456</v>
      </c>
      <c r="BL7" s="10">
        <v>769</v>
      </c>
      <c r="BM7" s="10">
        <v>864</v>
      </c>
      <c r="BN7" s="10">
        <v>605</v>
      </c>
      <c r="BO7" s="10">
        <v>1485</v>
      </c>
      <c r="BP7" s="10">
        <v>618</v>
      </c>
      <c r="BQ7" s="10">
        <f t="shared" si="0"/>
        <v>2708</v>
      </c>
      <c r="BR7" s="1">
        <f t="shared" si="1"/>
        <v>-1087</v>
      </c>
      <c r="BS7" s="23">
        <f t="shared" si="2"/>
        <v>-9211</v>
      </c>
      <c r="BT7" s="24">
        <f>12*600</f>
        <v>7200</v>
      </c>
      <c r="BU7" s="8" t="s">
        <v>997</v>
      </c>
    </row>
    <row r="8" spans="1:75" ht="15.75" x14ac:dyDescent="0.25">
      <c r="A8" s="6">
        <v>4</v>
      </c>
      <c r="B8" s="10" t="s">
        <v>8</v>
      </c>
      <c r="C8" s="10" t="s">
        <v>40</v>
      </c>
      <c r="D8" s="10" t="s">
        <v>935</v>
      </c>
      <c r="E8" s="13">
        <v>48</v>
      </c>
      <c r="F8" s="13" t="s">
        <v>30</v>
      </c>
      <c r="G8" s="13">
        <v>0.12</v>
      </c>
      <c r="H8" s="13" t="s">
        <v>31</v>
      </c>
      <c r="I8" s="10" t="s">
        <v>964</v>
      </c>
      <c r="J8" s="13" t="s">
        <v>32</v>
      </c>
      <c r="K8" s="40">
        <v>1532</v>
      </c>
      <c r="L8" s="10"/>
      <c r="M8" s="10"/>
      <c r="O8" s="10"/>
      <c r="P8" s="10"/>
      <c r="Q8" s="10"/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0</v>
      </c>
      <c r="AS8" s="10">
        <v>0</v>
      </c>
      <c r="AT8" s="10">
        <v>0</v>
      </c>
      <c r="AU8" s="10">
        <v>0</v>
      </c>
      <c r="AV8" s="10">
        <v>0</v>
      </c>
      <c r="AW8" s="10">
        <v>0</v>
      </c>
      <c r="AX8" s="10">
        <v>0</v>
      </c>
      <c r="AY8" s="10">
        <v>0</v>
      </c>
      <c r="AZ8" s="10">
        <v>0</v>
      </c>
      <c r="BA8" s="10">
        <v>216</v>
      </c>
      <c r="BB8" s="10">
        <v>566</v>
      </c>
      <c r="BC8" s="10">
        <v>600</v>
      </c>
      <c r="BD8" s="10">
        <v>220</v>
      </c>
      <c r="BE8" s="10">
        <v>186</v>
      </c>
      <c r="BF8" s="10">
        <v>328</v>
      </c>
      <c r="BG8" s="10">
        <v>359</v>
      </c>
      <c r="BH8" s="10">
        <v>414</v>
      </c>
      <c r="BI8" s="10">
        <v>460</v>
      </c>
      <c r="BJ8" s="10">
        <v>672</v>
      </c>
      <c r="BK8" s="10">
        <v>569</v>
      </c>
      <c r="BL8" s="10">
        <v>613</v>
      </c>
      <c r="BM8" s="10">
        <v>1026</v>
      </c>
      <c r="BN8" s="10">
        <v>432</v>
      </c>
      <c r="BO8" s="10">
        <v>1137</v>
      </c>
      <c r="BP8" s="10">
        <v>702</v>
      </c>
      <c r="BQ8" s="10">
        <f t="shared" si="0"/>
        <v>2271</v>
      </c>
      <c r="BR8" s="1">
        <f t="shared" si="1"/>
        <v>-739</v>
      </c>
      <c r="BS8" s="11">
        <f t="shared" si="2"/>
        <v>-7552</v>
      </c>
      <c r="BT8" s="12">
        <f>208*48</f>
        <v>9984</v>
      </c>
      <c r="BU8" s="9" t="s">
        <v>997</v>
      </c>
    </row>
    <row r="9" spans="1:75" s="31" customFormat="1" ht="15.75" x14ac:dyDescent="0.25">
      <c r="A9" s="26">
        <v>5</v>
      </c>
      <c r="B9" s="27" t="s">
        <v>8</v>
      </c>
      <c r="C9" s="27" t="s">
        <v>41</v>
      </c>
      <c r="D9" s="27" t="s">
        <v>10</v>
      </c>
      <c r="E9" s="26">
        <v>4</v>
      </c>
      <c r="F9" s="26" t="s">
        <v>30</v>
      </c>
      <c r="G9" s="26">
        <v>4</v>
      </c>
      <c r="H9" s="26" t="s">
        <v>31</v>
      </c>
      <c r="I9" s="28" t="s">
        <v>828</v>
      </c>
      <c r="J9" s="26" t="s">
        <v>32</v>
      </c>
      <c r="K9" s="40">
        <v>2821</v>
      </c>
      <c r="L9" s="28"/>
      <c r="M9" s="28"/>
      <c r="N9" s="31">
        <f>600*4</f>
        <v>2400</v>
      </c>
      <c r="O9" s="28">
        <v>800</v>
      </c>
      <c r="P9" s="28"/>
      <c r="Q9" s="28">
        <v>400</v>
      </c>
      <c r="R9" s="10">
        <v>54</v>
      </c>
      <c r="S9" s="10">
        <v>34</v>
      </c>
      <c r="T9" s="10">
        <v>41</v>
      </c>
      <c r="U9" s="10">
        <v>16</v>
      </c>
      <c r="V9" s="10">
        <v>188</v>
      </c>
      <c r="W9" s="10">
        <v>144</v>
      </c>
      <c r="X9" s="10">
        <v>70</v>
      </c>
      <c r="Y9" s="10">
        <v>85</v>
      </c>
      <c r="Z9" s="10">
        <v>52</v>
      </c>
      <c r="AA9" s="10">
        <v>63</v>
      </c>
      <c r="AB9" s="10">
        <v>60</v>
      </c>
      <c r="AC9" s="10">
        <v>35</v>
      </c>
      <c r="AD9" s="10">
        <v>27</v>
      </c>
      <c r="AE9" s="10">
        <v>64</v>
      </c>
      <c r="AF9" s="10">
        <v>20</v>
      </c>
      <c r="AG9" s="10">
        <v>114</v>
      </c>
      <c r="AH9" s="10">
        <v>75</v>
      </c>
      <c r="AI9" s="10">
        <v>46</v>
      </c>
      <c r="AJ9" s="10">
        <v>64</v>
      </c>
      <c r="AK9" s="10">
        <v>99</v>
      </c>
      <c r="AL9" s="10">
        <v>48</v>
      </c>
      <c r="AM9" s="10">
        <v>14</v>
      </c>
      <c r="AN9" s="10">
        <v>16</v>
      </c>
      <c r="AO9" s="10">
        <v>12</v>
      </c>
      <c r="AP9" s="10">
        <v>32</v>
      </c>
      <c r="AQ9" s="10">
        <v>88</v>
      </c>
      <c r="AR9" s="10">
        <v>240</v>
      </c>
      <c r="AS9" s="10">
        <v>107</v>
      </c>
      <c r="AT9" s="10">
        <v>206</v>
      </c>
      <c r="AU9" s="10">
        <v>358</v>
      </c>
      <c r="AV9" s="10">
        <v>231</v>
      </c>
      <c r="AW9" s="10">
        <v>323</v>
      </c>
      <c r="AX9" s="10">
        <v>73</v>
      </c>
      <c r="AY9" s="10">
        <v>76</v>
      </c>
      <c r="AZ9" s="10">
        <v>16</v>
      </c>
      <c r="BA9" s="10">
        <v>718</v>
      </c>
      <c r="BB9" s="10">
        <v>324</v>
      </c>
      <c r="BC9" s="10">
        <v>145</v>
      </c>
      <c r="BD9" s="10">
        <v>25</v>
      </c>
      <c r="BE9" s="10">
        <v>706</v>
      </c>
      <c r="BF9" s="10">
        <v>436</v>
      </c>
      <c r="BG9" s="10">
        <v>565</v>
      </c>
      <c r="BH9" s="10">
        <v>382</v>
      </c>
      <c r="BI9" s="10">
        <v>365</v>
      </c>
      <c r="BJ9" s="10">
        <v>433</v>
      </c>
      <c r="BK9" s="10">
        <v>604</v>
      </c>
      <c r="BL9" s="10">
        <v>1144</v>
      </c>
      <c r="BM9" s="10">
        <v>531</v>
      </c>
      <c r="BN9" s="10">
        <v>405</v>
      </c>
      <c r="BO9" s="10">
        <v>585</v>
      </c>
      <c r="BP9" s="10">
        <v>418</v>
      </c>
      <c r="BQ9" s="10">
        <f t="shared" si="0"/>
        <v>1408</v>
      </c>
      <c r="BR9" s="1">
        <f t="shared" si="1"/>
        <v>2613</v>
      </c>
      <c r="BS9" s="29">
        <f>BR9-(BQ9*4)</f>
        <v>-3019</v>
      </c>
      <c r="BT9" s="30">
        <f>750*4</f>
        <v>3000</v>
      </c>
      <c r="BU9" s="31" t="s">
        <v>997</v>
      </c>
    </row>
    <row r="10" spans="1:75" s="31" customFormat="1" ht="15.75" x14ac:dyDescent="0.25">
      <c r="A10" s="26">
        <v>6</v>
      </c>
      <c r="B10" s="27" t="s">
        <v>8</v>
      </c>
      <c r="C10" s="27" t="s">
        <v>41</v>
      </c>
      <c r="D10" s="27" t="s">
        <v>11</v>
      </c>
      <c r="E10" s="26">
        <v>24</v>
      </c>
      <c r="F10" s="26" t="s">
        <v>30</v>
      </c>
      <c r="G10" s="26">
        <v>1</v>
      </c>
      <c r="H10" s="26" t="s">
        <v>31</v>
      </c>
      <c r="I10" s="28" t="s">
        <v>829</v>
      </c>
      <c r="J10" s="26" t="s">
        <v>32</v>
      </c>
      <c r="K10" s="40">
        <v>739</v>
      </c>
      <c r="L10" s="28"/>
      <c r="M10" s="28"/>
      <c r="N10" s="31">
        <f>30*24</f>
        <v>720</v>
      </c>
      <c r="O10" s="28">
        <f>30*24</f>
        <v>720</v>
      </c>
      <c r="P10" s="28"/>
      <c r="Q10" s="28"/>
      <c r="R10" s="10">
        <v>22</v>
      </c>
      <c r="S10" s="10">
        <v>22</v>
      </c>
      <c r="T10" s="10">
        <v>22</v>
      </c>
      <c r="U10" s="10">
        <v>0</v>
      </c>
      <c r="V10" s="10">
        <v>18</v>
      </c>
      <c r="W10" s="10">
        <v>27</v>
      </c>
      <c r="X10" s="10">
        <v>24</v>
      </c>
      <c r="Y10" s="10">
        <v>24</v>
      </c>
      <c r="Z10" s="10">
        <v>0</v>
      </c>
      <c r="AA10" s="10">
        <v>0</v>
      </c>
      <c r="AB10" s="10">
        <v>35</v>
      </c>
      <c r="AC10" s="10">
        <v>11</v>
      </c>
      <c r="AD10" s="10">
        <v>7</v>
      </c>
      <c r="AE10" s="10">
        <v>0</v>
      </c>
      <c r="AF10" s="10">
        <v>23</v>
      </c>
      <c r="AG10" s="10">
        <v>5</v>
      </c>
      <c r="AH10" s="10">
        <v>7</v>
      </c>
      <c r="AI10" s="10">
        <v>12</v>
      </c>
      <c r="AJ10" s="10">
        <v>0</v>
      </c>
      <c r="AK10" s="10">
        <v>0</v>
      </c>
      <c r="AL10" s="10">
        <v>8</v>
      </c>
      <c r="AM10" s="10">
        <v>80</v>
      </c>
      <c r="AN10" s="10">
        <v>2</v>
      </c>
      <c r="AO10" s="10">
        <v>12</v>
      </c>
      <c r="AP10" s="10">
        <v>35</v>
      </c>
      <c r="AQ10" s="10">
        <v>1</v>
      </c>
      <c r="AR10" s="10">
        <v>176</v>
      </c>
      <c r="AS10" s="10">
        <v>53</v>
      </c>
      <c r="AT10" s="10">
        <v>64</v>
      </c>
      <c r="AU10" s="10">
        <v>76</v>
      </c>
      <c r="AV10" s="10">
        <v>40</v>
      </c>
      <c r="AW10" s="10">
        <v>353</v>
      </c>
      <c r="AX10" s="10">
        <v>7</v>
      </c>
      <c r="AY10" s="10">
        <v>38</v>
      </c>
      <c r="AZ10" s="10">
        <v>8</v>
      </c>
      <c r="BA10" s="10">
        <v>417</v>
      </c>
      <c r="BB10" s="10">
        <v>84</v>
      </c>
      <c r="BC10" s="10">
        <v>48</v>
      </c>
      <c r="BD10" s="10">
        <v>88</v>
      </c>
      <c r="BE10" s="10">
        <v>132</v>
      </c>
      <c r="BF10" s="10">
        <v>6</v>
      </c>
      <c r="BG10" s="10">
        <v>72</v>
      </c>
      <c r="BH10" s="10">
        <v>24</v>
      </c>
      <c r="BI10" s="10">
        <v>61</v>
      </c>
      <c r="BJ10" s="10">
        <v>147</v>
      </c>
      <c r="BK10" s="10">
        <v>728</v>
      </c>
      <c r="BL10" s="10">
        <v>350</v>
      </c>
      <c r="BM10" s="10">
        <v>213</v>
      </c>
      <c r="BN10" s="10">
        <v>115</v>
      </c>
      <c r="BO10" s="10">
        <v>576</v>
      </c>
      <c r="BP10" s="10">
        <v>135</v>
      </c>
      <c r="BQ10" s="10">
        <f t="shared" si="0"/>
        <v>826</v>
      </c>
      <c r="BR10" s="1">
        <f t="shared" si="1"/>
        <v>-87</v>
      </c>
      <c r="BS10" s="29">
        <f>BR10-(BQ10*4)</f>
        <v>-3391</v>
      </c>
      <c r="BT10" s="30">
        <f>100*24</f>
        <v>2400</v>
      </c>
      <c r="BU10" s="31" t="s">
        <v>997</v>
      </c>
    </row>
    <row r="11" spans="1:75" ht="15.75" x14ac:dyDescent="0.25">
      <c r="A11" s="6">
        <v>7</v>
      </c>
      <c r="B11" s="1" t="s">
        <v>8</v>
      </c>
      <c r="C11" s="1" t="s">
        <v>41</v>
      </c>
      <c r="D11" s="1" t="s">
        <v>53</v>
      </c>
      <c r="E11" s="6">
        <v>24</v>
      </c>
      <c r="F11" s="6" t="s">
        <v>30</v>
      </c>
      <c r="G11" s="6">
        <v>1</v>
      </c>
      <c r="H11" s="6" t="s">
        <v>31</v>
      </c>
      <c r="I11" s="10" t="s">
        <v>849</v>
      </c>
      <c r="J11" s="6" t="s">
        <v>32</v>
      </c>
      <c r="K11" s="40">
        <v>368</v>
      </c>
      <c r="L11" s="10"/>
      <c r="M11" s="10"/>
      <c r="O11" s="10">
        <f>10*24</f>
        <v>240</v>
      </c>
      <c r="P11" s="10"/>
      <c r="Q11" s="10">
        <f>10*24</f>
        <v>240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48</v>
      </c>
      <c r="X11" s="10">
        <v>12</v>
      </c>
      <c r="Y11" s="10">
        <v>31</v>
      </c>
      <c r="Z11" s="10">
        <v>50</v>
      </c>
      <c r="AA11" s="10">
        <v>130</v>
      </c>
      <c r="AB11" s="10">
        <v>7</v>
      </c>
      <c r="AC11" s="10">
        <v>29</v>
      </c>
      <c r="AD11" s="10">
        <v>41</v>
      </c>
      <c r="AE11" s="10">
        <v>0</v>
      </c>
      <c r="AF11" s="10">
        <v>10</v>
      </c>
      <c r="AG11" s="10">
        <v>4</v>
      </c>
      <c r="AH11" s="10">
        <v>1</v>
      </c>
      <c r="AI11" s="10">
        <v>14</v>
      </c>
      <c r="AJ11" s="10">
        <v>24</v>
      </c>
      <c r="AK11" s="10">
        <v>10</v>
      </c>
      <c r="AL11" s="10">
        <v>0</v>
      </c>
      <c r="AM11" s="10">
        <v>256</v>
      </c>
      <c r="AN11" s="10">
        <v>49</v>
      </c>
      <c r="AO11" s="10">
        <v>10</v>
      </c>
      <c r="AP11" s="10">
        <v>42</v>
      </c>
      <c r="AQ11" s="10">
        <v>32</v>
      </c>
      <c r="AR11" s="10">
        <v>16</v>
      </c>
      <c r="AS11" s="10">
        <v>45</v>
      </c>
      <c r="AT11" s="10">
        <v>25</v>
      </c>
      <c r="AU11" s="10">
        <v>65</v>
      </c>
      <c r="AV11" s="10">
        <v>2</v>
      </c>
      <c r="AW11" s="10">
        <v>42</v>
      </c>
      <c r="AX11" s="10">
        <v>247</v>
      </c>
      <c r="AY11" s="10">
        <v>26</v>
      </c>
      <c r="AZ11" s="10">
        <v>105</v>
      </c>
      <c r="BA11" s="10">
        <v>43</v>
      </c>
      <c r="BB11" s="10">
        <v>70</v>
      </c>
      <c r="BC11" s="10">
        <v>10</v>
      </c>
      <c r="BD11" s="10">
        <v>18</v>
      </c>
      <c r="BE11" s="10">
        <v>80</v>
      </c>
      <c r="BF11" s="10">
        <v>32</v>
      </c>
      <c r="BG11" s="10">
        <v>49</v>
      </c>
      <c r="BH11" s="10">
        <v>44</v>
      </c>
      <c r="BI11" s="10">
        <v>48</v>
      </c>
      <c r="BJ11" s="10">
        <v>0</v>
      </c>
      <c r="BK11" s="10">
        <v>99</v>
      </c>
      <c r="BL11" s="10">
        <v>70</v>
      </c>
      <c r="BM11" s="10">
        <v>127</v>
      </c>
      <c r="BN11" s="10">
        <v>85</v>
      </c>
      <c r="BO11" s="10">
        <v>17</v>
      </c>
      <c r="BP11" s="10">
        <v>15</v>
      </c>
      <c r="BQ11" s="10">
        <f t="shared" si="0"/>
        <v>117</v>
      </c>
      <c r="BR11" s="1">
        <f t="shared" si="1"/>
        <v>-229</v>
      </c>
      <c r="BS11" s="11">
        <f t="shared" si="2"/>
        <v>-580</v>
      </c>
      <c r="BT11" s="12">
        <f>50*24</f>
        <v>1200</v>
      </c>
      <c r="BU11" s="9" t="s">
        <v>997</v>
      </c>
      <c r="BV11" s="9">
        <v>1200</v>
      </c>
    </row>
    <row r="12" spans="1:75" s="8" customFormat="1" ht="15.75" x14ac:dyDescent="0.25">
      <c r="A12" s="20">
        <v>8</v>
      </c>
      <c r="B12" s="21" t="s">
        <v>8</v>
      </c>
      <c r="C12" s="21" t="s">
        <v>41</v>
      </c>
      <c r="D12" s="21" t="s">
        <v>53</v>
      </c>
      <c r="E12" s="20">
        <v>4</v>
      </c>
      <c r="F12" s="20" t="s">
        <v>30</v>
      </c>
      <c r="G12" s="20">
        <v>5</v>
      </c>
      <c r="H12" s="20" t="s">
        <v>31</v>
      </c>
      <c r="I12" s="22" t="s">
        <v>830</v>
      </c>
      <c r="J12" s="20" t="s">
        <v>32</v>
      </c>
      <c r="K12" s="40">
        <v>217</v>
      </c>
      <c r="L12" s="22"/>
      <c r="M12" s="22"/>
      <c r="N12" s="8">
        <f>150*4</f>
        <v>600</v>
      </c>
      <c r="O12" s="22">
        <f>50*4</f>
        <v>200</v>
      </c>
      <c r="P12" s="22"/>
      <c r="Q12" s="22">
        <f>30*4</f>
        <v>120</v>
      </c>
      <c r="R12" s="10">
        <v>32</v>
      </c>
      <c r="S12" s="10">
        <v>44</v>
      </c>
      <c r="T12" s="10">
        <v>26</v>
      </c>
      <c r="U12" s="10">
        <v>16</v>
      </c>
      <c r="V12" s="10">
        <v>123</v>
      </c>
      <c r="W12" s="10">
        <v>106</v>
      </c>
      <c r="X12" s="10">
        <v>63</v>
      </c>
      <c r="Y12" s="10">
        <v>69</v>
      </c>
      <c r="Z12" s="10">
        <v>21</v>
      </c>
      <c r="AA12" s="10">
        <v>96</v>
      </c>
      <c r="AB12" s="10">
        <v>34</v>
      </c>
      <c r="AC12" s="10">
        <v>61</v>
      </c>
      <c r="AD12" s="10">
        <v>52</v>
      </c>
      <c r="AE12" s="10">
        <v>35</v>
      </c>
      <c r="AF12" s="10">
        <v>21</v>
      </c>
      <c r="AG12" s="10">
        <v>26</v>
      </c>
      <c r="AH12" s="10">
        <v>7</v>
      </c>
      <c r="AI12" s="10">
        <v>24</v>
      </c>
      <c r="AJ12" s="10">
        <v>29</v>
      </c>
      <c r="AK12" s="10">
        <v>10</v>
      </c>
      <c r="AL12" s="10">
        <v>34</v>
      </c>
      <c r="AM12" s="10">
        <v>74</v>
      </c>
      <c r="AN12" s="10">
        <v>55</v>
      </c>
      <c r="AO12" s="10">
        <v>49</v>
      </c>
      <c r="AP12" s="10">
        <v>27</v>
      </c>
      <c r="AQ12" s="10">
        <v>52</v>
      </c>
      <c r="AR12" s="10">
        <v>48</v>
      </c>
      <c r="AS12" s="10">
        <v>58</v>
      </c>
      <c r="AT12" s="10">
        <v>99</v>
      </c>
      <c r="AU12" s="10">
        <v>106</v>
      </c>
      <c r="AV12" s="10">
        <v>76</v>
      </c>
      <c r="AW12" s="10">
        <v>147</v>
      </c>
      <c r="AX12" s="10">
        <v>162</v>
      </c>
      <c r="AY12" s="10">
        <v>144</v>
      </c>
      <c r="AZ12" s="10">
        <v>133</v>
      </c>
      <c r="BA12" s="10">
        <v>191</v>
      </c>
      <c r="BB12" s="10">
        <v>127</v>
      </c>
      <c r="BC12" s="10">
        <v>40</v>
      </c>
      <c r="BD12" s="10">
        <v>40</v>
      </c>
      <c r="BE12" s="10">
        <v>17</v>
      </c>
      <c r="BF12" s="10">
        <v>22</v>
      </c>
      <c r="BG12" s="10">
        <v>8</v>
      </c>
      <c r="BH12" s="10">
        <v>24</v>
      </c>
      <c r="BI12" s="10">
        <v>10</v>
      </c>
      <c r="BJ12" s="10">
        <v>0</v>
      </c>
      <c r="BK12" s="10">
        <v>49</v>
      </c>
      <c r="BL12" s="10">
        <v>78</v>
      </c>
      <c r="BM12" s="10">
        <v>150</v>
      </c>
      <c r="BN12" s="10">
        <v>240</v>
      </c>
      <c r="BO12" s="10">
        <v>127</v>
      </c>
      <c r="BP12" s="10">
        <v>147</v>
      </c>
      <c r="BQ12" s="10">
        <f t="shared" si="0"/>
        <v>514</v>
      </c>
      <c r="BR12" s="1">
        <f t="shared" si="1"/>
        <v>-17</v>
      </c>
      <c r="BS12" s="23">
        <f>BR12-(BQ12*4)</f>
        <v>-2073</v>
      </c>
      <c r="BT12" s="24">
        <f>150*4</f>
        <v>600</v>
      </c>
      <c r="BU12" s="8" t="s">
        <v>997</v>
      </c>
      <c r="BV12" s="8">
        <v>600</v>
      </c>
    </row>
    <row r="13" spans="1:75" ht="15.75" hidden="1" x14ac:dyDescent="0.25">
      <c r="A13" s="6">
        <v>9</v>
      </c>
      <c r="B13" s="1" t="s">
        <v>8</v>
      </c>
      <c r="C13" s="1" t="s">
        <v>41</v>
      </c>
      <c r="D13" s="1" t="s">
        <v>54</v>
      </c>
      <c r="E13" s="6">
        <v>24</v>
      </c>
      <c r="F13" s="6" t="s">
        <v>30</v>
      </c>
      <c r="G13" s="6">
        <v>1</v>
      </c>
      <c r="H13" s="6" t="s">
        <v>31</v>
      </c>
      <c r="I13" s="10" t="s">
        <v>857</v>
      </c>
      <c r="J13" s="6" t="s">
        <v>32</v>
      </c>
      <c r="K13" s="40">
        <v>96</v>
      </c>
      <c r="L13" s="10"/>
      <c r="M13" s="10"/>
      <c r="O13" s="10">
        <f>10*24</f>
        <v>240</v>
      </c>
      <c r="P13" s="10"/>
      <c r="Q13" s="10"/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24</v>
      </c>
      <c r="BC13" s="10">
        <v>48</v>
      </c>
      <c r="BD13" s="10">
        <v>0</v>
      </c>
      <c r="BE13" s="10">
        <v>0</v>
      </c>
      <c r="BF13" s="10">
        <v>72</v>
      </c>
      <c r="BG13" s="10">
        <v>0</v>
      </c>
      <c r="BH13" s="10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f t="shared" si="0"/>
        <v>0</v>
      </c>
      <c r="BR13" s="1">
        <f t="shared" si="1"/>
        <v>-144</v>
      </c>
      <c r="BS13" s="11">
        <f t="shared" si="2"/>
        <v>-144</v>
      </c>
      <c r="BT13" s="12">
        <v>0</v>
      </c>
      <c r="BU13" s="9" t="s">
        <v>998</v>
      </c>
    </row>
    <row r="14" spans="1:75" ht="15.75" hidden="1" x14ac:dyDescent="0.25">
      <c r="A14" s="6">
        <v>10</v>
      </c>
      <c r="B14" s="1" t="s">
        <v>8</v>
      </c>
      <c r="C14" s="1" t="s">
        <v>41</v>
      </c>
      <c r="D14" s="1" t="s">
        <v>54</v>
      </c>
      <c r="E14" s="6">
        <v>4</v>
      </c>
      <c r="F14" s="6" t="s">
        <v>30</v>
      </c>
      <c r="G14" s="6">
        <v>5</v>
      </c>
      <c r="H14" s="6" t="s">
        <v>31</v>
      </c>
      <c r="I14" s="10" t="s">
        <v>831</v>
      </c>
      <c r="J14" s="6" t="s">
        <v>32</v>
      </c>
      <c r="K14" s="40">
        <v>18</v>
      </c>
      <c r="L14" s="10"/>
      <c r="M14" s="10"/>
      <c r="O14" s="10"/>
      <c r="P14" s="10"/>
      <c r="Q14" s="10"/>
      <c r="R14" s="10">
        <v>8</v>
      </c>
      <c r="S14" s="10">
        <v>0</v>
      </c>
      <c r="T14" s="10">
        <v>0</v>
      </c>
      <c r="U14" s="10">
        <v>0</v>
      </c>
      <c r="V14" s="10">
        <v>4</v>
      </c>
      <c r="W14" s="10">
        <v>4</v>
      </c>
      <c r="X14" s="10">
        <v>2</v>
      </c>
      <c r="Y14" s="10">
        <v>6</v>
      </c>
      <c r="Z14" s="10">
        <v>0</v>
      </c>
      <c r="AA14" s="10">
        <v>0</v>
      </c>
      <c r="AB14" s="10">
        <v>8</v>
      </c>
      <c r="AC14" s="10">
        <v>1</v>
      </c>
      <c r="AD14" s="10">
        <v>5</v>
      </c>
      <c r="AE14" s="10">
        <v>2</v>
      </c>
      <c r="AF14" s="10">
        <v>4</v>
      </c>
      <c r="AG14" s="10">
        <v>6</v>
      </c>
      <c r="AH14" s="10">
        <v>1</v>
      </c>
      <c r="AI14" s="10">
        <v>2</v>
      </c>
      <c r="AJ14" s="10">
        <v>1</v>
      </c>
      <c r="AK14" s="10">
        <v>0</v>
      </c>
      <c r="AL14" s="10">
        <v>4</v>
      </c>
      <c r="AM14" s="10">
        <v>2</v>
      </c>
      <c r="AN14" s="10">
        <v>0</v>
      </c>
      <c r="AO14" s="10">
        <v>0</v>
      </c>
      <c r="AP14" s="10">
        <v>0</v>
      </c>
      <c r="AQ14" s="10">
        <v>8</v>
      </c>
      <c r="AR14" s="10">
        <v>0</v>
      </c>
      <c r="AS14" s="10">
        <v>1</v>
      </c>
      <c r="AT14" s="10">
        <v>3</v>
      </c>
      <c r="AU14" s="10">
        <v>4</v>
      </c>
      <c r="AV14" s="10">
        <v>6</v>
      </c>
      <c r="AW14" s="10">
        <v>19</v>
      </c>
      <c r="AX14" s="10">
        <v>4</v>
      </c>
      <c r="AY14" s="10">
        <v>139</v>
      </c>
      <c r="AZ14" s="10">
        <v>83</v>
      </c>
      <c r="BA14" s="10">
        <v>0</v>
      </c>
      <c r="BB14" s="10">
        <v>0</v>
      </c>
      <c r="BC14" s="10">
        <v>0</v>
      </c>
      <c r="BD14" s="10">
        <v>24</v>
      </c>
      <c r="BE14" s="10">
        <v>0</v>
      </c>
      <c r="BF14" s="10">
        <v>0</v>
      </c>
      <c r="BG14" s="10">
        <v>6</v>
      </c>
      <c r="BH14" s="10">
        <v>0</v>
      </c>
      <c r="BI14" s="10">
        <v>0</v>
      </c>
      <c r="BJ14" s="10">
        <v>16</v>
      </c>
      <c r="BK14" s="10">
        <v>5</v>
      </c>
      <c r="BL14" s="10">
        <v>0</v>
      </c>
      <c r="BM14" s="10">
        <v>0</v>
      </c>
      <c r="BN14" s="10">
        <v>0</v>
      </c>
      <c r="BO14" s="10">
        <v>0</v>
      </c>
      <c r="BP14" s="10">
        <v>13</v>
      </c>
      <c r="BQ14" s="10">
        <f t="shared" si="0"/>
        <v>13</v>
      </c>
      <c r="BR14" s="1">
        <f t="shared" si="1"/>
        <v>5</v>
      </c>
      <c r="BS14" s="11">
        <f t="shared" si="2"/>
        <v>-34</v>
      </c>
      <c r="BT14" s="12">
        <v>0</v>
      </c>
      <c r="BU14" s="9" t="s">
        <v>998</v>
      </c>
    </row>
    <row r="15" spans="1:75" ht="15.75" hidden="1" x14ac:dyDescent="0.25">
      <c r="A15" s="6">
        <v>11</v>
      </c>
      <c r="B15" s="10" t="s">
        <v>8</v>
      </c>
      <c r="C15" s="10" t="s">
        <v>41</v>
      </c>
      <c r="D15" s="10" t="s">
        <v>12</v>
      </c>
      <c r="E15" s="13"/>
      <c r="F15" s="13" t="s">
        <v>30</v>
      </c>
      <c r="G15" s="13">
        <v>4</v>
      </c>
      <c r="H15" s="13" t="s">
        <v>31</v>
      </c>
      <c r="I15" s="10"/>
      <c r="J15" s="13" t="s">
        <v>32</v>
      </c>
      <c r="K15" s="40">
        <v>0</v>
      </c>
      <c r="L15" s="10"/>
      <c r="M15" s="10"/>
      <c r="O15" s="10"/>
      <c r="P15" s="10"/>
      <c r="Q15" s="10"/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0">
        <v>0</v>
      </c>
      <c r="BA15" s="10">
        <v>0</v>
      </c>
      <c r="BB15" s="10">
        <v>0</v>
      </c>
      <c r="BC15" s="10">
        <v>0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f t="shared" si="0"/>
        <v>0</v>
      </c>
      <c r="BR15" s="1">
        <f t="shared" si="1"/>
        <v>0</v>
      </c>
      <c r="BS15" s="11">
        <f t="shared" si="2"/>
        <v>0</v>
      </c>
      <c r="BT15" s="12">
        <v>0</v>
      </c>
    </row>
    <row r="16" spans="1:75" ht="15.75" hidden="1" x14ac:dyDescent="0.25">
      <c r="A16" s="6">
        <v>12</v>
      </c>
      <c r="B16" s="1" t="s">
        <v>8</v>
      </c>
      <c r="C16" s="1" t="s">
        <v>41</v>
      </c>
      <c r="D16" s="1" t="s">
        <v>13</v>
      </c>
      <c r="E16" s="6">
        <v>4</v>
      </c>
      <c r="F16" s="6" t="s">
        <v>30</v>
      </c>
      <c r="G16" s="6">
        <v>4</v>
      </c>
      <c r="H16" s="6" t="s">
        <v>31</v>
      </c>
      <c r="I16" s="10" t="s">
        <v>832</v>
      </c>
      <c r="J16" s="6" t="s">
        <v>32</v>
      </c>
      <c r="K16" s="40">
        <v>90</v>
      </c>
      <c r="L16" s="10"/>
      <c r="M16" s="10"/>
      <c r="O16" s="10"/>
      <c r="P16" s="10"/>
      <c r="Q16" s="10"/>
      <c r="R16" s="10">
        <v>0</v>
      </c>
      <c r="S16" s="10">
        <v>0</v>
      </c>
      <c r="T16" s="10">
        <v>0</v>
      </c>
      <c r="U16" s="10">
        <v>0</v>
      </c>
      <c r="V16" s="10">
        <v>1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14</v>
      </c>
      <c r="AS16" s="10">
        <v>0</v>
      </c>
      <c r="AT16" s="10">
        <v>0</v>
      </c>
      <c r="AU16" s="10">
        <v>3</v>
      </c>
      <c r="AV16" s="10">
        <v>10</v>
      </c>
      <c r="AW16" s="10">
        <v>16</v>
      </c>
      <c r="AX16" s="10">
        <v>45</v>
      </c>
      <c r="AY16" s="10">
        <v>27</v>
      </c>
      <c r="AZ16" s="10">
        <v>29</v>
      </c>
      <c r="BA16" s="10">
        <v>16</v>
      </c>
      <c r="BB16" s="10">
        <v>4</v>
      </c>
      <c r="BC16" s="10">
        <v>4</v>
      </c>
      <c r="BD16" s="10">
        <v>0</v>
      </c>
      <c r="BE16" s="10">
        <v>1</v>
      </c>
      <c r="BF16" s="10">
        <v>0</v>
      </c>
      <c r="BG16" s="10">
        <v>0</v>
      </c>
      <c r="BH16" s="10">
        <v>0</v>
      </c>
      <c r="BI16" s="10">
        <v>0</v>
      </c>
      <c r="BJ16" s="10">
        <v>0</v>
      </c>
      <c r="BK16" s="10">
        <v>0</v>
      </c>
      <c r="BL16" s="10">
        <v>4</v>
      </c>
      <c r="BM16" s="10">
        <v>4</v>
      </c>
      <c r="BN16" s="10">
        <v>0</v>
      </c>
      <c r="BO16" s="10">
        <v>13</v>
      </c>
      <c r="BP16" s="10">
        <v>24</v>
      </c>
      <c r="BQ16" s="10">
        <f t="shared" si="0"/>
        <v>37</v>
      </c>
      <c r="BR16" s="1">
        <f t="shared" si="1"/>
        <v>53</v>
      </c>
      <c r="BS16" s="11">
        <f t="shared" si="2"/>
        <v>-58</v>
      </c>
      <c r="BT16" s="12">
        <v>0</v>
      </c>
      <c r="BU16" s="9" t="s">
        <v>998</v>
      </c>
    </row>
    <row r="17" spans="1:74" ht="15.75" hidden="1" x14ac:dyDescent="0.25">
      <c r="A17" s="6">
        <v>13</v>
      </c>
      <c r="B17" s="1" t="s">
        <v>8</v>
      </c>
      <c r="C17" s="1" t="s">
        <v>41</v>
      </c>
      <c r="D17" s="1" t="s">
        <v>14</v>
      </c>
      <c r="E17" s="6">
        <v>24</v>
      </c>
      <c r="F17" s="6" t="s">
        <v>30</v>
      </c>
      <c r="G17" s="6">
        <v>1</v>
      </c>
      <c r="H17" s="6" t="s">
        <v>31</v>
      </c>
      <c r="I17" s="10" t="s">
        <v>850</v>
      </c>
      <c r="J17" s="6" t="s">
        <v>32</v>
      </c>
      <c r="K17" s="40">
        <v>168</v>
      </c>
      <c r="L17" s="10"/>
      <c r="M17" s="10"/>
      <c r="O17" s="10"/>
      <c r="P17" s="10"/>
      <c r="Q17" s="10"/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22</v>
      </c>
      <c r="AS17" s="10">
        <v>1</v>
      </c>
      <c r="AT17" s="10">
        <v>0</v>
      </c>
      <c r="AU17" s="10">
        <v>0</v>
      </c>
      <c r="AV17" s="10">
        <v>3</v>
      </c>
      <c r="AW17" s="10">
        <v>10</v>
      </c>
      <c r="AX17" s="10">
        <v>2</v>
      </c>
      <c r="AY17" s="10">
        <v>73</v>
      </c>
      <c r="AZ17" s="10">
        <v>94</v>
      </c>
      <c r="BA17" s="10">
        <v>35</v>
      </c>
      <c r="BB17" s="10">
        <v>6</v>
      </c>
      <c r="BC17" s="10">
        <v>26</v>
      </c>
      <c r="BD17" s="10">
        <v>16</v>
      </c>
      <c r="BE17" s="10">
        <v>1</v>
      </c>
      <c r="BF17" s="10">
        <v>3</v>
      </c>
      <c r="BG17" s="10">
        <v>0</v>
      </c>
      <c r="BH17" s="10">
        <v>0</v>
      </c>
      <c r="BI17" s="10">
        <v>0</v>
      </c>
      <c r="BJ17" s="10">
        <v>12</v>
      </c>
      <c r="BK17" s="10">
        <v>0</v>
      </c>
      <c r="BL17" s="10">
        <v>5</v>
      </c>
      <c r="BM17" s="10">
        <v>3</v>
      </c>
      <c r="BN17" s="10">
        <v>0</v>
      </c>
      <c r="BO17" s="10">
        <v>0</v>
      </c>
      <c r="BP17" s="10">
        <v>0</v>
      </c>
      <c r="BQ17" s="10">
        <f t="shared" si="0"/>
        <v>0</v>
      </c>
      <c r="BR17" s="1">
        <f t="shared" si="1"/>
        <v>168</v>
      </c>
      <c r="BS17" s="11">
        <f t="shared" si="2"/>
        <v>168</v>
      </c>
      <c r="BT17" s="12">
        <v>0</v>
      </c>
      <c r="BU17" s="9" t="s">
        <v>998</v>
      </c>
    </row>
    <row r="18" spans="1:74" ht="15.75" hidden="1" x14ac:dyDescent="0.25">
      <c r="A18" s="6">
        <v>14</v>
      </c>
      <c r="B18" s="1" t="s">
        <v>8</v>
      </c>
      <c r="C18" s="1" t="s">
        <v>41</v>
      </c>
      <c r="D18" s="1" t="s">
        <v>15</v>
      </c>
      <c r="E18" s="6">
        <v>4</v>
      </c>
      <c r="F18" s="6" t="s">
        <v>30</v>
      </c>
      <c r="G18" s="6">
        <v>4</v>
      </c>
      <c r="H18" s="6" t="s">
        <v>31</v>
      </c>
      <c r="I18" s="10" t="s">
        <v>833</v>
      </c>
      <c r="J18" s="6" t="s">
        <v>32</v>
      </c>
      <c r="K18" s="40">
        <v>135</v>
      </c>
      <c r="L18" s="10"/>
      <c r="M18" s="10"/>
      <c r="O18" s="10"/>
      <c r="P18" s="10"/>
      <c r="Q18" s="10"/>
      <c r="R18" s="10">
        <v>0</v>
      </c>
      <c r="S18" s="10">
        <v>0</v>
      </c>
      <c r="T18" s="10">
        <v>0</v>
      </c>
      <c r="U18" s="10">
        <v>4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4</v>
      </c>
      <c r="AB18" s="10">
        <v>2</v>
      </c>
      <c r="AC18" s="10">
        <v>0</v>
      </c>
      <c r="AD18" s="10">
        <v>0</v>
      </c>
      <c r="AE18" s="10">
        <v>0</v>
      </c>
      <c r="AF18" s="10">
        <v>2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4</v>
      </c>
      <c r="AO18" s="10">
        <v>0</v>
      </c>
      <c r="AP18" s="10">
        <v>0</v>
      </c>
      <c r="AQ18" s="10">
        <v>1</v>
      </c>
      <c r="AR18" s="10">
        <v>14</v>
      </c>
      <c r="AS18" s="10">
        <v>1</v>
      </c>
      <c r="AT18" s="10">
        <v>3</v>
      </c>
      <c r="AU18" s="10">
        <v>8</v>
      </c>
      <c r="AV18" s="10">
        <v>15</v>
      </c>
      <c r="AW18" s="10">
        <v>13</v>
      </c>
      <c r="AX18" s="10">
        <v>12</v>
      </c>
      <c r="AY18" s="10">
        <v>32</v>
      </c>
      <c r="AZ18" s="10">
        <v>25</v>
      </c>
      <c r="BA18" s="10">
        <v>8</v>
      </c>
      <c r="BB18" s="10">
        <v>2</v>
      </c>
      <c r="BC18" s="10">
        <v>2</v>
      </c>
      <c r="BD18" s="10">
        <v>1</v>
      </c>
      <c r="BE18" s="10">
        <v>0</v>
      </c>
      <c r="BF18" s="10">
        <v>0</v>
      </c>
      <c r="BG18" s="10">
        <v>0</v>
      </c>
      <c r="BH18" s="10">
        <v>0</v>
      </c>
      <c r="BI18" s="10">
        <v>3</v>
      </c>
      <c r="BJ18" s="10">
        <v>0</v>
      </c>
      <c r="BK18" s="10">
        <v>16</v>
      </c>
      <c r="BL18" s="10">
        <v>18</v>
      </c>
      <c r="BM18" s="10">
        <v>3</v>
      </c>
      <c r="BN18" s="10">
        <v>0</v>
      </c>
      <c r="BO18" s="10">
        <v>4</v>
      </c>
      <c r="BP18" s="10">
        <v>14</v>
      </c>
      <c r="BQ18" s="10">
        <f t="shared" si="0"/>
        <v>18</v>
      </c>
      <c r="BR18" s="1">
        <f t="shared" si="1"/>
        <v>117</v>
      </c>
      <c r="BS18" s="11">
        <f t="shared" si="2"/>
        <v>63</v>
      </c>
      <c r="BT18" s="12">
        <v>0</v>
      </c>
      <c r="BU18" s="9" t="s">
        <v>998</v>
      </c>
      <c r="BV18" s="25"/>
    </row>
    <row r="19" spans="1:74" ht="15.75" hidden="1" x14ac:dyDescent="0.25">
      <c r="A19" s="6">
        <v>15</v>
      </c>
      <c r="B19" s="10" t="s">
        <v>8</v>
      </c>
      <c r="C19" s="10" t="s">
        <v>41</v>
      </c>
      <c r="D19" s="10" t="s">
        <v>16</v>
      </c>
      <c r="E19" s="18">
        <v>24</v>
      </c>
      <c r="F19" s="18" t="s">
        <v>30</v>
      </c>
      <c r="G19" s="18">
        <v>1</v>
      </c>
      <c r="H19" s="18" t="s">
        <v>31</v>
      </c>
      <c r="I19" s="10" t="s">
        <v>851</v>
      </c>
      <c r="J19" s="18" t="s">
        <v>32</v>
      </c>
      <c r="K19" s="40">
        <v>74</v>
      </c>
      <c r="L19" s="10"/>
      <c r="M19" s="10"/>
      <c r="O19" s="10"/>
      <c r="P19" s="10"/>
      <c r="Q19" s="10"/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22</v>
      </c>
      <c r="AS19" s="10">
        <v>0</v>
      </c>
      <c r="AT19" s="10">
        <v>0</v>
      </c>
      <c r="AU19" s="10">
        <v>6</v>
      </c>
      <c r="AV19" s="10">
        <v>0</v>
      </c>
      <c r="AW19" s="10">
        <v>6</v>
      </c>
      <c r="AX19" s="10">
        <v>12</v>
      </c>
      <c r="AY19" s="10">
        <v>27</v>
      </c>
      <c r="AZ19" s="10">
        <v>202</v>
      </c>
      <c r="BA19" s="10">
        <v>19</v>
      </c>
      <c r="BB19" s="10">
        <v>8</v>
      </c>
      <c r="BC19" s="10">
        <v>2</v>
      </c>
      <c r="BD19" s="10">
        <v>42</v>
      </c>
      <c r="BE19" s="10">
        <v>12</v>
      </c>
      <c r="BF19" s="10">
        <v>0</v>
      </c>
      <c r="BG19" s="10">
        <v>0</v>
      </c>
      <c r="BH19" s="10">
        <v>0</v>
      </c>
      <c r="BI19" s="10">
        <v>0</v>
      </c>
      <c r="BJ19" s="10">
        <v>15</v>
      </c>
      <c r="BK19" s="10">
        <v>0</v>
      </c>
      <c r="BL19" s="10">
        <v>9</v>
      </c>
      <c r="BM19" s="10">
        <v>0</v>
      </c>
      <c r="BN19" s="10">
        <v>0</v>
      </c>
      <c r="BO19" s="10">
        <v>0</v>
      </c>
      <c r="BP19" s="10">
        <v>0</v>
      </c>
      <c r="BQ19" s="10">
        <f t="shared" si="0"/>
        <v>0</v>
      </c>
      <c r="BR19" s="1">
        <f t="shared" si="1"/>
        <v>74</v>
      </c>
      <c r="BS19" s="11">
        <f t="shared" si="2"/>
        <v>74</v>
      </c>
      <c r="BT19" s="12">
        <v>0</v>
      </c>
      <c r="BU19" s="9" t="s">
        <v>998</v>
      </c>
    </row>
    <row r="20" spans="1:74" ht="15.75" hidden="1" x14ac:dyDescent="0.25">
      <c r="A20" s="6">
        <v>16</v>
      </c>
      <c r="B20" s="1" t="s">
        <v>8</v>
      </c>
      <c r="C20" s="1" t="s">
        <v>42</v>
      </c>
      <c r="D20" s="1" t="s">
        <v>17</v>
      </c>
      <c r="E20" s="6">
        <v>24</v>
      </c>
      <c r="F20" s="6" t="s">
        <v>30</v>
      </c>
      <c r="G20" s="6">
        <v>1</v>
      </c>
      <c r="H20" s="6" t="s">
        <v>31</v>
      </c>
      <c r="I20" s="10" t="s">
        <v>834</v>
      </c>
      <c r="J20" s="6" t="s">
        <v>32</v>
      </c>
      <c r="K20" s="40">
        <v>2</v>
      </c>
      <c r="L20" s="10"/>
      <c r="M20" s="10"/>
      <c r="O20" s="10">
        <f>30*24</f>
        <v>720</v>
      </c>
      <c r="P20" s="10"/>
      <c r="Q20" s="10"/>
      <c r="R20" s="10">
        <v>2</v>
      </c>
      <c r="S20" s="10">
        <v>90</v>
      </c>
      <c r="T20" s="10">
        <v>338</v>
      </c>
      <c r="U20" s="10">
        <v>5</v>
      </c>
      <c r="V20" s="10">
        <v>0</v>
      </c>
      <c r="W20" s="10">
        <v>30</v>
      </c>
      <c r="X20" s="10">
        <v>19</v>
      </c>
      <c r="Y20" s="10">
        <v>83</v>
      </c>
      <c r="Z20" s="10">
        <v>74</v>
      </c>
      <c r="AA20" s="10">
        <v>96</v>
      </c>
      <c r="AB20" s="10">
        <v>80</v>
      </c>
      <c r="AC20" s="10">
        <v>74</v>
      </c>
      <c r="AD20" s="10">
        <v>40</v>
      </c>
      <c r="AE20" s="10">
        <v>93</v>
      </c>
      <c r="AF20" s="10">
        <v>47</v>
      </c>
      <c r="AG20" s="10">
        <v>56</v>
      </c>
      <c r="AH20" s="10">
        <v>56</v>
      </c>
      <c r="AI20" s="10">
        <v>16</v>
      </c>
      <c r="AJ20" s="10">
        <v>51</v>
      </c>
      <c r="AK20" s="10">
        <v>7</v>
      </c>
      <c r="AL20" s="10">
        <v>27</v>
      </c>
      <c r="AM20" s="10">
        <v>21</v>
      </c>
      <c r="AN20" s="10">
        <v>26</v>
      </c>
      <c r="AO20" s="10">
        <v>0</v>
      </c>
      <c r="AP20" s="10">
        <v>0</v>
      </c>
      <c r="AQ20" s="10">
        <v>31</v>
      </c>
      <c r="AR20" s="10">
        <v>14</v>
      </c>
      <c r="AS20" s="10">
        <v>50</v>
      </c>
      <c r="AT20" s="10">
        <v>51</v>
      </c>
      <c r="AU20" s="10">
        <v>58</v>
      </c>
      <c r="AV20" s="10">
        <v>37</v>
      </c>
      <c r="AW20" s="10">
        <v>40</v>
      </c>
      <c r="AX20" s="10">
        <v>10</v>
      </c>
      <c r="AY20" s="10">
        <v>14</v>
      </c>
      <c r="AZ20" s="10">
        <v>1</v>
      </c>
      <c r="BA20" s="10">
        <v>1</v>
      </c>
      <c r="BB20" s="10">
        <v>0</v>
      </c>
      <c r="BC20" s="10">
        <v>0</v>
      </c>
      <c r="BD20" s="10">
        <v>5</v>
      </c>
      <c r="BE20" s="10">
        <v>0</v>
      </c>
      <c r="BF20" s="10">
        <v>0</v>
      </c>
      <c r="BG20" s="10">
        <v>0</v>
      </c>
      <c r="BH20" s="10">
        <v>0</v>
      </c>
      <c r="BI20" s="10">
        <v>19</v>
      </c>
      <c r="BJ20" s="10">
        <v>12</v>
      </c>
      <c r="BK20" s="10">
        <v>1</v>
      </c>
      <c r="BL20" s="10">
        <v>20</v>
      </c>
      <c r="BM20" s="10">
        <v>0</v>
      </c>
      <c r="BN20" s="10">
        <v>0</v>
      </c>
      <c r="BO20" s="10">
        <v>0</v>
      </c>
      <c r="BP20" s="10">
        <v>0</v>
      </c>
      <c r="BQ20" s="10">
        <f t="shared" si="0"/>
        <v>0</v>
      </c>
      <c r="BR20" s="1">
        <f t="shared" si="1"/>
        <v>-718</v>
      </c>
      <c r="BS20" s="11">
        <f>BR20-(BQ20*4)</f>
        <v>-718</v>
      </c>
      <c r="BT20" s="12">
        <v>0</v>
      </c>
      <c r="BU20" s="9" t="s">
        <v>998</v>
      </c>
    </row>
    <row r="21" spans="1:74" ht="15.75" hidden="1" x14ac:dyDescent="0.25">
      <c r="A21" s="6">
        <v>17</v>
      </c>
      <c r="B21" s="1" t="s">
        <v>8</v>
      </c>
      <c r="C21" s="1" t="s">
        <v>43</v>
      </c>
      <c r="D21" s="1" t="s">
        <v>18</v>
      </c>
      <c r="E21" s="6">
        <v>12</v>
      </c>
      <c r="F21" s="6" t="s">
        <v>30</v>
      </c>
      <c r="G21" s="6">
        <v>1.5</v>
      </c>
      <c r="H21" s="6" t="s">
        <v>31</v>
      </c>
      <c r="I21" s="10"/>
      <c r="J21" s="6" t="s">
        <v>32</v>
      </c>
      <c r="K21" s="40">
        <v>0</v>
      </c>
      <c r="L21" s="10"/>
      <c r="M21" s="10"/>
      <c r="O21" s="10"/>
      <c r="P21" s="10"/>
      <c r="Q21" s="10"/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  <c r="AU21" s="10">
        <v>0</v>
      </c>
      <c r="AV21" s="10">
        <v>0</v>
      </c>
      <c r="AW21" s="10">
        <v>0</v>
      </c>
      <c r="AX21" s="10">
        <v>0</v>
      </c>
      <c r="AY21" s="10">
        <v>0</v>
      </c>
      <c r="AZ21" s="10">
        <v>0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  <c r="BG21" s="10">
        <v>0</v>
      </c>
      <c r="BH21" s="10">
        <v>0</v>
      </c>
      <c r="BI21" s="10">
        <v>0</v>
      </c>
      <c r="BJ21" s="10">
        <v>0</v>
      </c>
      <c r="BK21" s="10">
        <v>0</v>
      </c>
      <c r="BL21" s="10">
        <v>0</v>
      </c>
      <c r="BM21" s="10">
        <v>0</v>
      </c>
      <c r="BN21" s="10">
        <v>0</v>
      </c>
      <c r="BO21" s="10">
        <v>0</v>
      </c>
      <c r="BP21" s="10">
        <v>0</v>
      </c>
      <c r="BQ21" s="10">
        <f t="shared" si="0"/>
        <v>0</v>
      </c>
      <c r="BR21" s="1">
        <f t="shared" si="1"/>
        <v>0</v>
      </c>
      <c r="BS21" s="11">
        <f t="shared" si="2"/>
        <v>0</v>
      </c>
      <c r="BT21" s="12">
        <v>0</v>
      </c>
    </row>
    <row r="22" spans="1:74" ht="15.75" hidden="1" x14ac:dyDescent="0.25">
      <c r="A22" s="6">
        <v>18</v>
      </c>
      <c r="B22" s="1" t="s">
        <v>8</v>
      </c>
      <c r="C22" s="1" t="s">
        <v>43</v>
      </c>
      <c r="D22" s="1" t="s">
        <v>19</v>
      </c>
      <c r="E22" s="6">
        <v>24</v>
      </c>
      <c r="F22" s="6" t="s">
        <v>30</v>
      </c>
      <c r="G22" s="6">
        <v>0.5</v>
      </c>
      <c r="H22" s="6" t="s">
        <v>31</v>
      </c>
      <c r="I22" s="10" t="s">
        <v>852</v>
      </c>
      <c r="J22" s="6" t="s">
        <v>32</v>
      </c>
      <c r="K22" s="40">
        <v>298</v>
      </c>
      <c r="L22" s="10"/>
      <c r="M22" s="10"/>
      <c r="O22" s="10"/>
      <c r="P22" s="10"/>
      <c r="Q22" s="10"/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66</v>
      </c>
      <c r="X22" s="10">
        <v>41</v>
      </c>
      <c r="Y22" s="10">
        <v>0</v>
      </c>
      <c r="Z22" s="10">
        <v>26</v>
      </c>
      <c r="AA22" s="10">
        <v>39</v>
      </c>
      <c r="AB22" s="10">
        <v>36</v>
      </c>
      <c r="AC22" s="10">
        <v>0</v>
      </c>
      <c r="AD22" s="10">
        <v>48</v>
      </c>
      <c r="AE22" s="10">
        <v>0</v>
      </c>
      <c r="AF22" s="10">
        <v>0</v>
      </c>
      <c r="AG22" s="10">
        <v>2</v>
      </c>
      <c r="AH22" s="10">
        <v>72</v>
      </c>
      <c r="AI22" s="10">
        <v>25</v>
      </c>
      <c r="AJ22" s="10">
        <v>0</v>
      </c>
      <c r="AK22" s="10">
        <v>0</v>
      </c>
      <c r="AL22" s="10">
        <v>0</v>
      </c>
      <c r="AM22" s="10">
        <v>24</v>
      </c>
      <c r="AN22" s="10">
        <v>0</v>
      </c>
      <c r="AO22" s="10">
        <v>1</v>
      </c>
      <c r="AP22" s="10">
        <v>0</v>
      </c>
      <c r="AQ22" s="10">
        <v>0</v>
      </c>
      <c r="AR22" s="10">
        <v>36</v>
      </c>
      <c r="AS22" s="10">
        <v>0</v>
      </c>
      <c r="AT22" s="10">
        <v>5</v>
      </c>
      <c r="AU22" s="10">
        <v>0</v>
      </c>
      <c r="AV22" s="10">
        <v>0</v>
      </c>
      <c r="AW22" s="10">
        <v>0</v>
      </c>
      <c r="AX22" s="10">
        <v>0</v>
      </c>
      <c r="AY22" s="10">
        <v>0</v>
      </c>
      <c r="AZ22" s="10">
        <v>0</v>
      </c>
      <c r="BA22" s="10">
        <v>10</v>
      </c>
      <c r="BB22" s="10">
        <v>0</v>
      </c>
      <c r="BC22" s="10">
        <v>5</v>
      </c>
      <c r="BD22" s="10">
        <v>33</v>
      </c>
      <c r="BE22" s="10">
        <v>25</v>
      </c>
      <c r="BF22" s="10">
        <v>1</v>
      </c>
      <c r="BG22" s="10">
        <v>0</v>
      </c>
      <c r="BH22" s="10">
        <v>24</v>
      </c>
      <c r="BI22" s="10">
        <v>1</v>
      </c>
      <c r="BJ22" s="10">
        <v>48</v>
      </c>
      <c r="BK22" s="10">
        <v>24</v>
      </c>
      <c r="BL22" s="10">
        <v>24</v>
      </c>
      <c r="BM22" s="10">
        <v>1</v>
      </c>
      <c r="BN22" s="10">
        <v>48</v>
      </c>
      <c r="BO22" s="10">
        <v>144</v>
      </c>
      <c r="BP22" s="10">
        <v>48</v>
      </c>
      <c r="BQ22" s="10">
        <f t="shared" si="0"/>
        <v>240</v>
      </c>
      <c r="BR22" s="1">
        <f t="shared" si="1"/>
        <v>58</v>
      </c>
      <c r="BS22" s="11">
        <f t="shared" si="2"/>
        <v>-662</v>
      </c>
      <c r="BT22" s="12">
        <v>0</v>
      </c>
      <c r="BU22" s="9" t="s">
        <v>998</v>
      </c>
    </row>
    <row r="23" spans="1:74" ht="15.75" hidden="1" x14ac:dyDescent="0.25">
      <c r="A23" s="6">
        <v>19</v>
      </c>
      <c r="B23" s="10" t="s">
        <v>8</v>
      </c>
      <c r="C23" s="10" t="s">
        <v>43</v>
      </c>
      <c r="D23" s="10" t="s">
        <v>20</v>
      </c>
      <c r="E23" s="13"/>
      <c r="F23" s="13" t="s">
        <v>30</v>
      </c>
      <c r="G23" s="13">
        <v>1.5</v>
      </c>
      <c r="H23" s="13" t="s">
        <v>31</v>
      </c>
      <c r="I23" s="10"/>
      <c r="J23" s="13" t="s">
        <v>32</v>
      </c>
      <c r="K23" s="40">
        <v>0</v>
      </c>
      <c r="L23" s="10"/>
      <c r="M23" s="10"/>
      <c r="O23" s="10"/>
      <c r="P23" s="10"/>
      <c r="Q23" s="10"/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0</v>
      </c>
      <c r="AV23" s="10">
        <v>0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f t="shared" si="0"/>
        <v>0</v>
      </c>
      <c r="BR23" s="1">
        <f t="shared" si="1"/>
        <v>0</v>
      </c>
      <c r="BS23" s="11">
        <f t="shared" si="2"/>
        <v>0</v>
      </c>
      <c r="BT23" s="12">
        <v>0</v>
      </c>
    </row>
    <row r="24" spans="1:74" ht="15.75" hidden="1" x14ac:dyDescent="0.25">
      <c r="A24" s="6">
        <v>20</v>
      </c>
      <c r="B24" s="10" t="s">
        <v>8</v>
      </c>
      <c r="C24" s="10" t="s">
        <v>43</v>
      </c>
      <c r="D24" s="10" t="s">
        <v>21</v>
      </c>
      <c r="E24" s="13"/>
      <c r="F24" s="13" t="s">
        <v>30</v>
      </c>
      <c r="G24" s="13">
        <v>0.5</v>
      </c>
      <c r="H24" s="13" t="s">
        <v>31</v>
      </c>
      <c r="I24" s="10"/>
      <c r="J24" s="13" t="s">
        <v>32</v>
      </c>
      <c r="K24" s="40">
        <v>0</v>
      </c>
      <c r="L24" s="10"/>
      <c r="M24" s="10"/>
      <c r="O24" s="10"/>
      <c r="P24" s="10"/>
      <c r="Q24" s="10"/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0">
        <v>0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10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f t="shared" si="0"/>
        <v>0</v>
      </c>
      <c r="BR24" s="1">
        <f t="shared" si="1"/>
        <v>0</v>
      </c>
      <c r="BS24" s="11">
        <f t="shared" si="2"/>
        <v>0</v>
      </c>
      <c r="BT24" s="12">
        <v>0</v>
      </c>
    </row>
    <row r="25" spans="1:74" s="8" customFormat="1" ht="15.75" x14ac:dyDescent="0.25">
      <c r="A25" s="20">
        <v>21</v>
      </c>
      <c r="B25" s="21" t="s">
        <v>8</v>
      </c>
      <c r="C25" s="21" t="s">
        <v>44</v>
      </c>
      <c r="D25" s="21" t="s">
        <v>22</v>
      </c>
      <c r="E25" s="20">
        <v>30</v>
      </c>
      <c r="F25" s="20" t="s">
        <v>30</v>
      </c>
      <c r="G25" s="20">
        <v>0.4</v>
      </c>
      <c r="H25" s="20" t="s">
        <v>31</v>
      </c>
      <c r="I25" s="22" t="s">
        <v>961</v>
      </c>
      <c r="J25" s="20" t="s">
        <v>32</v>
      </c>
      <c r="K25" s="40">
        <v>4195</v>
      </c>
      <c r="L25" s="22"/>
      <c r="M25" s="22"/>
      <c r="N25" s="8">
        <f>50*30</f>
        <v>1500</v>
      </c>
      <c r="O25" s="22">
        <f>6*30</f>
        <v>180</v>
      </c>
      <c r="P25" s="22"/>
      <c r="Q25" s="22"/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14</v>
      </c>
      <c r="AF25" s="10">
        <v>28</v>
      </c>
      <c r="AG25" s="10">
        <v>0</v>
      </c>
      <c r="AH25" s="10">
        <v>36</v>
      </c>
      <c r="AI25" s="10">
        <v>4</v>
      </c>
      <c r="AJ25" s="10">
        <v>0</v>
      </c>
      <c r="AK25" s="10">
        <v>2</v>
      </c>
      <c r="AL25" s="10">
        <v>0</v>
      </c>
      <c r="AM25" s="10">
        <v>0</v>
      </c>
      <c r="AN25" s="10">
        <v>1</v>
      </c>
      <c r="AO25" s="10">
        <v>0</v>
      </c>
      <c r="AP25" s="10">
        <v>2</v>
      </c>
      <c r="AQ25" s="10">
        <v>12</v>
      </c>
      <c r="AR25" s="10">
        <v>0</v>
      </c>
      <c r="AS25" s="10">
        <v>24</v>
      </c>
      <c r="AT25" s="10">
        <v>0</v>
      </c>
      <c r="AU25" s="10">
        <v>0</v>
      </c>
      <c r="AV25" s="10">
        <v>0</v>
      </c>
      <c r="AW25" s="10">
        <v>0</v>
      </c>
      <c r="AX25" s="10">
        <v>0</v>
      </c>
      <c r="AY25" s="10">
        <v>0</v>
      </c>
      <c r="AZ25" s="10">
        <v>54</v>
      </c>
      <c r="BA25" s="10">
        <v>220</v>
      </c>
      <c r="BB25" s="10">
        <v>162</v>
      </c>
      <c r="BC25" s="10">
        <v>143</v>
      </c>
      <c r="BD25" s="10">
        <v>0</v>
      </c>
      <c r="BE25" s="10">
        <v>0</v>
      </c>
      <c r="BF25" s="10">
        <v>0</v>
      </c>
      <c r="BG25" s="10">
        <v>1</v>
      </c>
      <c r="BH25" s="10">
        <v>432</v>
      </c>
      <c r="BI25" s="10">
        <v>159</v>
      </c>
      <c r="BJ25" s="10">
        <v>310</v>
      </c>
      <c r="BK25" s="10">
        <v>195</v>
      </c>
      <c r="BL25" s="10">
        <v>238</v>
      </c>
      <c r="BM25" s="10">
        <v>108</v>
      </c>
      <c r="BN25" s="10">
        <v>200</v>
      </c>
      <c r="BO25" s="10">
        <v>272</v>
      </c>
      <c r="BP25" s="10">
        <v>500</v>
      </c>
      <c r="BQ25" s="10">
        <f t="shared" si="0"/>
        <v>972</v>
      </c>
      <c r="BR25" s="1">
        <f t="shared" si="1"/>
        <v>4543</v>
      </c>
      <c r="BS25" s="23">
        <f>BR25-(BQ25*4)</f>
        <v>655</v>
      </c>
      <c r="BT25" s="24">
        <f>50*30</f>
        <v>1500</v>
      </c>
      <c r="BU25" s="8" t="s">
        <v>997</v>
      </c>
    </row>
    <row r="26" spans="1:74" s="8" customFormat="1" ht="15.75" x14ac:dyDescent="0.25">
      <c r="A26" s="20">
        <v>22</v>
      </c>
      <c r="B26" s="21" t="s">
        <v>8</v>
      </c>
      <c r="C26" s="21" t="s">
        <v>44</v>
      </c>
      <c r="D26" s="21" t="s">
        <v>858</v>
      </c>
      <c r="E26" s="20">
        <v>30</v>
      </c>
      <c r="F26" s="20" t="s">
        <v>30</v>
      </c>
      <c r="G26" s="20">
        <v>0.4</v>
      </c>
      <c r="H26" s="20" t="s">
        <v>31</v>
      </c>
      <c r="I26" s="22" t="s">
        <v>962</v>
      </c>
      <c r="J26" s="20" t="s">
        <v>32</v>
      </c>
      <c r="K26" s="40">
        <v>1102</v>
      </c>
      <c r="L26" s="22"/>
      <c r="M26" s="22"/>
      <c r="N26" s="8">
        <f>30*30</f>
        <v>900</v>
      </c>
      <c r="O26" s="22">
        <f>6*30</f>
        <v>180</v>
      </c>
      <c r="P26" s="22"/>
      <c r="Q26" s="22"/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12</v>
      </c>
      <c r="AF26" s="10">
        <v>24</v>
      </c>
      <c r="AG26" s="10">
        <v>11</v>
      </c>
      <c r="AH26" s="10">
        <v>0</v>
      </c>
      <c r="AI26" s="10">
        <v>11</v>
      </c>
      <c r="AJ26" s="10">
        <v>0</v>
      </c>
      <c r="AK26" s="10">
        <v>2</v>
      </c>
      <c r="AL26" s="10">
        <v>2</v>
      </c>
      <c r="AM26" s="10">
        <v>2</v>
      </c>
      <c r="AN26" s="10">
        <v>58</v>
      </c>
      <c r="AO26" s="10">
        <v>0</v>
      </c>
      <c r="AP26" s="10">
        <v>0</v>
      </c>
      <c r="AQ26" s="10">
        <v>0</v>
      </c>
      <c r="AR26" s="10">
        <v>0</v>
      </c>
      <c r="AS26" s="10">
        <v>36</v>
      </c>
      <c r="AT26" s="10">
        <v>1</v>
      </c>
      <c r="AU26" s="10">
        <v>0</v>
      </c>
      <c r="AV26" s="10">
        <v>0</v>
      </c>
      <c r="AW26" s="10">
        <v>1</v>
      </c>
      <c r="AX26" s="10">
        <v>1</v>
      </c>
      <c r="AY26" s="10">
        <v>0</v>
      </c>
      <c r="AZ26" s="10">
        <v>60</v>
      </c>
      <c r="BA26" s="10">
        <v>150</v>
      </c>
      <c r="BB26" s="10">
        <v>45</v>
      </c>
      <c r="BC26" s="10">
        <v>11</v>
      </c>
      <c r="BD26" s="10">
        <v>0</v>
      </c>
      <c r="BE26" s="10">
        <v>0</v>
      </c>
      <c r="BF26" s="10">
        <v>0</v>
      </c>
      <c r="BG26" s="10">
        <v>2</v>
      </c>
      <c r="BH26" s="10">
        <v>167</v>
      </c>
      <c r="BI26" s="10">
        <v>195</v>
      </c>
      <c r="BJ26" s="10">
        <v>193</v>
      </c>
      <c r="BK26" s="10">
        <v>407</v>
      </c>
      <c r="BL26" s="10">
        <v>194</v>
      </c>
      <c r="BM26" s="10">
        <v>93</v>
      </c>
      <c r="BN26" s="10">
        <v>163</v>
      </c>
      <c r="BO26" s="10">
        <v>421</v>
      </c>
      <c r="BP26" s="10">
        <v>657</v>
      </c>
      <c r="BQ26" s="10">
        <f t="shared" si="0"/>
        <v>1241</v>
      </c>
      <c r="BR26" s="1">
        <f t="shared" si="1"/>
        <v>581</v>
      </c>
      <c r="BS26" s="23">
        <f>BR26-(BQ26*4)</f>
        <v>-4383</v>
      </c>
      <c r="BT26" s="24">
        <f>60*30</f>
        <v>1800</v>
      </c>
      <c r="BU26" s="8" t="s">
        <v>997</v>
      </c>
    </row>
    <row r="27" spans="1:74" ht="15.75" hidden="1" x14ac:dyDescent="0.25">
      <c r="A27" s="6">
        <v>23</v>
      </c>
      <c r="B27" s="1" t="s">
        <v>8</v>
      </c>
      <c r="C27" s="1" t="s">
        <v>46</v>
      </c>
      <c r="D27" s="1" t="s">
        <v>23</v>
      </c>
      <c r="E27" s="6">
        <v>24</v>
      </c>
      <c r="F27" s="6" t="s">
        <v>30</v>
      </c>
      <c r="G27" s="6">
        <v>0.23599999999999999</v>
      </c>
      <c r="H27" s="6" t="s">
        <v>31</v>
      </c>
      <c r="I27" s="10"/>
      <c r="J27" s="6" t="s">
        <v>32</v>
      </c>
      <c r="K27" s="40">
        <v>0</v>
      </c>
      <c r="L27" s="10"/>
      <c r="M27" s="10"/>
      <c r="O27" s="10"/>
      <c r="P27" s="10"/>
      <c r="Q27" s="10"/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0">
        <v>0</v>
      </c>
      <c r="BA27" s="10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f t="shared" si="0"/>
        <v>0</v>
      </c>
      <c r="BR27" s="1">
        <f t="shared" si="1"/>
        <v>0</v>
      </c>
      <c r="BS27" s="11">
        <f t="shared" si="2"/>
        <v>0</v>
      </c>
      <c r="BT27" s="12">
        <v>0</v>
      </c>
    </row>
    <row r="28" spans="1:74" ht="15.75" hidden="1" x14ac:dyDescent="0.25">
      <c r="A28" s="6">
        <v>24</v>
      </c>
      <c r="B28" s="10" t="s">
        <v>8</v>
      </c>
      <c r="C28" s="10" t="s">
        <v>45</v>
      </c>
      <c r="D28" s="10" t="s">
        <v>24</v>
      </c>
      <c r="E28" s="13"/>
      <c r="F28" s="13" t="s">
        <v>30</v>
      </c>
      <c r="G28" s="13">
        <v>200</v>
      </c>
      <c r="H28" s="13" t="s">
        <v>31</v>
      </c>
      <c r="I28" s="10"/>
      <c r="J28" s="13" t="s">
        <v>33</v>
      </c>
      <c r="K28" s="40">
        <v>0</v>
      </c>
      <c r="L28" s="10"/>
      <c r="M28" s="10"/>
      <c r="O28" s="10"/>
      <c r="P28" s="10"/>
      <c r="Q28" s="10"/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0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0</v>
      </c>
      <c r="BD28" s="10">
        <v>0</v>
      </c>
      <c r="BE28" s="10">
        <v>0</v>
      </c>
      <c r="BF28" s="10">
        <v>0</v>
      </c>
      <c r="BG28" s="10">
        <v>0</v>
      </c>
      <c r="BH28" s="10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f t="shared" si="0"/>
        <v>0</v>
      </c>
      <c r="BR28" s="1">
        <f t="shared" si="1"/>
        <v>0</v>
      </c>
      <c r="BS28" s="11">
        <f t="shared" si="2"/>
        <v>0</v>
      </c>
      <c r="BT28" s="12">
        <v>0</v>
      </c>
    </row>
    <row r="29" spans="1:74" ht="15.75" hidden="1" x14ac:dyDescent="0.25">
      <c r="A29" s="6">
        <v>25</v>
      </c>
      <c r="B29" s="10" t="s">
        <v>8</v>
      </c>
      <c r="C29" s="10" t="s">
        <v>45</v>
      </c>
      <c r="D29" s="10" t="s">
        <v>25</v>
      </c>
      <c r="E29" s="13"/>
      <c r="F29" s="13" t="s">
        <v>30</v>
      </c>
      <c r="G29" s="13">
        <v>200</v>
      </c>
      <c r="H29" s="13" t="s">
        <v>31</v>
      </c>
      <c r="I29" s="10"/>
      <c r="J29" s="13" t="s">
        <v>33</v>
      </c>
      <c r="K29" s="40">
        <v>0</v>
      </c>
      <c r="L29" s="10"/>
      <c r="M29" s="10"/>
      <c r="O29" s="10"/>
      <c r="P29" s="10"/>
      <c r="Q29" s="10"/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f t="shared" si="0"/>
        <v>0</v>
      </c>
      <c r="BR29" s="1">
        <f t="shared" si="1"/>
        <v>0</v>
      </c>
      <c r="BS29" s="11">
        <f t="shared" si="2"/>
        <v>0</v>
      </c>
      <c r="BT29" s="12">
        <v>0</v>
      </c>
    </row>
    <row r="30" spans="1:74" ht="15.75" hidden="1" x14ac:dyDescent="0.25">
      <c r="A30" s="6">
        <v>26</v>
      </c>
      <c r="B30" s="1" t="s">
        <v>8</v>
      </c>
      <c r="C30" s="1" t="s">
        <v>43</v>
      </c>
      <c r="D30" s="1" t="s">
        <v>26</v>
      </c>
      <c r="E30" s="6">
        <v>1</v>
      </c>
      <c r="F30" s="6" t="s">
        <v>30</v>
      </c>
      <c r="G30" s="6">
        <v>15</v>
      </c>
      <c r="H30" s="6" t="s">
        <v>31</v>
      </c>
      <c r="I30" s="10" t="s">
        <v>835</v>
      </c>
      <c r="J30" s="6" t="s">
        <v>34</v>
      </c>
      <c r="K30" s="40">
        <v>17</v>
      </c>
      <c r="L30" s="10"/>
      <c r="M30" s="10"/>
      <c r="O30" s="10">
        <v>15</v>
      </c>
      <c r="P30" s="10"/>
      <c r="Q30" s="10"/>
      <c r="R30" s="10">
        <v>7</v>
      </c>
      <c r="S30" s="10">
        <v>4</v>
      </c>
      <c r="T30" s="10">
        <v>4</v>
      </c>
      <c r="U30" s="10">
        <v>3</v>
      </c>
      <c r="V30" s="10">
        <v>1</v>
      </c>
      <c r="W30" s="10">
        <v>0</v>
      </c>
      <c r="X30" s="10">
        <v>1</v>
      </c>
      <c r="Y30" s="10">
        <v>0</v>
      </c>
      <c r="Z30" s="10">
        <v>0</v>
      </c>
      <c r="AA30" s="10">
        <v>1</v>
      </c>
      <c r="AB30" s="10">
        <v>5</v>
      </c>
      <c r="AC30" s="10">
        <v>0</v>
      </c>
      <c r="AD30" s="10">
        <v>0</v>
      </c>
      <c r="AE30" s="10">
        <v>5</v>
      </c>
      <c r="AF30" s="10">
        <v>1</v>
      </c>
      <c r="AG30" s="10">
        <v>6</v>
      </c>
      <c r="AH30" s="10">
        <v>0</v>
      </c>
      <c r="AI30" s="10">
        <v>0</v>
      </c>
      <c r="AJ30" s="10">
        <v>1</v>
      </c>
      <c r="AK30" s="10">
        <v>1</v>
      </c>
      <c r="AL30" s="10">
        <v>0</v>
      </c>
      <c r="AM30" s="10">
        <v>2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1</v>
      </c>
      <c r="AY30" s="10">
        <v>0</v>
      </c>
      <c r="AZ30" s="10">
        <v>0</v>
      </c>
      <c r="BA30" s="10">
        <v>0</v>
      </c>
      <c r="BB30" s="10">
        <v>2</v>
      </c>
      <c r="BC30" s="10">
        <v>0</v>
      </c>
      <c r="BD30" s="10">
        <v>1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1</v>
      </c>
      <c r="BL30" s="10">
        <v>0</v>
      </c>
      <c r="BM30" s="10">
        <v>1</v>
      </c>
      <c r="BN30" s="10">
        <v>1</v>
      </c>
      <c r="BO30" s="10">
        <v>1</v>
      </c>
      <c r="BP30" s="10">
        <v>2</v>
      </c>
      <c r="BQ30" s="10">
        <f t="shared" si="0"/>
        <v>4</v>
      </c>
      <c r="BR30" s="1">
        <f t="shared" si="1"/>
        <v>-2</v>
      </c>
      <c r="BS30" s="11">
        <f t="shared" si="2"/>
        <v>-14</v>
      </c>
      <c r="BT30" s="12">
        <v>0</v>
      </c>
      <c r="BU30" s="9" t="s">
        <v>998</v>
      </c>
    </row>
    <row r="31" spans="1:74" ht="15.75" hidden="1" x14ac:dyDescent="0.25">
      <c r="A31" s="6">
        <v>27</v>
      </c>
      <c r="B31" s="1" t="s">
        <v>8</v>
      </c>
      <c r="C31" s="1" t="s">
        <v>43</v>
      </c>
      <c r="D31" s="1" t="s">
        <v>27</v>
      </c>
      <c r="E31" s="6">
        <v>1</v>
      </c>
      <c r="F31" s="6" t="s">
        <v>30</v>
      </c>
      <c r="G31" s="6">
        <v>15</v>
      </c>
      <c r="H31" s="6" t="s">
        <v>31</v>
      </c>
      <c r="I31" s="10" t="s">
        <v>836</v>
      </c>
      <c r="J31" s="6" t="s">
        <v>34</v>
      </c>
      <c r="K31" s="40">
        <v>10</v>
      </c>
      <c r="L31" s="10"/>
      <c r="M31" s="10"/>
      <c r="O31" s="10">
        <v>20</v>
      </c>
      <c r="P31" s="10"/>
      <c r="Q31" s="10"/>
      <c r="R31" s="10">
        <v>8</v>
      </c>
      <c r="S31" s="10">
        <v>4</v>
      </c>
      <c r="T31" s="10">
        <v>6</v>
      </c>
      <c r="U31" s="10">
        <v>0</v>
      </c>
      <c r="V31" s="10">
        <v>1</v>
      </c>
      <c r="W31" s="10">
        <v>0</v>
      </c>
      <c r="X31" s="10">
        <v>0</v>
      </c>
      <c r="Y31" s="10">
        <v>5</v>
      </c>
      <c r="Z31" s="10">
        <v>5</v>
      </c>
      <c r="AA31" s="10">
        <v>20</v>
      </c>
      <c r="AB31" s="10">
        <v>16</v>
      </c>
      <c r="AC31" s="10">
        <v>13</v>
      </c>
      <c r="AD31" s="10">
        <v>8</v>
      </c>
      <c r="AE31" s="10">
        <v>0</v>
      </c>
      <c r="AF31" s="10">
        <v>0</v>
      </c>
      <c r="AG31" s="10">
        <v>0</v>
      </c>
      <c r="AH31" s="10">
        <v>7</v>
      </c>
      <c r="AI31" s="10">
        <v>1</v>
      </c>
      <c r="AJ31" s="10">
        <v>2</v>
      </c>
      <c r="AK31" s="10">
        <v>1</v>
      </c>
      <c r="AL31" s="10">
        <v>13</v>
      </c>
      <c r="AM31" s="10">
        <v>1</v>
      </c>
      <c r="AN31" s="10">
        <v>4</v>
      </c>
      <c r="AO31" s="10">
        <v>1</v>
      </c>
      <c r="AP31" s="10">
        <v>4</v>
      </c>
      <c r="AQ31" s="10">
        <v>14</v>
      </c>
      <c r="AR31" s="10">
        <v>0</v>
      </c>
      <c r="AS31" s="10">
        <v>2</v>
      </c>
      <c r="AT31" s="10">
        <v>5</v>
      </c>
      <c r="AU31" s="10">
        <v>4</v>
      </c>
      <c r="AV31" s="10">
        <v>1</v>
      </c>
      <c r="AW31" s="10">
        <v>1</v>
      </c>
      <c r="AX31" s="10">
        <v>2</v>
      </c>
      <c r="AY31" s="10">
        <v>1</v>
      </c>
      <c r="AZ31" s="10">
        <v>3</v>
      </c>
      <c r="BA31" s="10">
        <v>0</v>
      </c>
      <c r="BB31" s="10">
        <v>0</v>
      </c>
      <c r="BC31" s="10">
        <v>0</v>
      </c>
      <c r="BD31" s="10">
        <v>2</v>
      </c>
      <c r="BE31" s="10">
        <v>1</v>
      </c>
      <c r="BF31" s="10">
        <v>0</v>
      </c>
      <c r="BG31" s="10">
        <v>0</v>
      </c>
      <c r="BH31" s="10">
        <v>0</v>
      </c>
      <c r="BI31" s="10">
        <v>2</v>
      </c>
      <c r="BJ31" s="10">
        <v>10</v>
      </c>
      <c r="BK31" s="10">
        <v>1</v>
      </c>
      <c r="BL31" s="10">
        <v>5</v>
      </c>
      <c r="BM31" s="10">
        <v>5</v>
      </c>
      <c r="BN31" s="10">
        <v>7</v>
      </c>
      <c r="BO31" s="10">
        <v>0</v>
      </c>
      <c r="BP31" s="10">
        <v>0</v>
      </c>
      <c r="BQ31" s="10">
        <f t="shared" si="0"/>
        <v>7</v>
      </c>
      <c r="BR31" s="1">
        <f t="shared" si="1"/>
        <v>-17</v>
      </c>
      <c r="BS31" s="11">
        <f t="shared" si="2"/>
        <v>-38</v>
      </c>
      <c r="BT31" s="12">
        <v>0</v>
      </c>
      <c r="BU31" s="9" t="s">
        <v>998</v>
      </c>
    </row>
    <row r="32" spans="1:74" ht="15.75" hidden="1" x14ac:dyDescent="0.25">
      <c r="A32" s="6">
        <v>28</v>
      </c>
      <c r="B32" s="10" t="s">
        <v>8</v>
      </c>
      <c r="C32" s="10" t="s">
        <v>45</v>
      </c>
      <c r="D32" s="10" t="s">
        <v>55</v>
      </c>
      <c r="E32" s="13"/>
      <c r="F32" s="13" t="s">
        <v>30</v>
      </c>
      <c r="G32" s="13">
        <v>200</v>
      </c>
      <c r="H32" s="13" t="s">
        <v>31</v>
      </c>
      <c r="I32" s="10"/>
      <c r="J32" s="13" t="s">
        <v>33</v>
      </c>
      <c r="K32" s="40">
        <v>0</v>
      </c>
      <c r="L32" s="10"/>
      <c r="M32" s="10"/>
      <c r="O32" s="10"/>
      <c r="P32" s="10"/>
      <c r="Q32" s="10"/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0</v>
      </c>
      <c r="BM32" s="10">
        <v>0</v>
      </c>
      <c r="BN32" s="10">
        <v>0</v>
      </c>
      <c r="BO32" s="10">
        <v>0</v>
      </c>
      <c r="BP32" s="10">
        <v>0</v>
      </c>
      <c r="BQ32" s="10">
        <f t="shared" si="0"/>
        <v>0</v>
      </c>
      <c r="BR32" s="1">
        <f t="shared" si="1"/>
        <v>0</v>
      </c>
      <c r="BS32" s="11">
        <f t="shared" si="2"/>
        <v>0</v>
      </c>
      <c r="BT32" s="12">
        <v>0</v>
      </c>
    </row>
    <row r="33" spans="1:75" ht="15.75" hidden="1" x14ac:dyDescent="0.25">
      <c r="A33" s="6">
        <v>29</v>
      </c>
      <c r="B33" s="10" t="s">
        <v>8</v>
      </c>
      <c r="C33" s="10" t="s">
        <v>45</v>
      </c>
      <c r="D33" s="10" t="s">
        <v>56</v>
      </c>
      <c r="E33" s="13"/>
      <c r="F33" s="13" t="s">
        <v>30</v>
      </c>
      <c r="G33" s="13">
        <v>200</v>
      </c>
      <c r="H33" s="13" t="s">
        <v>31</v>
      </c>
      <c r="I33" s="10"/>
      <c r="J33" s="13" t="s">
        <v>33</v>
      </c>
      <c r="K33" s="40">
        <v>0</v>
      </c>
      <c r="L33" s="10"/>
      <c r="M33" s="10"/>
      <c r="O33" s="10"/>
      <c r="P33" s="10"/>
      <c r="Q33" s="10"/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0</v>
      </c>
      <c r="BM33" s="10">
        <v>0</v>
      </c>
      <c r="BN33" s="10">
        <v>0</v>
      </c>
      <c r="BO33" s="10">
        <v>0</v>
      </c>
      <c r="BP33" s="10">
        <v>0</v>
      </c>
      <c r="BQ33" s="10">
        <f t="shared" si="0"/>
        <v>0</v>
      </c>
      <c r="BR33" s="1">
        <f t="shared" si="1"/>
        <v>0</v>
      </c>
      <c r="BS33" s="11">
        <f t="shared" si="2"/>
        <v>0</v>
      </c>
      <c r="BT33" s="12">
        <v>0</v>
      </c>
    </row>
    <row r="34" spans="1:75" ht="15.75" hidden="1" x14ac:dyDescent="0.25">
      <c r="A34" s="6">
        <v>30</v>
      </c>
      <c r="B34" s="10" t="s">
        <v>8</v>
      </c>
      <c r="C34" s="10" t="s">
        <v>45</v>
      </c>
      <c r="D34" s="10" t="s">
        <v>28</v>
      </c>
      <c r="E34" s="13">
        <v>1</v>
      </c>
      <c r="F34" s="13" t="s">
        <v>30</v>
      </c>
      <c r="G34" s="13">
        <v>200</v>
      </c>
      <c r="H34" s="13" t="s">
        <v>31</v>
      </c>
      <c r="I34" s="10" t="s">
        <v>983</v>
      </c>
      <c r="J34" s="13" t="s">
        <v>33</v>
      </c>
      <c r="K34" s="40">
        <v>29</v>
      </c>
      <c r="L34" s="10"/>
      <c r="M34" s="10"/>
      <c r="O34" s="10">
        <v>40</v>
      </c>
      <c r="P34" s="10">
        <v>40</v>
      </c>
      <c r="Q34" s="10"/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1</v>
      </c>
      <c r="BJ34" s="10">
        <v>3</v>
      </c>
      <c r="BK34" s="10">
        <v>30</v>
      </c>
      <c r="BL34" s="10">
        <v>5</v>
      </c>
      <c r="BM34" s="10">
        <v>1</v>
      </c>
      <c r="BN34" s="10">
        <v>0</v>
      </c>
      <c r="BO34" s="10">
        <v>2</v>
      </c>
      <c r="BP34" s="10">
        <v>10</v>
      </c>
      <c r="BQ34" s="10">
        <f t="shared" si="0"/>
        <v>12</v>
      </c>
      <c r="BR34" s="1">
        <f t="shared" si="1"/>
        <v>-63</v>
      </c>
      <c r="BS34" s="11">
        <f t="shared" si="2"/>
        <v>-99</v>
      </c>
      <c r="BT34" s="12">
        <v>0</v>
      </c>
      <c r="BU34" s="9" t="s">
        <v>997</v>
      </c>
    </row>
    <row r="35" spans="1:75" ht="15.75" hidden="1" x14ac:dyDescent="0.25">
      <c r="A35" s="6">
        <v>31</v>
      </c>
      <c r="B35" s="10" t="s">
        <v>8</v>
      </c>
      <c r="C35" s="10" t="s">
        <v>45</v>
      </c>
      <c r="D35" s="10" t="s">
        <v>29</v>
      </c>
      <c r="E35" s="13"/>
      <c r="F35" s="13" t="s">
        <v>30</v>
      </c>
      <c r="G35" s="13">
        <v>200</v>
      </c>
      <c r="H35" s="13" t="s">
        <v>31</v>
      </c>
      <c r="I35" s="10"/>
      <c r="J35" s="13" t="s">
        <v>33</v>
      </c>
      <c r="K35" s="40">
        <v>0</v>
      </c>
      <c r="L35" s="10"/>
      <c r="M35" s="10"/>
      <c r="O35" s="10"/>
      <c r="P35" s="10"/>
      <c r="Q35" s="10"/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0</v>
      </c>
      <c r="BM35" s="10">
        <v>0</v>
      </c>
      <c r="BN35" s="10">
        <v>0</v>
      </c>
      <c r="BO35" s="10">
        <v>0</v>
      </c>
      <c r="BP35" s="10">
        <v>0</v>
      </c>
      <c r="BQ35" s="10">
        <f t="shared" si="0"/>
        <v>0</v>
      </c>
      <c r="BR35" s="1">
        <f t="shared" si="1"/>
        <v>0</v>
      </c>
      <c r="BS35" s="11">
        <f t="shared" si="2"/>
        <v>0</v>
      </c>
      <c r="BT35" s="12">
        <v>0</v>
      </c>
    </row>
    <row r="36" spans="1:75" ht="15.75" hidden="1" x14ac:dyDescent="0.25">
      <c r="A36" s="6">
        <v>32</v>
      </c>
      <c r="B36" s="10" t="s">
        <v>8</v>
      </c>
      <c r="C36" s="10" t="s">
        <v>45</v>
      </c>
      <c r="D36" s="1" t="s">
        <v>53</v>
      </c>
      <c r="E36" s="18">
        <v>1</v>
      </c>
      <c r="F36" s="18" t="s">
        <v>30</v>
      </c>
      <c r="G36" s="18">
        <v>18</v>
      </c>
      <c r="H36" s="18" t="s">
        <v>31</v>
      </c>
      <c r="I36" s="10" t="s">
        <v>853</v>
      </c>
      <c r="J36" s="18" t="s">
        <v>34</v>
      </c>
      <c r="K36" s="40">
        <v>7</v>
      </c>
      <c r="L36" s="10"/>
      <c r="M36" s="10"/>
      <c r="O36" s="10"/>
      <c r="P36" s="10">
        <v>100</v>
      </c>
      <c r="Q36" s="10"/>
      <c r="R36" s="10">
        <v>0</v>
      </c>
      <c r="S36" s="10">
        <v>0</v>
      </c>
      <c r="T36" s="10">
        <v>0</v>
      </c>
      <c r="U36" s="10">
        <v>0</v>
      </c>
      <c r="V36" s="10">
        <v>2</v>
      </c>
      <c r="W36" s="10">
        <v>1</v>
      </c>
      <c r="X36" s="10">
        <v>1</v>
      </c>
      <c r="Y36" s="10">
        <v>3</v>
      </c>
      <c r="Z36" s="10">
        <v>3</v>
      </c>
      <c r="AA36" s="10">
        <v>2</v>
      </c>
      <c r="AB36" s="10">
        <v>5</v>
      </c>
      <c r="AC36" s="10">
        <v>4</v>
      </c>
      <c r="AD36" s="10">
        <v>3</v>
      </c>
      <c r="AE36" s="10">
        <v>3</v>
      </c>
      <c r="AF36" s="10">
        <v>1</v>
      </c>
      <c r="AG36" s="10">
        <v>5</v>
      </c>
      <c r="AH36" s="10">
        <v>1</v>
      </c>
      <c r="AI36" s="10">
        <v>12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2</v>
      </c>
      <c r="AR36" s="10">
        <v>1</v>
      </c>
      <c r="AS36" s="10">
        <v>2</v>
      </c>
      <c r="AT36" s="10">
        <v>3</v>
      </c>
      <c r="AU36" s="10">
        <v>7</v>
      </c>
      <c r="AV36" s="10">
        <v>15</v>
      </c>
      <c r="AW36" s="10">
        <v>16</v>
      </c>
      <c r="AX36" s="10">
        <v>35</v>
      </c>
      <c r="AY36" s="10">
        <v>24</v>
      </c>
      <c r="AZ36" s="10">
        <v>19</v>
      </c>
      <c r="BA36" s="10">
        <v>10</v>
      </c>
      <c r="BB36" s="10">
        <v>19</v>
      </c>
      <c r="BC36" s="10">
        <v>4</v>
      </c>
      <c r="BD36" s="10">
        <v>3</v>
      </c>
      <c r="BE36" s="10">
        <v>6</v>
      </c>
      <c r="BF36" s="10">
        <v>3</v>
      </c>
      <c r="BG36" s="10">
        <v>31</v>
      </c>
      <c r="BH36" s="10">
        <v>37</v>
      </c>
      <c r="BI36" s="10">
        <v>60</v>
      </c>
      <c r="BJ36" s="10">
        <v>59</v>
      </c>
      <c r="BK36" s="10">
        <v>41</v>
      </c>
      <c r="BL36" s="10">
        <v>12</v>
      </c>
      <c r="BM36" s="10">
        <v>0</v>
      </c>
      <c r="BN36" s="10">
        <v>5</v>
      </c>
      <c r="BO36" s="10">
        <v>2</v>
      </c>
      <c r="BP36" s="10">
        <v>3</v>
      </c>
      <c r="BQ36" s="10">
        <f t="shared" si="0"/>
        <v>10</v>
      </c>
      <c r="BR36" s="1">
        <f t="shared" si="1"/>
        <v>-103</v>
      </c>
      <c r="BS36" s="11">
        <f t="shared" si="2"/>
        <v>-133</v>
      </c>
      <c r="BT36" s="12">
        <v>0</v>
      </c>
      <c r="BU36" s="9" t="s">
        <v>997</v>
      </c>
    </row>
    <row r="37" spans="1:75" ht="15.75" hidden="1" x14ac:dyDescent="0.25">
      <c r="A37" s="6">
        <v>33</v>
      </c>
      <c r="B37" s="10" t="s">
        <v>8</v>
      </c>
      <c r="C37" s="10" t="s">
        <v>45</v>
      </c>
      <c r="D37" s="1" t="s">
        <v>54</v>
      </c>
      <c r="E37" s="13">
        <v>1</v>
      </c>
      <c r="F37" s="13" t="s">
        <v>30</v>
      </c>
      <c r="G37" s="13">
        <v>18</v>
      </c>
      <c r="H37" s="13" t="s">
        <v>31</v>
      </c>
      <c r="I37" s="10" t="s">
        <v>854</v>
      </c>
      <c r="J37" s="13" t="s">
        <v>34</v>
      </c>
      <c r="K37" s="40">
        <v>0</v>
      </c>
      <c r="L37" s="10"/>
      <c r="M37" s="10"/>
      <c r="O37" s="10"/>
      <c r="P37" s="10"/>
      <c r="Q37" s="10"/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5</v>
      </c>
      <c r="BB37" s="10">
        <v>0</v>
      </c>
      <c r="BC37" s="10">
        <v>16</v>
      </c>
      <c r="BD37" s="10">
        <v>2</v>
      </c>
      <c r="BE37" s="10">
        <v>25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2</v>
      </c>
      <c r="BM37" s="10">
        <v>0</v>
      </c>
      <c r="BN37" s="10">
        <v>0</v>
      </c>
      <c r="BO37" s="10">
        <v>0</v>
      </c>
      <c r="BP37" s="10">
        <v>0</v>
      </c>
      <c r="BQ37" s="10">
        <f t="shared" si="0"/>
        <v>0</v>
      </c>
      <c r="BR37" s="1">
        <f t="shared" si="1"/>
        <v>0</v>
      </c>
      <c r="BS37" s="11">
        <f t="shared" si="2"/>
        <v>0</v>
      </c>
      <c r="BT37" s="12">
        <v>0</v>
      </c>
      <c r="BU37" s="9" t="s">
        <v>998</v>
      </c>
    </row>
    <row r="38" spans="1:75" s="8" customFormat="1" ht="15.75" x14ac:dyDescent="0.25">
      <c r="A38" s="20">
        <v>34</v>
      </c>
      <c r="B38" s="21" t="s">
        <v>8</v>
      </c>
      <c r="C38" s="21" t="s">
        <v>1017</v>
      </c>
      <c r="D38" s="21" t="s">
        <v>29</v>
      </c>
      <c r="E38" s="20">
        <v>1</v>
      </c>
      <c r="F38" s="20" t="s">
        <v>30</v>
      </c>
      <c r="G38" s="20">
        <v>18</v>
      </c>
      <c r="H38" s="20" t="s">
        <v>31</v>
      </c>
      <c r="I38" s="22" t="s">
        <v>959</v>
      </c>
      <c r="J38" s="20" t="s">
        <v>34</v>
      </c>
      <c r="K38" s="40">
        <v>47</v>
      </c>
      <c r="L38" s="22"/>
      <c r="M38" s="22"/>
      <c r="N38" s="8">
        <f>50</f>
        <v>50</v>
      </c>
      <c r="O38" s="22"/>
      <c r="P38" s="22"/>
      <c r="Q38" s="22"/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10</v>
      </c>
      <c r="BA38" s="10">
        <v>23</v>
      </c>
      <c r="BB38" s="10">
        <v>0</v>
      </c>
      <c r="BC38" s="10">
        <v>8</v>
      </c>
      <c r="BD38" s="10">
        <v>15</v>
      </c>
      <c r="BE38" s="10">
        <v>19</v>
      </c>
      <c r="BF38" s="10">
        <v>8</v>
      </c>
      <c r="BG38" s="10">
        <v>4</v>
      </c>
      <c r="BH38" s="10">
        <v>11</v>
      </c>
      <c r="BI38" s="10">
        <v>10</v>
      </c>
      <c r="BJ38" s="10">
        <v>13</v>
      </c>
      <c r="BK38" s="10">
        <v>5</v>
      </c>
      <c r="BL38" s="10">
        <v>28</v>
      </c>
      <c r="BM38" s="10">
        <v>3</v>
      </c>
      <c r="BN38" s="10">
        <v>12</v>
      </c>
      <c r="BO38" s="10">
        <v>5</v>
      </c>
      <c r="BP38" s="10">
        <v>27</v>
      </c>
      <c r="BQ38" s="10">
        <f t="shared" si="0"/>
        <v>44</v>
      </c>
      <c r="BR38" s="1">
        <f t="shared" si="1"/>
        <v>53</v>
      </c>
      <c r="BS38" s="23">
        <f t="shared" si="2"/>
        <v>-79</v>
      </c>
      <c r="BT38" s="24">
        <v>80</v>
      </c>
      <c r="BU38" s="8" t="s">
        <v>1001</v>
      </c>
    </row>
    <row r="39" spans="1:75" s="31" customFormat="1" ht="15.75" x14ac:dyDescent="0.25">
      <c r="A39" s="26">
        <v>35</v>
      </c>
      <c r="B39" s="27" t="s">
        <v>8</v>
      </c>
      <c r="C39" s="21" t="s">
        <v>1017</v>
      </c>
      <c r="D39" s="27" t="s">
        <v>28</v>
      </c>
      <c r="E39" s="26">
        <v>1</v>
      </c>
      <c r="F39" s="26" t="s">
        <v>30</v>
      </c>
      <c r="G39" s="26">
        <v>18</v>
      </c>
      <c r="H39" s="26" t="s">
        <v>31</v>
      </c>
      <c r="I39" s="28" t="s">
        <v>958</v>
      </c>
      <c r="J39" s="26" t="s">
        <v>34</v>
      </c>
      <c r="K39" s="40">
        <v>61</v>
      </c>
      <c r="L39" s="28"/>
      <c r="M39" s="28"/>
      <c r="N39" s="31">
        <f>80</f>
        <v>80</v>
      </c>
      <c r="O39" s="28"/>
      <c r="P39" s="28"/>
      <c r="Q39" s="28"/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8</v>
      </c>
      <c r="BA39" s="10">
        <v>7</v>
      </c>
      <c r="BB39" s="10">
        <v>7</v>
      </c>
      <c r="BC39" s="10">
        <v>6</v>
      </c>
      <c r="BD39" s="10">
        <v>9</v>
      </c>
      <c r="BE39" s="10">
        <v>10</v>
      </c>
      <c r="BF39" s="10">
        <v>13</v>
      </c>
      <c r="BG39" s="10">
        <v>7</v>
      </c>
      <c r="BH39" s="10">
        <v>19</v>
      </c>
      <c r="BI39" s="10">
        <v>26</v>
      </c>
      <c r="BJ39" s="10">
        <v>8</v>
      </c>
      <c r="BK39" s="10">
        <v>2</v>
      </c>
      <c r="BL39" s="10">
        <v>4</v>
      </c>
      <c r="BM39" s="10">
        <v>1</v>
      </c>
      <c r="BN39" s="10">
        <v>8</v>
      </c>
      <c r="BO39" s="10">
        <v>5</v>
      </c>
      <c r="BP39" s="10">
        <v>12</v>
      </c>
      <c r="BQ39" s="10">
        <f t="shared" si="0"/>
        <v>25</v>
      </c>
      <c r="BR39" s="1">
        <f t="shared" si="1"/>
        <v>116</v>
      </c>
      <c r="BS39" s="29">
        <f t="shared" si="2"/>
        <v>41</v>
      </c>
      <c r="BT39" s="30">
        <v>80</v>
      </c>
      <c r="BU39" s="31" t="s">
        <v>997</v>
      </c>
    </row>
    <row r="40" spans="1:75" ht="15.75" hidden="1" x14ac:dyDescent="0.25">
      <c r="A40" s="6">
        <v>36</v>
      </c>
      <c r="B40" s="1" t="s">
        <v>8</v>
      </c>
      <c r="C40" s="1" t="s">
        <v>45</v>
      </c>
      <c r="D40" s="1" t="s">
        <v>53</v>
      </c>
      <c r="E40" s="6">
        <v>1</v>
      </c>
      <c r="F40" s="6" t="s">
        <v>30</v>
      </c>
      <c r="G40" s="6">
        <v>25</v>
      </c>
      <c r="H40" s="6" t="s">
        <v>31</v>
      </c>
      <c r="I40" s="10" t="s">
        <v>855</v>
      </c>
      <c r="J40" s="6" t="s">
        <v>34</v>
      </c>
      <c r="K40" s="40">
        <v>21</v>
      </c>
      <c r="L40" s="10"/>
      <c r="M40" s="10"/>
      <c r="O40" s="10"/>
      <c r="P40" s="10"/>
      <c r="Q40" s="10"/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26</v>
      </c>
      <c r="X40" s="10">
        <v>5</v>
      </c>
      <c r="Y40" s="10">
        <v>16</v>
      </c>
      <c r="Z40" s="10">
        <v>1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4</v>
      </c>
      <c r="AH40" s="10">
        <v>2</v>
      </c>
      <c r="AI40" s="10">
        <v>14</v>
      </c>
      <c r="AJ40" s="10">
        <v>10</v>
      </c>
      <c r="AK40" s="10">
        <v>13</v>
      </c>
      <c r="AL40" s="10">
        <v>25</v>
      </c>
      <c r="AM40" s="10">
        <v>2</v>
      </c>
      <c r="AN40" s="10">
        <v>2</v>
      </c>
      <c r="AO40" s="10">
        <v>0</v>
      </c>
      <c r="AP40" s="10">
        <v>2</v>
      </c>
      <c r="AQ40" s="10">
        <v>51</v>
      </c>
      <c r="AR40" s="10">
        <v>5</v>
      </c>
      <c r="AS40" s="10">
        <v>6</v>
      </c>
      <c r="AT40" s="10">
        <v>1</v>
      </c>
      <c r="AU40" s="10">
        <v>29</v>
      </c>
      <c r="AV40" s="10">
        <v>2</v>
      </c>
      <c r="AW40" s="10">
        <v>28</v>
      </c>
      <c r="AX40" s="10">
        <v>27</v>
      </c>
      <c r="AY40" s="10">
        <v>96</v>
      </c>
      <c r="AZ40" s="10">
        <v>52</v>
      </c>
      <c r="BA40" s="10">
        <v>53</v>
      </c>
      <c r="BB40" s="10">
        <v>66</v>
      </c>
      <c r="BC40" s="10">
        <v>1</v>
      </c>
      <c r="BD40" s="10">
        <v>3</v>
      </c>
      <c r="BE40" s="10">
        <v>5</v>
      </c>
      <c r="BF40" s="10">
        <v>3</v>
      </c>
      <c r="BG40" s="10">
        <v>13</v>
      </c>
      <c r="BH40" s="10">
        <v>40</v>
      </c>
      <c r="BI40" s="10">
        <v>56</v>
      </c>
      <c r="BJ40" s="10">
        <v>28</v>
      </c>
      <c r="BK40" s="10">
        <v>48</v>
      </c>
      <c r="BL40" s="10">
        <v>9</v>
      </c>
      <c r="BM40" s="10">
        <v>6</v>
      </c>
      <c r="BN40" s="10">
        <v>15</v>
      </c>
      <c r="BO40" s="10">
        <v>3</v>
      </c>
      <c r="BP40" s="10">
        <v>10</v>
      </c>
      <c r="BQ40" s="10">
        <f t="shared" si="0"/>
        <v>28</v>
      </c>
      <c r="BR40" s="1">
        <f t="shared" si="1"/>
        <v>-7</v>
      </c>
      <c r="BS40" s="11">
        <f>BR40-(BQ40*4)</f>
        <v>-119</v>
      </c>
      <c r="BT40" s="12">
        <v>0</v>
      </c>
      <c r="BU40" s="9" t="s">
        <v>997</v>
      </c>
    </row>
    <row r="41" spans="1:75" ht="15.75" hidden="1" x14ac:dyDescent="0.25">
      <c r="A41" s="6">
        <v>37</v>
      </c>
      <c r="B41" s="1" t="s">
        <v>8</v>
      </c>
      <c r="C41" s="1" t="s">
        <v>45</v>
      </c>
      <c r="D41" s="1" t="s">
        <v>54</v>
      </c>
      <c r="E41" s="6">
        <v>1</v>
      </c>
      <c r="F41" s="6" t="s">
        <v>30</v>
      </c>
      <c r="G41" s="6">
        <v>25</v>
      </c>
      <c r="H41" s="6" t="s">
        <v>31</v>
      </c>
      <c r="I41" s="10" t="s">
        <v>856</v>
      </c>
      <c r="J41" s="6" t="s">
        <v>34</v>
      </c>
      <c r="K41" s="40">
        <v>3</v>
      </c>
      <c r="L41" s="10"/>
      <c r="M41" s="10"/>
      <c r="O41" s="10"/>
      <c r="P41" s="10"/>
      <c r="Q41" s="10"/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3</v>
      </c>
      <c r="X41" s="10">
        <v>4</v>
      </c>
      <c r="Y41" s="10">
        <v>3</v>
      </c>
      <c r="Z41" s="10">
        <v>0</v>
      </c>
      <c r="AA41" s="10">
        <v>0</v>
      </c>
      <c r="AB41" s="10">
        <v>1</v>
      </c>
      <c r="AC41" s="10">
        <v>2</v>
      </c>
      <c r="AD41" s="10">
        <v>1</v>
      </c>
      <c r="AE41" s="10">
        <v>0</v>
      </c>
      <c r="AF41" s="10">
        <v>0</v>
      </c>
      <c r="AG41" s="10">
        <v>0</v>
      </c>
      <c r="AH41" s="10">
        <v>1</v>
      </c>
      <c r="AI41" s="10">
        <v>1</v>
      </c>
      <c r="AJ41" s="10">
        <v>1</v>
      </c>
      <c r="AK41" s="10">
        <v>0</v>
      </c>
      <c r="AL41" s="10">
        <v>0</v>
      </c>
      <c r="AM41" s="10">
        <v>0</v>
      </c>
      <c r="AN41" s="10">
        <v>0</v>
      </c>
      <c r="AO41" s="10">
        <v>1</v>
      </c>
      <c r="AP41" s="10">
        <v>0</v>
      </c>
      <c r="AQ41" s="10">
        <v>0</v>
      </c>
      <c r="AR41" s="10">
        <v>2</v>
      </c>
      <c r="AS41" s="10">
        <v>1</v>
      </c>
      <c r="AT41" s="10">
        <v>1</v>
      </c>
      <c r="AU41" s="10">
        <v>2</v>
      </c>
      <c r="AV41" s="10">
        <v>0</v>
      </c>
      <c r="AW41" s="10">
        <v>2</v>
      </c>
      <c r="AX41" s="10">
        <v>0</v>
      </c>
      <c r="AY41" s="10">
        <v>0</v>
      </c>
      <c r="AZ41" s="10">
        <v>0</v>
      </c>
      <c r="BA41" s="10">
        <v>0</v>
      </c>
      <c r="BB41" s="10">
        <v>10</v>
      </c>
      <c r="BC41" s="10">
        <v>0</v>
      </c>
      <c r="BD41" s="10">
        <v>0</v>
      </c>
      <c r="BE41" s="10">
        <v>7</v>
      </c>
      <c r="BF41" s="10">
        <v>2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0</v>
      </c>
      <c r="BM41" s="10">
        <v>0</v>
      </c>
      <c r="BN41" s="10">
        <v>0</v>
      </c>
      <c r="BO41" s="10">
        <v>0</v>
      </c>
      <c r="BP41" s="10">
        <v>0</v>
      </c>
      <c r="BQ41" s="10">
        <f t="shared" si="0"/>
        <v>0</v>
      </c>
      <c r="BR41" s="1">
        <f t="shared" si="1"/>
        <v>3</v>
      </c>
      <c r="BS41" s="11">
        <f t="shared" si="2"/>
        <v>3</v>
      </c>
      <c r="BT41" s="12">
        <v>0</v>
      </c>
      <c r="BU41" s="9" t="s">
        <v>998</v>
      </c>
    </row>
    <row r="42" spans="1:75" s="31" customFormat="1" ht="15.75" x14ac:dyDescent="0.25">
      <c r="A42" s="26">
        <v>38</v>
      </c>
      <c r="B42" s="27" t="s">
        <v>8</v>
      </c>
      <c r="C42" s="27" t="s">
        <v>40</v>
      </c>
      <c r="D42" s="32" t="s">
        <v>1000</v>
      </c>
      <c r="E42" s="26">
        <v>12</v>
      </c>
      <c r="F42" s="26" t="s">
        <v>30</v>
      </c>
      <c r="G42" s="26">
        <v>0.8</v>
      </c>
      <c r="H42" s="26" t="s">
        <v>31</v>
      </c>
      <c r="I42" s="28" t="s">
        <v>887</v>
      </c>
      <c r="J42" s="26" t="s">
        <v>32</v>
      </c>
      <c r="K42" s="40">
        <v>108</v>
      </c>
      <c r="L42" s="28"/>
      <c r="M42" s="28"/>
      <c r="N42" s="31">
        <f>120*12</f>
        <v>1440</v>
      </c>
      <c r="O42" s="28">
        <f>30*24</f>
        <v>720</v>
      </c>
      <c r="P42" s="28"/>
      <c r="Q42" s="28"/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24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12</v>
      </c>
      <c r="AR42" s="10">
        <v>13</v>
      </c>
      <c r="AS42" s="10">
        <v>72</v>
      </c>
      <c r="AT42" s="10">
        <v>72</v>
      </c>
      <c r="AU42" s="10">
        <v>12</v>
      </c>
      <c r="AV42" s="10">
        <v>30</v>
      </c>
      <c r="AW42" s="10">
        <v>114</v>
      </c>
      <c r="AX42" s="10">
        <v>36</v>
      </c>
      <c r="AY42" s="10">
        <v>48</v>
      </c>
      <c r="AZ42" s="10">
        <v>108</v>
      </c>
      <c r="BA42" s="10">
        <v>68</v>
      </c>
      <c r="BB42" s="10">
        <v>36</v>
      </c>
      <c r="BC42" s="10">
        <v>1</v>
      </c>
      <c r="BD42" s="10">
        <v>64</v>
      </c>
      <c r="BE42" s="10">
        <v>30</v>
      </c>
      <c r="BF42" s="10">
        <v>114</v>
      </c>
      <c r="BG42" s="10">
        <v>264</v>
      </c>
      <c r="BH42" s="10">
        <v>293</v>
      </c>
      <c r="BI42" s="10">
        <v>218</v>
      </c>
      <c r="BJ42" s="10">
        <v>469</v>
      </c>
      <c r="BK42" s="10">
        <v>291</v>
      </c>
      <c r="BL42" s="10">
        <v>249</v>
      </c>
      <c r="BM42" s="10">
        <v>181</v>
      </c>
      <c r="BN42" s="10">
        <v>62</v>
      </c>
      <c r="BO42" s="10">
        <v>223</v>
      </c>
      <c r="BP42" s="10">
        <v>125</v>
      </c>
      <c r="BQ42" s="10">
        <f t="shared" si="0"/>
        <v>410</v>
      </c>
      <c r="BR42" s="1">
        <f t="shared" si="1"/>
        <v>418</v>
      </c>
      <c r="BS42" s="29">
        <f t="shared" ref="BS42:BS46" si="3">BR42-(BQ42*3)</f>
        <v>-812</v>
      </c>
      <c r="BT42" s="30">
        <f>120*12</f>
        <v>1440</v>
      </c>
      <c r="BU42" s="31" t="s">
        <v>999</v>
      </c>
    </row>
    <row r="43" spans="1:75" s="8" customFormat="1" ht="15.75" x14ac:dyDescent="0.25">
      <c r="A43" s="20">
        <v>39</v>
      </c>
      <c r="B43" s="21" t="s">
        <v>8</v>
      </c>
      <c r="C43" s="21" t="s">
        <v>41</v>
      </c>
      <c r="D43" s="21" t="s">
        <v>859</v>
      </c>
      <c r="E43" s="20">
        <v>4</v>
      </c>
      <c r="F43" s="20" t="s">
        <v>30</v>
      </c>
      <c r="G43" s="20">
        <v>4</v>
      </c>
      <c r="H43" s="20" t="s">
        <v>31</v>
      </c>
      <c r="I43" s="22" t="s">
        <v>889</v>
      </c>
      <c r="J43" s="20" t="s">
        <v>32</v>
      </c>
      <c r="K43" s="40">
        <v>3222</v>
      </c>
      <c r="L43" s="22"/>
      <c r="M43" s="22"/>
      <c r="N43" s="8">
        <f>300*4</f>
        <v>1200</v>
      </c>
      <c r="O43" s="22">
        <f>(30*4)+(50*4)</f>
        <v>320</v>
      </c>
      <c r="P43" s="22"/>
      <c r="Q43" s="22">
        <f>40*4</f>
        <v>160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5</v>
      </c>
      <c r="AG43" s="10">
        <v>4</v>
      </c>
      <c r="AH43" s="10">
        <v>13</v>
      </c>
      <c r="AI43" s="10">
        <v>6</v>
      </c>
      <c r="AJ43" s="10">
        <v>12</v>
      </c>
      <c r="AK43" s="10">
        <v>36</v>
      </c>
      <c r="AL43" s="10">
        <v>10</v>
      </c>
      <c r="AM43" s="10">
        <v>124</v>
      </c>
      <c r="AN43" s="10">
        <v>25</v>
      </c>
      <c r="AO43" s="10">
        <v>44</v>
      </c>
      <c r="AP43" s="10">
        <v>34</v>
      </c>
      <c r="AQ43" s="10">
        <v>102</v>
      </c>
      <c r="AR43" s="10">
        <v>30</v>
      </c>
      <c r="AS43" s="10">
        <v>21</v>
      </c>
      <c r="AT43" s="10">
        <v>6</v>
      </c>
      <c r="AU43" s="10">
        <v>147</v>
      </c>
      <c r="AV43" s="10">
        <v>130</v>
      </c>
      <c r="AW43" s="10">
        <v>306</v>
      </c>
      <c r="AX43" s="10">
        <v>122</v>
      </c>
      <c r="AY43" s="10">
        <v>233</v>
      </c>
      <c r="AZ43" s="10">
        <v>119</v>
      </c>
      <c r="BA43" s="10">
        <v>134</v>
      </c>
      <c r="BB43" s="10">
        <v>93</v>
      </c>
      <c r="BC43" s="10">
        <v>49</v>
      </c>
      <c r="BD43" s="10">
        <v>40</v>
      </c>
      <c r="BE43" s="10">
        <v>117</v>
      </c>
      <c r="BF43" s="10">
        <v>43</v>
      </c>
      <c r="BG43" s="10">
        <v>94</v>
      </c>
      <c r="BH43" s="10">
        <v>101</v>
      </c>
      <c r="BI43" s="10">
        <v>50</v>
      </c>
      <c r="BJ43" s="10">
        <v>135</v>
      </c>
      <c r="BK43" s="10">
        <v>153</v>
      </c>
      <c r="BL43" s="10">
        <v>160</v>
      </c>
      <c r="BM43" s="10">
        <v>99</v>
      </c>
      <c r="BN43" s="10">
        <v>193</v>
      </c>
      <c r="BO43" s="10">
        <v>263</v>
      </c>
      <c r="BP43" s="10">
        <v>217</v>
      </c>
      <c r="BQ43" s="10">
        <f t="shared" si="0"/>
        <v>673</v>
      </c>
      <c r="BR43" s="1">
        <f t="shared" si="1"/>
        <v>3269</v>
      </c>
      <c r="BS43" s="23">
        <f>BR43-(BQ43*4)</f>
        <v>577</v>
      </c>
      <c r="BT43" s="24">
        <f>300*4</f>
        <v>1200</v>
      </c>
      <c r="BU43" s="8" t="s">
        <v>997</v>
      </c>
    </row>
    <row r="44" spans="1:75" ht="15.75" hidden="1" x14ac:dyDescent="0.25">
      <c r="A44" s="6">
        <v>40</v>
      </c>
      <c r="B44" s="1" t="s">
        <v>8</v>
      </c>
      <c r="C44" s="1" t="s">
        <v>41</v>
      </c>
      <c r="D44" s="1" t="s">
        <v>860</v>
      </c>
      <c r="E44" s="6">
        <v>24</v>
      </c>
      <c r="F44" s="6" t="s">
        <v>30</v>
      </c>
      <c r="G44" s="6">
        <v>1</v>
      </c>
      <c r="H44" s="6" t="s">
        <v>31</v>
      </c>
      <c r="I44" s="10" t="s">
        <v>890</v>
      </c>
      <c r="J44" s="6" t="s">
        <v>32</v>
      </c>
      <c r="K44" s="40">
        <v>1088</v>
      </c>
      <c r="L44" s="10"/>
      <c r="M44" s="10"/>
      <c r="O44" s="10">
        <f>10*24</f>
        <v>240</v>
      </c>
      <c r="P44" s="10"/>
      <c r="Q44" s="10">
        <f>10*24</f>
        <v>240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96</v>
      </c>
      <c r="AN44" s="10">
        <v>0</v>
      </c>
      <c r="AO44" s="10">
        <v>12</v>
      </c>
      <c r="AP44" s="10">
        <v>24</v>
      </c>
      <c r="AQ44" s="10">
        <v>1</v>
      </c>
      <c r="AR44" s="10">
        <v>36</v>
      </c>
      <c r="AS44" s="10">
        <v>52</v>
      </c>
      <c r="AT44" s="10">
        <v>1</v>
      </c>
      <c r="AU44" s="10">
        <v>36</v>
      </c>
      <c r="AV44" s="10">
        <v>12</v>
      </c>
      <c r="AW44" s="10">
        <v>92</v>
      </c>
      <c r="AX44" s="10">
        <v>2</v>
      </c>
      <c r="AY44" s="10">
        <v>4</v>
      </c>
      <c r="AZ44" s="10">
        <v>17</v>
      </c>
      <c r="BA44" s="10">
        <v>75</v>
      </c>
      <c r="BB44" s="10">
        <v>24</v>
      </c>
      <c r="BC44" s="10">
        <v>2</v>
      </c>
      <c r="BD44" s="10">
        <v>72</v>
      </c>
      <c r="BE44" s="10">
        <v>0</v>
      </c>
      <c r="BF44" s="10">
        <v>24</v>
      </c>
      <c r="BG44" s="10">
        <v>48</v>
      </c>
      <c r="BH44" s="10">
        <v>32</v>
      </c>
      <c r="BI44" s="10">
        <v>32</v>
      </c>
      <c r="BJ44" s="10">
        <v>77</v>
      </c>
      <c r="BK44" s="10">
        <v>69</v>
      </c>
      <c r="BL44" s="10">
        <v>61</v>
      </c>
      <c r="BM44" s="10">
        <v>13</v>
      </c>
      <c r="BN44" s="10">
        <v>7</v>
      </c>
      <c r="BO44" s="10">
        <v>24</v>
      </c>
      <c r="BP44" s="10">
        <v>13</v>
      </c>
      <c r="BQ44" s="10">
        <f t="shared" si="0"/>
        <v>44</v>
      </c>
      <c r="BR44" s="1">
        <f t="shared" si="1"/>
        <v>564</v>
      </c>
      <c r="BS44" s="11">
        <f t="shared" si="3"/>
        <v>432</v>
      </c>
      <c r="BT44" s="12">
        <v>0</v>
      </c>
      <c r="BU44" s="9" t="s">
        <v>999</v>
      </c>
    </row>
    <row r="45" spans="1:75" s="39" customFormat="1" ht="15.75" x14ac:dyDescent="0.25">
      <c r="A45" s="34">
        <v>41</v>
      </c>
      <c r="B45" s="35" t="s">
        <v>8</v>
      </c>
      <c r="C45" s="35" t="s">
        <v>41</v>
      </c>
      <c r="D45" s="35" t="s">
        <v>861</v>
      </c>
      <c r="E45" s="34">
        <v>4</v>
      </c>
      <c r="F45" s="34" t="s">
        <v>30</v>
      </c>
      <c r="G45" s="34">
        <v>7</v>
      </c>
      <c r="H45" s="34" t="s">
        <v>31</v>
      </c>
      <c r="I45" s="36" t="s">
        <v>891</v>
      </c>
      <c r="J45" s="34" t="s">
        <v>32</v>
      </c>
      <c r="K45" s="40">
        <v>74</v>
      </c>
      <c r="L45" s="36"/>
      <c r="M45" s="36"/>
      <c r="N45" s="39">
        <f>250*4</f>
        <v>1000</v>
      </c>
      <c r="O45" s="36">
        <f>(40*2)+(100*2)</f>
        <v>280</v>
      </c>
      <c r="P45" s="36"/>
      <c r="Q45" s="36"/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4</v>
      </c>
      <c r="AF45" s="10">
        <v>27</v>
      </c>
      <c r="AG45" s="10">
        <v>24</v>
      </c>
      <c r="AH45" s="10">
        <v>21</v>
      </c>
      <c r="AI45" s="10">
        <v>8</v>
      </c>
      <c r="AJ45" s="10">
        <v>10</v>
      </c>
      <c r="AK45" s="10">
        <v>37</v>
      </c>
      <c r="AL45" s="10">
        <v>11</v>
      </c>
      <c r="AM45" s="10">
        <v>112</v>
      </c>
      <c r="AN45" s="10">
        <v>2</v>
      </c>
      <c r="AO45" s="10">
        <v>6</v>
      </c>
      <c r="AP45" s="10">
        <v>4</v>
      </c>
      <c r="AQ45" s="10">
        <v>38</v>
      </c>
      <c r="AR45" s="10">
        <v>102</v>
      </c>
      <c r="AS45" s="10">
        <v>18</v>
      </c>
      <c r="AT45" s="10">
        <v>7</v>
      </c>
      <c r="AU45" s="10">
        <v>132</v>
      </c>
      <c r="AV45" s="10">
        <v>111</v>
      </c>
      <c r="AW45" s="10">
        <v>249</v>
      </c>
      <c r="AX45" s="10">
        <v>43</v>
      </c>
      <c r="AY45" s="10">
        <v>54</v>
      </c>
      <c r="AZ45" s="10">
        <v>205</v>
      </c>
      <c r="BA45" s="10">
        <v>206</v>
      </c>
      <c r="BB45" s="10">
        <v>154</v>
      </c>
      <c r="BC45" s="10">
        <v>193</v>
      </c>
      <c r="BD45" s="10">
        <v>25</v>
      </c>
      <c r="BE45" s="10">
        <v>160</v>
      </c>
      <c r="BF45" s="10">
        <v>114</v>
      </c>
      <c r="BG45" s="10">
        <v>299</v>
      </c>
      <c r="BH45" s="10">
        <v>45</v>
      </c>
      <c r="BI45" s="10">
        <v>31</v>
      </c>
      <c r="BJ45" s="10">
        <v>63</v>
      </c>
      <c r="BK45" s="10">
        <v>482</v>
      </c>
      <c r="BL45" s="10">
        <v>237</v>
      </c>
      <c r="BM45" s="10">
        <v>232</v>
      </c>
      <c r="BN45" s="10">
        <v>77</v>
      </c>
      <c r="BO45" s="10">
        <v>47</v>
      </c>
      <c r="BP45" s="10">
        <v>34</v>
      </c>
      <c r="BQ45" s="10">
        <f t="shared" si="0"/>
        <v>158</v>
      </c>
      <c r="BR45" s="1">
        <f t="shared" si="1"/>
        <v>636</v>
      </c>
      <c r="BS45" s="37">
        <f t="shared" si="3"/>
        <v>162</v>
      </c>
      <c r="BT45" s="38">
        <f>250*4</f>
        <v>1000</v>
      </c>
      <c r="BU45" s="39" t="s">
        <v>997</v>
      </c>
      <c r="BW45" s="39">
        <v>2000</v>
      </c>
    </row>
    <row r="46" spans="1:75" s="39" customFormat="1" ht="15.75" x14ac:dyDescent="0.25">
      <c r="A46" s="34">
        <v>42</v>
      </c>
      <c r="B46" s="35" t="s">
        <v>8</v>
      </c>
      <c r="C46" s="35" t="s">
        <v>41</v>
      </c>
      <c r="D46" s="35" t="s">
        <v>862</v>
      </c>
      <c r="E46" s="34">
        <v>24</v>
      </c>
      <c r="F46" s="34" t="s">
        <v>30</v>
      </c>
      <c r="G46" s="34">
        <v>1</v>
      </c>
      <c r="H46" s="34" t="s">
        <v>31</v>
      </c>
      <c r="I46" s="36" t="s">
        <v>902</v>
      </c>
      <c r="J46" s="34" t="s">
        <v>32</v>
      </c>
      <c r="K46" s="40">
        <v>254</v>
      </c>
      <c r="L46" s="36"/>
      <c r="M46" s="36"/>
      <c r="N46" s="39">
        <f>30*24</f>
        <v>720</v>
      </c>
      <c r="O46" s="36">
        <f>20*24</f>
        <v>480</v>
      </c>
      <c r="P46" s="36"/>
      <c r="Q46" s="36">
        <f>10*24</f>
        <v>240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12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24</v>
      </c>
      <c r="AO46" s="10">
        <v>0</v>
      </c>
      <c r="AP46" s="10">
        <v>5</v>
      </c>
      <c r="AQ46" s="10">
        <v>48</v>
      </c>
      <c r="AR46" s="10">
        <v>48</v>
      </c>
      <c r="AS46" s="10">
        <v>0</v>
      </c>
      <c r="AT46" s="10">
        <v>49</v>
      </c>
      <c r="AU46" s="10">
        <v>0</v>
      </c>
      <c r="AV46" s="10">
        <v>12</v>
      </c>
      <c r="AW46" s="10">
        <v>12</v>
      </c>
      <c r="AX46" s="10">
        <v>2</v>
      </c>
      <c r="AY46" s="10">
        <v>24</v>
      </c>
      <c r="AZ46" s="10">
        <v>220</v>
      </c>
      <c r="BA46" s="10">
        <v>161</v>
      </c>
      <c r="BB46" s="10">
        <v>24</v>
      </c>
      <c r="BC46" s="10">
        <v>10</v>
      </c>
      <c r="BD46" s="10">
        <v>22</v>
      </c>
      <c r="BE46" s="10">
        <v>44</v>
      </c>
      <c r="BF46" s="10">
        <v>2</v>
      </c>
      <c r="BG46" s="10">
        <v>0</v>
      </c>
      <c r="BH46" s="10">
        <v>199</v>
      </c>
      <c r="BI46" s="10">
        <v>94</v>
      </c>
      <c r="BJ46" s="10">
        <v>168</v>
      </c>
      <c r="BK46" s="10">
        <v>264</v>
      </c>
      <c r="BL46" s="10">
        <v>221</v>
      </c>
      <c r="BM46" s="10">
        <v>177</v>
      </c>
      <c r="BN46" s="10">
        <v>315</v>
      </c>
      <c r="BO46" s="10">
        <v>237</v>
      </c>
      <c r="BP46" s="10">
        <v>394</v>
      </c>
      <c r="BQ46" s="10">
        <f t="shared" si="0"/>
        <v>946</v>
      </c>
      <c r="BR46" s="1">
        <f t="shared" si="1"/>
        <v>-692</v>
      </c>
      <c r="BS46" s="37">
        <f t="shared" si="3"/>
        <v>-3530</v>
      </c>
      <c r="BT46" s="38">
        <f>50*24</f>
        <v>1200</v>
      </c>
      <c r="BU46" s="39" t="s">
        <v>999</v>
      </c>
      <c r="BV46" s="39">
        <v>1200</v>
      </c>
    </row>
    <row r="47" spans="1:75" ht="15.75" hidden="1" x14ac:dyDescent="0.25">
      <c r="A47" s="6">
        <v>43</v>
      </c>
      <c r="B47" s="1" t="s">
        <v>8</v>
      </c>
      <c r="C47" s="1" t="s">
        <v>43</v>
      </c>
      <c r="D47" s="1" t="s">
        <v>867</v>
      </c>
      <c r="E47" s="6">
        <v>1</v>
      </c>
      <c r="F47" s="6" t="s">
        <v>30</v>
      </c>
      <c r="G47" s="6">
        <v>15</v>
      </c>
      <c r="H47" s="6" t="s">
        <v>868</v>
      </c>
      <c r="I47" s="10"/>
      <c r="J47" s="6" t="s">
        <v>34</v>
      </c>
      <c r="K47" s="40">
        <v>0</v>
      </c>
      <c r="L47" s="10"/>
      <c r="M47" s="10"/>
      <c r="O47" s="10"/>
      <c r="P47" s="10"/>
      <c r="Q47" s="10"/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10">
        <v>0</v>
      </c>
      <c r="BB47" s="10">
        <v>0</v>
      </c>
      <c r="BC47" s="10">
        <v>0</v>
      </c>
      <c r="BD47" s="10">
        <v>0</v>
      </c>
      <c r="BE47" s="10">
        <v>0</v>
      </c>
      <c r="BF47" s="10">
        <v>0</v>
      </c>
      <c r="BG47" s="10">
        <v>0</v>
      </c>
      <c r="BH47" s="10">
        <v>0</v>
      </c>
      <c r="BI47" s="10">
        <v>0</v>
      </c>
      <c r="BJ47" s="10">
        <v>0</v>
      </c>
      <c r="BK47" s="10">
        <v>0</v>
      </c>
      <c r="BL47" s="10">
        <v>0</v>
      </c>
      <c r="BM47" s="10">
        <v>0</v>
      </c>
      <c r="BN47" s="10">
        <v>0</v>
      </c>
      <c r="BO47" s="10">
        <v>0</v>
      </c>
      <c r="BP47" s="10">
        <v>0</v>
      </c>
      <c r="BQ47" s="10">
        <f t="shared" si="0"/>
        <v>0</v>
      </c>
      <c r="BR47" s="1">
        <f t="shared" si="1"/>
        <v>0</v>
      </c>
      <c r="BS47" s="11">
        <f t="shared" ref="BS47" si="4">BR47-(BQ47*3)</f>
        <v>0</v>
      </c>
      <c r="BT47" s="12">
        <v>0</v>
      </c>
    </row>
    <row r="48" spans="1:75" s="39" customFormat="1" ht="15.75" x14ac:dyDescent="0.25">
      <c r="A48" s="34">
        <v>44</v>
      </c>
      <c r="B48" s="35" t="s">
        <v>8</v>
      </c>
      <c r="C48" s="35" t="s">
        <v>41</v>
      </c>
      <c r="D48" s="35" t="s">
        <v>869</v>
      </c>
      <c r="E48" s="34">
        <v>4</v>
      </c>
      <c r="F48" s="34" t="s">
        <v>30</v>
      </c>
      <c r="G48" s="34">
        <v>4</v>
      </c>
      <c r="H48" s="34" t="s">
        <v>31</v>
      </c>
      <c r="I48" s="36" t="s">
        <v>895</v>
      </c>
      <c r="J48" s="34" t="s">
        <v>32</v>
      </c>
      <c r="K48" s="40">
        <v>84</v>
      </c>
      <c r="L48" s="36"/>
      <c r="M48" s="36"/>
      <c r="N48" s="39">
        <f>150*4</f>
        <v>600</v>
      </c>
      <c r="O48" s="36">
        <f>20*4</f>
        <v>80</v>
      </c>
      <c r="P48" s="36"/>
      <c r="Q48" s="36"/>
      <c r="R48" s="10"/>
      <c r="S48" s="10"/>
      <c r="T48" s="10"/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4</v>
      </c>
      <c r="AO48" s="10">
        <v>0</v>
      </c>
      <c r="AP48" s="10">
        <v>4</v>
      </c>
      <c r="AQ48" s="10">
        <v>16</v>
      </c>
      <c r="AR48" s="10">
        <v>20</v>
      </c>
      <c r="AS48" s="10">
        <v>4</v>
      </c>
      <c r="AT48" s="10">
        <v>16</v>
      </c>
      <c r="AU48" s="10">
        <v>8</v>
      </c>
      <c r="AV48" s="10">
        <v>8</v>
      </c>
      <c r="AW48" s="10">
        <v>4</v>
      </c>
      <c r="AX48" s="10">
        <v>0</v>
      </c>
      <c r="AY48" s="10">
        <v>0</v>
      </c>
      <c r="AZ48" s="10">
        <v>0</v>
      </c>
      <c r="BA48" s="10">
        <v>0</v>
      </c>
      <c r="BB48" s="10">
        <v>0</v>
      </c>
      <c r="BC48" s="10">
        <v>0</v>
      </c>
      <c r="BD48" s="10">
        <v>0</v>
      </c>
      <c r="BE48" s="10">
        <v>0</v>
      </c>
      <c r="BF48" s="10">
        <v>0</v>
      </c>
      <c r="BG48" s="10">
        <v>0</v>
      </c>
      <c r="BH48" s="10">
        <v>0</v>
      </c>
      <c r="BI48" s="10">
        <v>0</v>
      </c>
      <c r="BJ48" s="10">
        <v>0</v>
      </c>
      <c r="BK48" s="10">
        <v>0</v>
      </c>
      <c r="BL48" s="10">
        <v>0</v>
      </c>
      <c r="BM48" s="10">
        <v>0</v>
      </c>
      <c r="BN48" s="10">
        <v>152</v>
      </c>
      <c r="BO48" s="10">
        <v>100</v>
      </c>
      <c r="BP48" s="10">
        <v>44</v>
      </c>
      <c r="BQ48" s="10">
        <f t="shared" si="0"/>
        <v>296</v>
      </c>
      <c r="BR48" s="1">
        <f t="shared" si="1"/>
        <v>308</v>
      </c>
      <c r="BS48" s="37">
        <f t="shared" ref="BS48:BS49" si="5">BR48-(BQ48*3)</f>
        <v>-580</v>
      </c>
      <c r="BT48" s="38">
        <f>4*150</f>
        <v>600</v>
      </c>
      <c r="BU48" s="39" t="s">
        <v>999</v>
      </c>
    </row>
    <row r="49" spans="1:73" s="39" customFormat="1" ht="15.75" x14ac:dyDescent="0.25">
      <c r="A49" s="34">
        <v>45</v>
      </c>
      <c r="B49" s="35" t="s">
        <v>8</v>
      </c>
      <c r="C49" s="35" t="s">
        <v>41</v>
      </c>
      <c r="D49" s="35" t="s">
        <v>870</v>
      </c>
      <c r="E49" s="34">
        <v>24</v>
      </c>
      <c r="F49" s="34" t="s">
        <v>30</v>
      </c>
      <c r="G49" s="34">
        <v>1</v>
      </c>
      <c r="H49" s="34" t="s">
        <v>31</v>
      </c>
      <c r="I49" s="36" t="s">
        <v>896</v>
      </c>
      <c r="J49" s="34" t="s">
        <v>32</v>
      </c>
      <c r="K49" s="40">
        <v>0</v>
      </c>
      <c r="L49" s="36"/>
      <c r="M49" s="36"/>
      <c r="N49" s="39">
        <f>10*24</f>
        <v>240</v>
      </c>
      <c r="O49" s="36">
        <f>3*24</f>
        <v>72</v>
      </c>
      <c r="P49" s="36"/>
      <c r="Q49" s="36"/>
      <c r="R49" s="10"/>
      <c r="S49" s="10"/>
      <c r="T49" s="10"/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12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12</v>
      </c>
      <c r="AO49" s="10">
        <v>0</v>
      </c>
      <c r="AP49" s="10">
        <v>0</v>
      </c>
      <c r="AQ49" s="10">
        <v>24</v>
      </c>
      <c r="AR49" s="10">
        <v>12</v>
      </c>
      <c r="AS49" s="10">
        <v>0</v>
      </c>
      <c r="AT49" s="10">
        <v>0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12</v>
      </c>
      <c r="BL49" s="10">
        <v>0</v>
      </c>
      <c r="BM49" s="10">
        <v>0</v>
      </c>
      <c r="BN49" s="10">
        <v>240</v>
      </c>
      <c r="BO49" s="10">
        <v>0</v>
      </c>
      <c r="BP49" s="10">
        <v>0</v>
      </c>
      <c r="BQ49" s="10">
        <f t="shared" si="0"/>
        <v>240</v>
      </c>
      <c r="BR49" s="1">
        <f t="shared" si="1"/>
        <v>-72</v>
      </c>
      <c r="BS49" s="37">
        <f t="shared" si="5"/>
        <v>-792</v>
      </c>
      <c r="BT49" s="38">
        <f>24*15</f>
        <v>360</v>
      </c>
      <c r="BU49" s="39" t="s">
        <v>999</v>
      </c>
    </row>
    <row r="50" spans="1:73" ht="15.75" hidden="1" x14ac:dyDescent="0.25">
      <c r="A50" s="6">
        <v>46</v>
      </c>
      <c r="B50" s="1" t="s">
        <v>8</v>
      </c>
      <c r="C50" s="1" t="s">
        <v>43</v>
      </c>
      <c r="D50" s="1" t="s">
        <v>873</v>
      </c>
      <c r="E50" s="6">
        <v>1</v>
      </c>
      <c r="F50" s="6" t="s">
        <v>30</v>
      </c>
      <c r="G50" s="6">
        <v>180</v>
      </c>
      <c r="H50" s="6" t="s">
        <v>868</v>
      </c>
      <c r="I50" s="10"/>
      <c r="J50" s="6" t="s">
        <v>33</v>
      </c>
      <c r="K50" s="40">
        <v>0</v>
      </c>
      <c r="L50" s="10"/>
      <c r="M50" s="10"/>
      <c r="O50" s="10"/>
      <c r="P50" s="10"/>
      <c r="Q50" s="10"/>
      <c r="R50" s="10"/>
      <c r="S50" s="10"/>
      <c r="T50" s="10"/>
      <c r="U50" s="10"/>
      <c r="V50" s="10"/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f t="shared" si="0"/>
        <v>0</v>
      </c>
      <c r="BR50" s="1">
        <f t="shared" si="1"/>
        <v>0</v>
      </c>
      <c r="BS50" s="11">
        <f t="shared" ref="BS50" si="6">BR50-(BQ50*3)</f>
        <v>0</v>
      </c>
      <c r="BT50" s="12">
        <v>0</v>
      </c>
    </row>
    <row r="51" spans="1:73" ht="15.75" hidden="1" x14ac:dyDescent="0.25">
      <c r="A51" s="6">
        <v>47</v>
      </c>
      <c r="B51" s="1" t="s">
        <v>8</v>
      </c>
      <c r="C51" s="1" t="s">
        <v>42</v>
      </c>
      <c r="D51" s="1" t="s">
        <v>874</v>
      </c>
      <c r="E51" s="6">
        <v>4</v>
      </c>
      <c r="F51" s="6" t="s">
        <v>30</v>
      </c>
      <c r="G51" s="6">
        <v>6</v>
      </c>
      <c r="H51" s="6" t="s">
        <v>31</v>
      </c>
      <c r="I51" s="10" t="s">
        <v>897</v>
      </c>
      <c r="J51" s="6" t="s">
        <v>32</v>
      </c>
      <c r="K51" s="40">
        <v>34</v>
      </c>
      <c r="L51" s="10"/>
      <c r="M51" s="10"/>
      <c r="O51" s="10">
        <f>20*4</f>
        <v>80</v>
      </c>
      <c r="P51" s="10"/>
      <c r="Q51" s="10"/>
      <c r="R51" s="10"/>
      <c r="S51" s="10"/>
      <c r="T51" s="10"/>
      <c r="U51" s="10"/>
      <c r="V51" s="10"/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8</v>
      </c>
      <c r="AO51" s="10">
        <v>0</v>
      </c>
      <c r="AP51" s="10">
        <v>0</v>
      </c>
      <c r="AQ51" s="10">
        <v>8</v>
      </c>
      <c r="AR51" s="10">
        <v>32</v>
      </c>
      <c r="AS51" s="10">
        <v>0</v>
      </c>
      <c r="AT51" s="10">
        <v>0</v>
      </c>
      <c r="AU51" s="10">
        <v>8</v>
      </c>
      <c r="AV51" s="10">
        <v>1</v>
      </c>
      <c r="AW51" s="10">
        <v>5</v>
      </c>
      <c r="AX51" s="10">
        <v>0</v>
      </c>
      <c r="AY51" s="10">
        <v>5</v>
      </c>
      <c r="AZ51" s="10">
        <v>70</v>
      </c>
      <c r="BA51" s="10">
        <v>73</v>
      </c>
      <c r="BB51" s="10">
        <v>29</v>
      </c>
      <c r="BC51" s="10">
        <v>31</v>
      </c>
      <c r="BD51" s="10">
        <v>52</v>
      </c>
      <c r="BE51" s="10">
        <v>14</v>
      </c>
      <c r="BF51" s="10">
        <v>28</v>
      </c>
      <c r="BG51" s="10">
        <v>24</v>
      </c>
      <c r="BH51" s="10">
        <v>8</v>
      </c>
      <c r="BI51" s="10">
        <v>2</v>
      </c>
      <c r="BJ51" s="10">
        <v>40</v>
      </c>
      <c r="BK51" s="10">
        <v>2</v>
      </c>
      <c r="BL51" s="10">
        <v>2</v>
      </c>
      <c r="BM51" s="10">
        <v>2</v>
      </c>
      <c r="BN51" s="10">
        <v>0</v>
      </c>
      <c r="BO51" s="10">
        <v>0</v>
      </c>
      <c r="BP51" s="10">
        <v>0</v>
      </c>
      <c r="BQ51" s="10">
        <f t="shared" si="0"/>
        <v>0</v>
      </c>
      <c r="BR51" s="1">
        <f t="shared" si="1"/>
        <v>-46</v>
      </c>
      <c r="BS51" s="11">
        <f t="shared" ref="BS51" si="7">BR51-(BQ51*3)</f>
        <v>-46</v>
      </c>
      <c r="BT51" s="12">
        <v>0</v>
      </c>
      <c r="BU51" s="9" t="s">
        <v>997</v>
      </c>
    </row>
    <row r="52" spans="1:73" ht="15.75" x14ac:dyDescent="0.25">
      <c r="A52" s="6">
        <v>48</v>
      </c>
      <c r="B52" s="1" t="s">
        <v>8</v>
      </c>
      <c r="C52" s="1" t="s">
        <v>42</v>
      </c>
      <c r="D52" s="1" t="s">
        <v>875</v>
      </c>
      <c r="E52" s="6">
        <v>24</v>
      </c>
      <c r="F52" s="6" t="s">
        <v>30</v>
      </c>
      <c r="G52" s="6">
        <v>1</v>
      </c>
      <c r="H52" s="6" t="s">
        <v>31</v>
      </c>
      <c r="I52" s="10" t="s">
        <v>946</v>
      </c>
      <c r="J52" s="6" t="s">
        <v>32</v>
      </c>
      <c r="K52" s="40">
        <v>77</v>
      </c>
      <c r="L52" s="10"/>
      <c r="M52" s="10"/>
      <c r="O52" s="10">
        <f>8*24</f>
        <v>192</v>
      </c>
      <c r="P52" s="10"/>
      <c r="Q52" s="10">
        <f>2*24</f>
        <v>48</v>
      </c>
      <c r="R52" s="10"/>
      <c r="S52" s="10"/>
      <c r="T52" s="10"/>
      <c r="U52" s="10"/>
      <c r="V52" s="10"/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  <c r="BI52" s="10">
        <v>0</v>
      </c>
      <c r="BJ52" s="10">
        <v>0</v>
      </c>
      <c r="BK52" s="10">
        <v>0</v>
      </c>
      <c r="BL52" s="10">
        <v>0</v>
      </c>
      <c r="BM52" s="10">
        <v>0</v>
      </c>
      <c r="BN52" s="10">
        <v>62</v>
      </c>
      <c r="BO52" s="10">
        <v>9</v>
      </c>
      <c r="BP52" s="10">
        <v>86</v>
      </c>
      <c r="BQ52" s="10">
        <f t="shared" si="0"/>
        <v>157</v>
      </c>
      <c r="BR52" s="1">
        <f t="shared" si="1"/>
        <v>-320</v>
      </c>
      <c r="BS52" s="11">
        <f t="shared" ref="BS52:BS54" si="8">BR52-(BQ52*3)</f>
        <v>-791</v>
      </c>
      <c r="BT52" s="12">
        <f>20*24</f>
        <v>480</v>
      </c>
      <c r="BU52" s="9" t="s">
        <v>999</v>
      </c>
    </row>
    <row r="53" spans="1:73" s="39" customFormat="1" ht="15.75" x14ac:dyDescent="0.25">
      <c r="A53" s="34">
        <v>49</v>
      </c>
      <c r="B53" s="35" t="s">
        <v>8</v>
      </c>
      <c r="C53" s="35" t="s">
        <v>41</v>
      </c>
      <c r="D53" s="35" t="s">
        <v>876</v>
      </c>
      <c r="E53" s="34">
        <v>4</v>
      </c>
      <c r="F53" s="34" t="s">
        <v>30</v>
      </c>
      <c r="G53" s="34">
        <v>6</v>
      </c>
      <c r="H53" s="34" t="s">
        <v>31</v>
      </c>
      <c r="I53" s="36" t="s">
        <v>898</v>
      </c>
      <c r="J53" s="34" t="s">
        <v>32</v>
      </c>
      <c r="K53" s="40">
        <v>408</v>
      </c>
      <c r="L53" s="36"/>
      <c r="M53" s="36"/>
      <c r="N53" s="39">
        <f>100*4</f>
        <v>400</v>
      </c>
      <c r="O53" s="36">
        <f>20*4</f>
        <v>80</v>
      </c>
      <c r="P53" s="36"/>
      <c r="Q53" s="36"/>
      <c r="R53" s="10"/>
      <c r="S53" s="10"/>
      <c r="T53" s="10"/>
      <c r="U53" s="10"/>
      <c r="V53" s="10"/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4</v>
      </c>
      <c r="AO53" s="10">
        <v>4</v>
      </c>
      <c r="AP53" s="10">
        <v>0</v>
      </c>
      <c r="AQ53" s="10">
        <v>4</v>
      </c>
      <c r="AR53" s="10">
        <v>24</v>
      </c>
      <c r="AS53" s="10">
        <v>13</v>
      </c>
      <c r="AT53" s="10">
        <v>0</v>
      </c>
      <c r="AU53" s="10">
        <v>1</v>
      </c>
      <c r="AV53" s="10">
        <v>1</v>
      </c>
      <c r="AW53" s="10">
        <v>11</v>
      </c>
      <c r="AX53" s="10">
        <v>1</v>
      </c>
      <c r="AY53" s="10">
        <v>4</v>
      </c>
      <c r="AZ53" s="10">
        <v>22</v>
      </c>
      <c r="BA53" s="10">
        <v>70</v>
      </c>
      <c r="BB53" s="10">
        <v>34</v>
      </c>
      <c r="BC53" s="10">
        <v>17</v>
      </c>
      <c r="BD53" s="10">
        <v>25</v>
      </c>
      <c r="BE53" s="10">
        <v>18</v>
      </c>
      <c r="BF53" s="10">
        <v>7</v>
      </c>
      <c r="BG53" s="10">
        <v>4</v>
      </c>
      <c r="BH53" s="10">
        <v>12</v>
      </c>
      <c r="BI53" s="10">
        <v>0</v>
      </c>
      <c r="BJ53" s="10">
        <v>0</v>
      </c>
      <c r="BK53" s="10">
        <v>51</v>
      </c>
      <c r="BL53" s="10">
        <v>43</v>
      </c>
      <c r="BM53" s="10">
        <v>8</v>
      </c>
      <c r="BN53" s="10">
        <v>43</v>
      </c>
      <c r="BO53" s="10">
        <v>70</v>
      </c>
      <c r="BP53" s="10">
        <v>65</v>
      </c>
      <c r="BQ53" s="10">
        <f t="shared" si="0"/>
        <v>178</v>
      </c>
      <c r="BR53" s="1">
        <f t="shared" si="1"/>
        <v>550</v>
      </c>
      <c r="BS53" s="37">
        <f t="shared" si="8"/>
        <v>16</v>
      </c>
      <c r="BT53" s="38">
        <f>50*4</f>
        <v>200</v>
      </c>
      <c r="BU53" s="39" t="s">
        <v>999</v>
      </c>
    </row>
    <row r="54" spans="1:73" s="39" customFormat="1" ht="15.75" hidden="1" x14ac:dyDescent="0.25">
      <c r="A54" s="34">
        <v>50</v>
      </c>
      <c r="B54" s="35" t="s">
        <v>8</v>
      </c>
      <c r="C54" s="35" t="s">
        <v>41</v>
      </c>
      <c r="D54" s="35" t="s">
        <v>877</v>
      </c>
      <c r="E54" s="34">
        <v>24</v>
      </c>
      <c r="F54" s="34" t="s">
        <v>30</v>
      </c>
      <c r="G54" s="34">
        <v>1</v>
      </c>
      <c r="H54" s="34" t="s">
        <v>31</v>
      </c>
      <c r="I54" s="36" t="s">
        <v>899</v>
      </c>
      <c r="J54" s="34" t="s">
        <v>32</v>
      </c>
      <c r="K54" s="40">
        <v>970</v>
      </c>
      <c r="L54" s="36"/>
      <c r="M54" s="36"/>
      <c r="N54" s="39">
        <f>15*24</f>
        <v>360</v>
      </c>
      <c r="O54" s="36">
        <v>80</v>
      </c>
      <c r="P54" s="36"/>
      <c r="Q54" s="36"/>
      <c r="R54" s="10"/>
      <c r="S54" s="10"/>
      <c r="T54" s="10"/>
      <c r="U54" s="10"/>
      <c r="V54" s="10"/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6</v>
      </c>
      <c r="AR54" s="10">
        <v>22</v>
      </c>
      <c r="AS54" s="10">
        <v>0</v>
      </c>
      <c r="AT54" s="10">
        <v>0</v>
      </c>
      <c r="AU54" s="10">
        <v>0</v>
      </c>
      <c r="AV54" s="10">
        <v>0</v>
      </c>
      <c r="AW54" s="10">
        <v>0</v>
      </c>
      <c r="AX54" s="10">
        <v>1</v>
      </c>
      <c r="AY54" s="10">
        <v>0</v>
      </c>
      <c r="AZ54" s="10">
        <v>22</v>
      </c>
      <c r="BA54" s="10">
        <v>12</v>
      </c>
      <c r="BB54" s="10">
        <v>24</v>
      </c>
      <c r="BC54" s="10">
        <v>0</v>
      </c>
      <c r="BD54" s="10">
        <v>24</v>
      </c>
      <c r="BE54" s="10">
        <v>24</v>
      </c>
      <c r="BF54" s="10">
        <v>32</v>
      </c>
      <c r="BG54" s="10">
        <v>0</v>
      </c>
      <c r="BH54" s="10">
        <v>51</v>
      </c>
      <c r="BI54" s="10">
        <v>0</v>
      </c>
      <c r="BJ54" s="10">
        <v>0</v>
      </c>
      <c r="BK54" s="10">
        <v>18</v>
      </c>
      <c r="BL54" s="10">
        <v>75</v>
      </c>
      <c r="BM54" s="10">
        <v>3</v>
      </c>
      <c r="BN54" s="10">
        <v>24</v>
      </c>
      <c r="BO54" s="10">
        <v>34</v>
      </c>
      <c r="BP54" s="10">
        <v>44</v>
      </c>
      <c r="BQ54" s="10">
        <f t="shared" si="0"/>
        <v>102</v>
      </c>
      <c r="BR54" s="1">
        <f t="shared" si="1"/>
        <v>1148</v>
      </c>
      <c r="BS54" s="37">
        <f t="shared" si="8"/>
        <v>842</v>
      </c>
      <c r="BT54" s="38">
        <v>0</v>
      </c>
      <c r="BU54" s="39" t="s">
        <v>999</v>
      </c>
    </row>
    <row r="55" spans="1:73" ht="15.75" hidden="1" x14ac:dyDescent="0.25">
      <c r="A55" s="6">
        <v>51</v>
      </c>
      <c r="B55" s="1" t="s">
        <v>8</v>
      </c>
      <c r="C55" s="1" t="s">
        <v>43</v>
      </c>
      <c r="D55" s="1" t="s">
        <v>878</v>
      </c>
      <c r="E55" s="6">
        <v>1</v>
      </c>
      <c r="F55" s="6" t="s">
        <v>30</v>
      </c>
      <c r="G55" s="6">
        <v>18</v>
      </c>
      <c r="H55" s="6" t="s">
        <v>868</v>
      </c>
      <c r="I55" s="10" t="s">
        <v>893</v>
      </c>
      <c r="J55" s="6" t="s">
        <v>34</v>
      </c>
      <c r="K55" s="40">
        <v>21</v>
      </c>
      <c r="L55" s="10"/>
      <c r="M55" s="10"/>
      <c r="O55" s="10"/>
      <c r="P55" s="10">
        <v>50</v>
      </c>
      <c r="Q55" s="10"/>
      <c r="R55" s="10"/>
      <c r="S55" s="10"/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10</v>
      </c>
      <c r="AO55" s="10">
        <v>0</v>
      </c>
      <c r="AP55" s="10">
        <v>7</v>
      </c>
      <c r="AQ55" s="10">
        <v>12</v>
      </c>
      <c r="AR55" s="10">
        <v>1</v>
      </c>
      <c r="AS55" s="10">
        <v>1</v>
      </c>
      <c r="AT55" s="10">
        <v>5</v>
      </c>
      <c r="AU55" s="10">
        <v>14</v>
      </c>
      <c r="AV55" s="10">
        <v>0</v>
      </c>
      <c r="AW55" s="10">
        <v>0</v>
      </c>
      <c r="AX55" s="10">
        <v>0</v>
      </c>
      <c r="AY55" s="10">
        <v>0</v>
      </c>
      <c r="AZ55" s="10">
        <v>4</v>
      </c>
      <c r="BA55" s="10">
        <v>4</v>
      </c>
      <c r="BB55" s="10">
        <v>22</v>
      </c>
      <c r="BC55" s="10">
        <v>21</v>
      </c>
      <c r="BD55" s="10">
        <v>10</v>
      </c>
      <c r="BE55" s="10">
        <v>0</v>
      </c>
      <c r="BF55" s="10">
        <v>5</v>
      </c>
      <c r="BG55" s="10">
        <v>2</v>
      </c>
      <c r="BH55" s="10">
        <v>4</v>
      </c>
      <c r="BI55" s="10">
        <v>1</v>
      </c>
      <c r="BJ55" s="10">
        <v>2</v>
      </c>
      <c r="BK55" s="10">
        <v>0</v>
      </c>
      <c r="BL55" s="10">
        <v>0</v>
      </c>
      <c r="BM55" s="10">
        <v>0</v>
      </c>
      <c r="BN55" s="10">
        <v>2</v>
      </c>
      <c r="BO55" s="10">
        <v>1</v>
      </c>
      <c r="BP55" s="10">
        <v>10</v>
      </c>
      <c r="BQ55" s="10">
        <f t="shared" si="0"/>
        <v>13</v>
      </c>
      <c r="BR55" s="1">
        <f t="shared" si="1"/>
        <v>-42</v>
      </c>
      <c r="BS55" s="11">
        <f t="shared" ref="BS55:BS57" si="9">BR55-(BQ55*3)</f>
        <v>-81</v>
      </c>
      <c r="BT55" s="12">
        <v>0</v>
      </c>
      <c r="BU55" s="9" t="s">
        <v>999</v>
      </c>
    </row>
    <row r="56" spans="1:73" ht="15.75" hidden="1" x14ac:dyDescent="0.25">
      <c r="A56" s="6">
        <v>52</v>
      </c>
      <c r="B56" s="1" t="s">
        <v>8</v>
      </c>
      <c r="C56" s="1" t="s">
        <v>43</v>
      </c>
      <c r="D56" s="1" t="s">
        <v>878</v>
      </c>
      <c r="E56" s="6">
        <v>1</v>
      </c>
      <c r="F56" s="6" t="s">
        <v>30</v>
      </c>
      <c r="G56" s="6">
        <v>180</v>
      </c>
      <c r="H56" s="6" t="s">
        <v>868</v>
      </c>
      <c r="I56" s="10" t="s">
        <v>894</v>
      </c>
      <c r="J56" s="6" t="s">
        <v>33</v>
      </c>
      <c r="K56" s="40">
        <v>0</v>
      </c>
      <c r="L56" s="10"/>
      <c r="M56" s="10"/>
      <c r="O56" s="10"/>
      <c r="P56" s="10">
        <v>5</v>
      </c>
      <c r="Q56" s="10"/>
      <c r="R56" s="10"/>
      <c r="S56" s="10"/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2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1</v>
      </c>
      <c r="AU56" s="10">
        <v>0</v>
      </c>
      <c r="AV56" s="10">
        <v>2</v>
      </c>
      <c r="AW56" s="10">
        <v>0</v>
      </c>
      <c r="AX56" s="10">
        <v>0</v>
      </c>
      <c r="AY56" s="10">
        <v>0</v>
      </c>
      <c r="AZ56" s="10">
        <v>1</v>
      </c>
      <c r="BA56" s="10">
        <v>0</v>
      </c>
      <c r="BB56" s="10">
        <v>3</v>
      </c>
      <c r="BC56" s="10">
        <v>1</v>
      </c>
      <c r="BD56" s="10">
        <v>0</v>
      </c>
      <c r="BE56" s="10">
        <v>0</v>
      </c>
      <c r="BF56" s="10">
        <v>0.66666666666666663</v>
      </c>
      <c r="BG56" s="10">
        <v>0.66666666666666663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f t="shared" si="0"/>
        <v>0</v>
      </c>
      <c r="BR56" s="1">
        <f t="shared" si="1"/>
        <v>-5</v>
      </c>
      <c r="BS56" s="11">
        <f t="shared" si="9"/>
        <v>-5</v>
      </c>
      <c r="BT56" s="12">
        <v>0</v>
      </c>
      <c r="BU56" s="9" t="s">
        <v>999</v>
      </c>
    </row>
    <row r="57" spans="1:73" ht="15.75" hidden="1" x14ac:dyDescent="0.25">
      <c r="A57" s="6">
        <v>53</v>
      </c>
      <c r="B57" s="1" t="s">
        <v>8</v>
      </c>
      <c r="C57" s="1" t="s">
        <v>43</v>
      </c>
      <c r="D57" s="1" t="s">
        <v>886</v>
      </c>
      <c r="E57" s="6">
        <v>1</v>
      </c>
      <c r="F57" s="6" t="s">
        <v>30</v>
      </c>
      <c r="G57" s="6">
        <v>18</v>
      </c>
      <c r="H57" s="6" t="s">
        <v>868</v>
      </c>
      <c r="I57" s="10" t="s">
        <v>892</v>
      </c>
      <c r="J57" s="6" t="s">
        <v>34</v>
      </c>
      <c r="K57" s="40">
        <v>0</v>
      </c>
      <c r="L57" s="10"/>
      <c r="M57" s="10"/>
      <c r="O57" s="10"/>
      <c r="P57" s="10">
        <v>15</v>
      </c>
      <c r="Q57" s="10"/>
      <c r="R57" s="10"/>
      <c r="S57" s="10"/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1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5</v>
      </c>
      <c r="AU57" s="10">
        <v>4</v>
      </c>
      <c r="AV57" s="10">
        <v>1</v>
      </c>
      <c r="AW57" s="10">
        <v>3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f t="shared" si="0"/>
        <v>0</v>
      </c>
      <c r="BR57" s="1">
        <f t="shared" si="1"/>
        <v>-15</v>
      </c>
      <c r="BS57" s="11">
        <f t="shared" si="9"/>
        <v>-15</v>
      </c>
      <c r="BT57" s="12">
        <v>0</v>
      </c>
      <c r="BU57" s="9" t="s">
        <v>999</v>
      </c>
    </row>
    <row r="58" spans="1:73" ht="15.75" hidden="1" x14ac:dyDescent="0.25">
      <c r="A58" s="6">
        <v>54</v>
      </c>
      <c r="B58" s="1" t="s">
        <v>8</v>
      </c>
      <c r="C58" s="1" t="s">
        <v>43</v>
      </c>
      <c r="D58" s="1" t="s">
        <v>878</v>
      </c>
      <c r="E58" s="6">
        <v>12</v>
      </c>
      <c r="F58" s="6" t="s">
        <v>30</v>
      </c>
      <c r="G58" s="6">
        <v>1.5</v>
      </c>
      <c r="H58" s="6" t="s">
        <v>868</v>
      </c>
      <c r="I58" s="10" t="s">
        <v>903</v>
      </c>
      <c r="J58" s="6" t="s">
        <v>32</v>
      </c>
      <c r="K58" s="40">
        <v>61</v>
      </c>
      <c r="L58" s="10"/>
      <c r="M58" s="10"/>
      <c r="O58" s="10"/>
      <c r="P58" s="10"/>
      <c r="Q58" s="10">
        <v>240</v>
      </c>
      <c r="R58" s="10"/>
      <c r="S58" s="10"/>
      <c r="T58" s="10"/>
      <c r="U58" s="10"/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9</v>
      </c>
      <c r="AI58" s="10">
        <v>3</v>
      </c>
      <c r="AJ58" s="10">
        <v>24</v>
      </c>
      <c r="AK58" s="10">
        <v>5</v>
      </c>
      <c r="AL58" s="10">
        <v>0</v>
      </c>
      <c r="AM58" s="10">
        <v>1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12</v>
      </c>
      <c r="AV58" s="10">
        <v>2</v>
      </c>
      <c r="AW58" s="10">
        <v>16</v>
      </c>
      <c r="AX58" s="10">
        <v>1</v>
      </c>
      <c r="AY58" s="10">
        <v>17</v>
      </c>
      <c r="AZ58" s="10">
        <v>6</v>
      </c>
      <c r="BA58" s="10">
        <v>3</v>
      </c>
      <c r="BB58" s="10">
        <v>3</v>
      </c>
      <c r="BC58" s="10">
        <v>4</v>
      </c>
      <c r="BD58" s="10">
        <v>1</v>
      </c>
      <c r="BE58" s="10">
        <v>1</v>
      </c>
      <c r="BF58" s="10">
        <v>13</v>
      </c>
      <c r="BG58" s="10">
        <v>1</v>
      </c>
      <c r="BH58" s="10">
        <v>5</v>
      </c>
      <c r="BI58" s="10">
        <v>0</v>
      </c>
      <c r="BJ58" s="10">
        <v>0</v>
      </c>
      <c r="BK58" s="10">
        <v>0</v>
      </c>
      <c r="BL58" s="10">
        <v>12</v>
      </c>
      <c r="BM58" s="10">
        <v>0</v>
      </c>
      <c r="BN58" s="10">
        <v>18</v>
      </c>
      <c r="BO58" s="10">
        <v>6</v>
      </c>
      <c r="BP58" s="10">
        <v>12</v>
      </c>
      <c r="BQ58" s="10">
        <f t="shared" si="0"/>
        <v>36</v>
      </c>
      <c r="BR58" s="1">
        <f t="shared" si="1"/>
        <v>-215</v>
      </c>
      <c r="BS58" s="11">
        <f t="shared" ref="BS58" si="10">BR58-(BQ58*3)</f>
        <v>-323</v>
      </c>
      <c r="BT58" s="12">
        <v>0</v>
      </c>
      <c r="BU58" s="9" t="s">
        <v>999</v>
      </c>
    </row>
    <row r="59" spans="1:73" ht="15.75" x14ac:dyDescent="0.25">
      <c r="A59" s="6">
        <v>55</v>
      </c>
      <c r="B59" s="1" t="s">
        <v>8</v>
      </c>
      <c r="C59" s="1" t="s">
        <v>42</v>
      </c>
      <c r="D59" s="1" t="s">
        <v>936</v>
      </c>
      <c r="E59" s="6">
        <v>1</v>
      </c>
      <c r="F59" s="6" t="s">
        <v>30</v>
      </c>
      <c r="G59" s="6">
        <v>200</v>
      </c>
      <c r="H59" s="6" t="s">
        <v>31</v>
      </c>
      <c r="I59" s="10" t="s">
        <v>956</v>
      </c>
      <c r="J59" s="6" t="s">
        <v>33</v>
      </c>
      <c r="K59" s="40">
        <v>10</v>
      </c>
      <c r="L59" s="10"/>
      <c r="M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1</v>
      </c>
      <c r="BB59" s="10">
        <v>0</v>
      </c>
      <c r="BC59" s="10">
        <v>0</v>
      </c>
      <c r="BD59" s="10">
        <v>0</v>
      </c>
      <c r="BE59" s="10">
        <v>2</v>
      </c>
      <c r="BF59" s="10">
        <v>2</v>
      </c>
      <c r="BG59" s="10">
        <v>0</v>
      </c>
      <c r="BH59" s="10">
        <v>0</v>
      </c>
      <c r="BI59" s="10">
        <v>0</v>
      </c>
      <c r="BJ59" s="10">
        <v>0</v>
      </c>
      <c r="BK59" s="10">
        <v>0</v>
      </c>
      <c r="BL59" s="10">
        <v>4</v>
      </c>
      <c r="BM59" s="10">
        <v>0</v>
      </c>
      <c r="BN59" s="10">
        <v>0</v>
      </c>
      <c r="BO59" s="10">
        <v>0</v>
      </c>
      <c r="BP59" s="10">
        <v>1</v>
      </c>
      <c r="BQ59" s="10">
        <f t="shared" si="0"/>
        <v>1</v>
      </c>
      <c r="BR59" s="1">
        <f t="shared" si="1"/>
        <v>9</v>
      </c>
      <c r="BS59" s="11">
        <f t="shared" ref="BS59:BS61" si="11">BR59-(BQ59*3)</f>
        <v>6</v>
      </c>
      <c r="BT59" s="12">
        <v>8</v>
      </c>
      <c r="BU59" s="9" t="s">
        <v>999</v>
      </c>
    </row>
    <row r="60" spans="1:73" s="8" customFormat="1" ht="16.5" customHeight="1" x14ac:dyDescent="0.25">
      <c r="A60" s="20">
        <v>56</v>
      </c>
      <c r="B60" s="21" t="s">
        <v>8</v>
      </c>
      <c r="C60" s="21" t="s">
        <v>42</v>
      </c>
      <c r="D60" s="21" t="s">
        <v>936</v>
      </c>
      <c r="E60" s="20">
        <v>1</v>
      </c>
      <c r="F60" s="20" t="s">
        <v>30</v>
      </c>
      <c r="G60" s="20">
        <v>18</v>
      </c>
      <c r="H60" s="20" t="s">
        <v>31</v>
      </c>
      <c r="I60" s="22" t="s">
        <v>957</v>
      </c>
      <c r="J60" s="20" t="s">
        <v>937</v>
      </c>
      <c r="K60" s="40">
        <v>8.9444444444444429</v>
      </c>
      <c r="L60" s="22"/>
      <c r="M60" s="22"/>
      <c r="N60" s="8">
        <f>60</f>
        <v>60</v>
      </c>
      <c r="O60" s="22"/>
      <c r="P60" s="22"/>
      <c r="Q60" s="22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6</v>
      </c>
      <c r="BB60" s="10">
        <v>8</v>
      </c>
      <c r="BC60" s="10">
        <v>14</v>
      </c>
      <c r="BD60" s="10">
        <v>7</v>
      </c>
      <c r="BE60" s="10">
        <v>5</v>
      </c>
      <c r="BF60" s="10">
        <v>3</v>
      </c>
      <c r="BG60" s="10">
        <v>26.055555555555557</v>
      </c>
      <c r="BH60" s="10">
        <v>9</v>
      </c>
      <c r="BI60" s="10">
        <v>3</v>
      </c>
      <c r="BJ60" s="10">
        <v>11</v>
      </c>
      <c r="BK60" s="10">
        <v>2</v>
      </c>
      <c r="BL60" s="10">
        <v>1</v>
      </c>
      <c r="BM60" s="10">
        <v>0</v>
      </c>
      <c r="BN60" s="10">
        <v>27</v>
      </c>
      <c r="BO60" s="10">
        <v>14</v>
      </c>
      <c r="BP60" s="10">
        <v>14</v>
      </c>
      <c r="BQ60" s="10">
        <f t="shared" si="0"/>
        <v>55</v>
      </c>
      <c r="BR60" s="1">
        <f t="shared" si="1"/>
        <v>13.944444444444443</v>
      </c>
      <c r="BS60" s="23">
        <f t="shared" si="11"/>
        <v>-151.05555555555554</v>
      </c>
      <c r="BT60" s="24">
        <v>100</v>
      </c>
      <c r="BU60" s="8" t="s">
        <v>999</v>
      </c>
    </row>
    <row r="61" spans="1:73" ht="15.75" hidden="1" x14ac:dyDescent="0.25">
      <c r="A61" s="6">
        <v>57</v>
      </c>
      <c r="B61" s="1" t="s">
        <v>8</v>
      </c>
      <c r="C61" s="1" t="s">
        <v>42</v>
      </c>
      <c r="D61" s="1" t="s">
        <v>953</v>
      </c>
      <c r="E61" s="6">
        <v>1</v>
      </c>
      <c r="F61" s="6" t="s">
        <v>30</v>
      </c>
      <c r="G61" s="6">
        <v>200</v>
      </c>
      <c r="H61" s="6" t="s">
        <v>31</v>
      </c>
      <c r="I61" s="10" t="s">
        <v>963</v>
      </c>
      <c r="J61" s="6" t="s">
        <v>32</v>
      </c>
      <c r="K61" s="40">
        <v>113</v>
      </c>
      <c r="L61" s="10"/>
      <c r="M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>
        <v>0</v>
      </c>
      <c r="AY61" s="10">
        <v>0</v>
      </c>
      <c r="AZ61" s="10">
        <v>39</v>
      </c>
      <c r="BA61" s="10">
        <v>8</v>
      </c>
      <c r="BB61" s="10">
        <v>48</v>
      </c>
      <c r="BC61" s="10">
        <v>17</v>
      </c>
      <c r="BD61" s="10">
        <v>16</v>
      </c>
      <c r="BE61" s="10">
        <v>9</v>
      </c>
      <c r="BF61" s="10">
        <v>4</v>
      </c>
      <c r="BG61" s="10">
        <v>3</v>
      </c>
      <c r="BH61" s="10">
        <v>0</v>
      </c>
      <c r="BI61" s="10">
        <v>4</v>
      </c>
      <c r="BJ61" s="10">
        <v>1</v>
      </c>
      <c r="BK61" s="10">
        <v>3</v>
      </c>
      <c r="BL61" s="10">
        <v>4</v>
      </c>
      <c r="BM61" s="10">
        <v>1</v>
      </c>
      <c r="BN61" s="10">
        <v>1</v>
      </c>
      <c r="BO61" s="10">
        <v>0</v>
      </c>
      <c r="BP61" s="10">
        <v>1</v>
      </c>
      <c r="BQ61" s="10">
        <f t="shared" si="0"/>
        <v>2</v>
      </c>
      <c r="BR61" s="1">
        <f t="shared" si="1"/>
        <v>111</v>
      </c>
      <c r="BS61" s="11">
        <f t="shared" si="11"/>
        <v>105</v>
      </c>
      <c r="BT61" s="12">
        <v>0</v>
      </c>
      <c r="BU61" s="9" t="s">
        <v>997</v>
      </c>
    </row>
    <row r="62" spans="1:73" s="8" customFormat="1" ht="15.75" x14ac:dyDescent="0.25">
      <c r="A62" s="20">
        <v>58</v>
      </c>
      <c r="B62" s="21" t="s">
        <v>8</v>
      </c>
      <c r="C62" s="21" t="s">
        <v>42</v>
      </c>
      <c r="D62" s="21" t="s">
        <v>944</v>
      </c>
      <c r="E62" s="20">
        <v>4</v>
      </c>
      <c r="F62" s="20" t="s">
        <v>30</v>
      </c>
      <c r="G62" s="20">
        <v>4</v>
      </c>
      <c r="H62" s="20" t="s">
        <v>31</v>
      </c>
      <c r="I62" s="22" t="s">
        <v>945</v>
      </c>
      <c r="J62" s="20" t="s">
        <v>32</v>
      </c>
      <c r="K62" s="40">
        <v>288</v>
      </c>
      <c r="L62" s="22"/>
      <c r="M62" s="22"/>
      <c r="N62" s="8">
        <f>100*4</f>
        <v>400</v>
      </c>
      <c r="O62" s="22">
        <f>50*4</f>
        <v>200</v>
      </c>
      <c r="P62" s="22"/>
      <c r="Q62" s="22">
        <f>50*4</f>
        <v>200</v>
      </c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0</v>
      </c>
      <c r="BG62" s="10">
        <v>0</v>
      </c>
      <c r="BH62" s="10">
        <v>54</v>
      </c>
      <c r="BI62" s="10">
        <v>56</v>
      </c>
      <c r="BJ62" s="10">
        <v>40</v>
      </c>
      <c r="BK62" s="10">
        <v>41</v>
      </c>
      <c r="BL62" s="10">
        <v>72</v>
      </c>
      <c r="BM62" s="10">
        <v>28</v>
      </c>
      <c r="BN62" s="10">
        <v>49</v>
      </c>
      <c r="BO62" s="10">
        <v>68</v>
      </c>
      <c r="BP62" s="10">
        <v>72</v>
      </c>
      <c r="BQ62" s="10">
        <f t="shared" si="0"/>
        <v>189</v>
      </c>
      <c r="BR62" s="1">
        <f t="shared" si="1"/>
        <v>99</v>
      </c>
      <c r="BS62" s="23">
        <f t="shared" ref="BS62" si="12">BR62-(BQ62*3)</f>
        <v>-468</v>
      </c>
      <c r="BT62" s="24">
        <f>100*4</f>
        <v>400</v>
      </c>
      <c r="BU62" s="8" t="s">
        <v>997</v>
      </c>
    </row>
    <row r="63" spans="1:73" ht="15.75" hidden="1" x14ac:dyDescent="0.25">
      <c r="A63" s="6">
        <v>59</v>
      </c>
      <c r="B63" s="1" t="s">
        <v>8</v>
      </c>
      <c r="C63" s="1" t="s">
        <v>954</v>
      </c>
      <c r="D63" s="1" t="s">
        <v>955</v>
      </c>
      <c r="E63" s="6">
        <v>1</v>
      </c>
      <c r="F63" s="6" t="s">
        <v>30</v>
      </c>
      <c r="G63" s="6">
        <v>200</v>
      </c>
      <c r="H63" s="6" t="s">
        <v>31</v>
      </c>
      <c r="I63" s="1" t="s">
        <v>955</v>
      </c>
      <c r="J63" s="6" t="s">
        <v>33</v>
      </c>
      <c r="K63" s="40">
        <v>0</v>
      </c>
      <c r="L63" s="10"/>
      <c r="M63" s="10"/>
      <c r="O63" s="10">
        <v>7</v>
      </c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>
        <v>0</v>
      </c>
      <c r="BD63" s="10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f t="shared" si="0"/>
        <v>0</v>
      </c>
      <c r="BR63" s="1">
        <f t="shared" si="1"/>
        <v>-7</v>
      </c>
      <c r="BS63" s="11">
        <f t="shared" ref="BS63" si="13">BR63-(BQ63*3)</f>
        <v>-7</v>
      </c>
      <c r="BT63" s="12">
        <v>0</v>
      </c>
    </row>
    <row r="64" spans="1:73" s="39" customFormat="1" ht="15.75" hidden="1" x14ac:dyDescent="0.25">
      <c r="A64" s="34">
        <v>60</v>
      </c>
      <c r="B64" s="35" t="s">
        <v>8</v>
      </c>
      <c r="C64" s="35" t="s">
        <v>42</v>
      </c>
      <c r="D64" s="35" t="s">
        <v>968</v>
      </c>
      <c r="E64" s="34">
        <v>24</v>
      </c>
      <c r="F64" s="34" t="s">
        <v>30</v>
      </c>
      <c r="G64" s="34">
        <v>1</v>
      </c>
      <c r="H64" s="34" t="s">
        <v>31</v>
      </c>
      <c r="I64" s="36" t="s">
        <v>969</v>
      </c>
      <c r="J64" s="34" t="s">
        <v>32</v>
      </c>
      <c r="K64" s="40">
        <v>0</v>
      </c>
      <c r="L64" s="36"/>
      <c r="M64" s="36"/>
      <c r="N64" s="39">
        <f>20*24</f>
        <v>480</v>
      </c>
      <c r="O64" s="36">
        <f>10*24</f>
        <v>240</v>
      </c>
      <c r="P64" s="36"/>
      <c r="Q64" s="36">
        <f>10*24</f>
        <v>240</v>
      </c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f t="shared" si="0"/>
        <v>0</v>
      </c>
      <c r="BR64" s="1">
        <f t="shared" si="1"/>
        <v>0</v>
      </c>
      <c r="BS64" s="37">
        <f t="shared" ref="BS64" si="14">BR64-(BQ64*3)</f>
        <v>0</v>
      </c>
      <c r="BT64" s="38">
        <v>0</v>
      </c>
      <c r="BU64" s="39" t="s">
        <v>999</v>
      </c>
    </row>
    <row r="65" spans="1:74" s="8" customFormat="1" ht="15.75" hidden="1" x14ac:dyDescent="0.25">
      <c r="A65" s="20">
        <v>61</v>
      </c>
      <c r="B65" s="21" t="s">
        <v>8</v>
      </c>
      <c r="C65" s="21" t="s">
        <v>42</v>
      </c>
      <c r="D65" s="21" t="s">
        <v>976</v>
      </c>
      <c r="E65" s="20">
        <v>1</v>
      </c>
      <c r="F65" s="20" t="s">
        <v>30</v>
      </c>
      <c r="G65" s="20">
        <v>200</v>
      </c>
      <c r="H65" s="20" t="s">
        <v>31</v>
      </c>
      <c r="I65" s="22" t="s">
        <v>977</v>
      </c>
      <c r="J65" s="20" t="s">
        <v>33</v>
      </c>
      <c r="K65" s="40">
        <v>7</v>
      </c>
      <c r="L65" s="22"/>
      <c r="M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10">
        <v>0</v>
      </c>
      <c r="BG65" s="10">
        <v>0</v>
      </c>
      <c r="BH65" s="10">
        <v>0</v>
      </c>
      <c r="BI65" s="10">
        <v>0</v>
      </c>
      <c r="BJ65" s="10">
        <v>0</v>
      </c>
      <c r="BK65" s="10">
        <v>0</v>
      </c>
      <c r="BL65" s="10">
        <v>0</v>
      </c>
      <c r="BM65" s="10">
        <v>1</v>
      </c>
      <c r="BN65" s="10">
        <v>0</v>
      </c>
      <c r="BO65" s="10">
        <v>0</v>
      </c>
      <c r="BP65" s="10">
        <v>0</v>
      </c>
      <c r="BQ65" s="10">
        <f t="shared" si="0"/>
        <v>0</v>
      </c>
      <c r="BR65" s="1">
        <f t="shared" si="1"/>
        <v>7</v>
      </c>
      <c r="BS65" s="23">
        <f t="shared" ref="BS65:BS66" si="15">BR65-(BQ65*3)</f>
        <v>7</v>
      </c>
      <c r="BT65" s="24">
        <v>0</v>
      </c>
      <c r="BU65" s="8" t="s">
        <v>978</v>
      </c>
    </row>
    <row r="66" spans="1:74" s="8" customFormat="1" ht="15.75" x14ac:dyDescent="0.25">
      <c r="A66" s="20">
        <v>62</v>
      </c>
      <c r="B66" s="21" t="s">
        <v>8</v>
      </c>
      <c r="C66" s="21" t="s">
        <v>42</v>
      </c>
      <c r="D66" s="21" t="s">
        <v>976</v>
      </c>
      <c r="E66" s="20">
        <v>1</v>
      </c>
      <c r="F66" s="20" t="s">
        <v>30</v>
      </c>
      <c r="G66" s="20">
        <v>18</v>
      </c>
      <c r="H66" s="20" t="s">
        <v>31</v>
      </c>
      <c r="I66" s="22" t="s">
        <v>991</v>
      </c>
      <c r="J66" s="20" t="s">
        <v>937</v>
      </c>
      <c r="K66" s="40">
        <v>35</v>
      </c>
      <c r="L66" s="22"/>
      <c r="M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10">
        <v>0</v>
      </c>
      <c r="BG66" s="10">
        <v>0</v>
      </c>
      <c r="BH66" s="10">
        <v>0</v>
      </c>
      <c r="BI66" s="10">
        <v>0</v>
      </c>
      <c r="BJ66" s="10">
        <v>0</v>
      </c>
      <c r="BK66" s="10">
        <v>2</v>
      </c>
      <c r="BL66" s="10">
        <v>0</v>
      </c>
      <c r="BM66" s="10">
        <v>5</v>
      </c>
      <c r="BN66" s="10">
        <v>3</v>
      </c>
      <c r="BO66" s="10">
        <v>5</v>
      </c>
      <c r="BP66" s="10">
        <v>2</v>
      </c>
      <c r="BQ66" s="10">
        <f t="shared" si="0"/>
        <v>10</v>
      </c>
      <c r="BR66" s="1">
        <f t="shared" si="1"/>
        <v>25</v>
      </c>
      <c r="BS66" s="23">
        <f t="shared" si="15"/>
        <v>-5</v>
      </c>
      <c r="BT66" s="24">
        <f>50</f>
        <v>50</v>
      </c>
      <c r="BU66" s="8" t="s">
        <v>978</v>
      </c>
    </row>
    <row r="67" spans="1:74" ht="28.5" customHeight="1" x14ac:dyDescent="0.25">
      <c r="A67" s="70" t="s">
        <v>48</v>
      </c>
      <c r="B67" s="70"/>
      <c r="C67" s="70"/>
      <c r="D67" s="70"/>
      <c r="E67" s="70"/>
      <c r="F67" s="70"/>
      <c r="G67" s="70"/>
      <c r="H67" s="70"/>
      <c r="I67" s="71"/>
      <c r="J67" s="70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0"/>
      <c r="BS67" s="10"/>
      <c r="BT67" s="14">
        <f>SUM(BT5:BT57)</f>
        <v>43924</v>
      </c>
      <c r="BU67" s="68"/>
      <c r="BV67" s="69"/>
    </row>
    <row r="68" spans="1:74" x14ac:dyDescent="0.25"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</row>
    <row r="69" spans="1:74" ht="18.75" x14ac:dyDescent="0.25">
      <c r="P69" s="17"/>
      <c r="AG69" s="7"/>
      <c r="AN69" s="7"/>
    </row>
  </sheetData>
  <autoFilter ref="A4:BV67">
    <filterColumn colId="71">
      <filters>
        <filter val="1,000"/>
        <filter val="1,200"/>
        <filter val="1,440"/>
        <filter val="1,500"/>
        <filter val="1,800"/>
        <filter val="100"/>
        <filter val="2,400"/>
        <filter val="200"/>
        <filter val="3,000"/>
        <filter val="360"/>
        <filter val="400"/>
        <filter val="43,924"/>
        <filter val="480"/>
        <filter val="50"/>
        <filter val="600"/>
        <filter val="7,200"/>
        <filter val="8"/>
        <filter val="80"/>
        <filter val="9,600"/>
        <filter val="9,984"/>
      </filters>
    </filterColumn>
  </autoFilter>
  <mergeCells count="73">
    <mergeCell ref="AU3:AU4"/>
    <mergeCell ref="BH3:BH4"/>
    <mergeCell ref="BI3:BI4"/>
    <mergeCell ref="BJ3:BJ4"/>
    <mergeCell ref="BU3:BU4"/>
    <mergeCell ref="BF3:BF4"/>
    <mergeCell ref="BG3:BG4"/>
    <mergeCell ref="AV3:AV4"/>
    <mergeCell ref="AW3:AW4"/>
    <mergeCell ref="AY3:AY4"/>
    <mergeCell ref="AX3:AX4"/>
    <mergeCell ref="BC3:BC4"/>
    <mergeCell ref="BD3:BD4"/>
    <mergeCell ref="BE3:BE4"/>
    <mergeCell ref="BB3:BB4"/>
    <mergeCell ref="AZ3:AZ4"/>
    <mergeCell ref="AB3:AB4"/>
    <mergeCell ref="Z3:Z4"/>
    <mergeCell ref="AC3:AC4"/>
    <mergeCell ref="AP3:AP4"/>
    <mergeCell ref="AJ3:AJ4"/>
    <mergeCell ref="AK3:AK4"/>
    <mergeCell ref="AM3:AM4"/>
    <mergeCell ref="AN3:AN4"/>
    <mergeCell ref="AO3:AO4"/>
    <mergeCell ref="L3:L4"/>
    <mergeCell ref="V3:V4"/>
    <mergeCell ref="X3:X4"/>
    <mergeCell ref="Y3:Y4"/>
    <mergeCell ref="AA3:AA4"/>
    <mergeCell ref="P3:P4"/>
    <mergeCell ref="S3:S4"/>
    <mergeCell ref="T3:T4"/>
    <mergeCell ref="U3:U4"/>
    <mergeCell ref="R3:R4"/>
    <mergeCell ref="N3:N4"/>
    <mergeCell ref="BU67:BV67"/>
    <mergeCell ref="BS3:BS4"/>
    <mergeCell ref="AR3:AR4"/>
    <mergeCell ref="AS3:AS4"/>
    <mergeCell ref="BT3:BT4"/>
    <mergeCell ref="A67:BR67"/>
    <mergeCell ref="J3:J4"/>
    <mergeCell ref="AE3:AE4"/>
    <mergeCell ref="AF3:AF4"/>
    <mergeCell ref="AG3:AG4"/>
    <mergeCell ref="AH3:AH4"/>
    <mergeCell ref="AI3:AI4"/>
    <mergeCell ref="AD3:AD4"/>
    <mergeCell ref="AL3:AL4"/>
    <mergeCell ref="K3:K4"/>
    <mergeCell ref="BA3:BA4"/>
    <mergeCell ref="A2:BR2"/>
    <mergeCell ref="A3:A4"/>
    <mergeCell ref="B3:B4"/>
    <mergeCell ref="D3:D4"/>
    <mergeCell ref="E3:H3"/>
    <mergeCell ref="I3:I4"/>
    <mergeCell ref="O3:O4"/>
    <mergeCell ref="Q3:Q4"/>
    <mergeCell ref="BR3:BR4"/>
    <mergeCell ref="C3:C4"/>
    <mergeCell ref="BQ3:BQ4"/>
    <mergeCell ref="W3:W4"/>
    <mergeCell ref="AQ3:AQ4"/>
    <mergeCell ref="AT3:AT4"/>
    <mergeCell ref="M3:M4"/>
    <mergeCell ref="BK3:BK4"/>
    <mergeCell ref="BL3:BL4"/>
    <mergeCell ref="BM3:BM4"/>
    <mergeCell ref="BN3:BN4"/>
    <mergeCell ref="BO3:BO4"/>
    <mergeCell ref="BP3:BP4"/>
  </mergeCells>
  <conditionalFormatting sqref="I3:I4">
    <cfRule type="duplicateValues" dxfId="5" priority="1"/>
  </conditionalFormatting>
  <pageMargins left="0.25" right="0.25" top="0.75" bottom="0.75" header="0.3" footer="0.3"/>
  <pageSetup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6"/>
  <sheetViews>
    <sheetView zoomScaleNormal="100" workbookViewId="0">
      <selection activeCell="L1" sqref="L1"/>
    </sheetView>
  </sheetViews>
  <sheetFormatPr defaultRowHeight="15" x14ac:dyDescent="0.25"/>
  <sheetData>
    <row r="1" spans="1:17" x14ac:dyDescent="0.25">
      <c r="A1" t="s">
        <v>60</v>
      </c>
      <c r="B1">
        <v>0</v>
      </c>
      <c r="D1">
        <v>3831236</v>
      </c>
      <c r="E1">
        <v>0</v>
      </c>
      <c r="F1">
        <v>0</v>
      </c>
      <c r="G1">
        <v>3831236</v>
      </c>
      <c r="H1">
        <v>0</v>
      </c>
      <c r="I1" t="s">
        <v>60</v>
      </c>
      <c r="J1">
        <v>0</v>
      </c>
      <c r="K1">
        <v>3831236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</row>
    <row r="2" spans="1:17" x14ac:dyDescent="0.25">
      <c r="A2" t="s">
        <v>62</v>
      </c>
      <c r="B2">
        <v>2</v>
      </c>
      <c r="D2">
        <v>21212204</v>
      </c>
      <c r="E2">
        <v>0</v>
      </c>
      <c r="F2">
        <v>0</v>
      </c>
      <c r="G2">
        <v>21212204</v>
      </c>
      <c r="H2">
        <v>0</v>
      </c>
      <c r="I2" t="s">
        <v>62</v>
      </c>
      <c r="J2">
        <v>0</v>
      </c>
      <c r="K2">
        <v>21212204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25">
      <c r="A3" t="s">
        <v>83</v>
      </c>
      <c r="B3">
        <v>3</v>
      </c>
      <c r="D3">
        <v>21192875</v>
      </c>
      <c r="E3">
        <v>0</v>
      </c>
      <c r="F3">
        <v>0</v>
      </c>
      <c r="G3">
        <v>21192875</v>
      </c>
      <c r="H3">
        <v>0</v>
      </c>
      <c r="I3" t="s">
        <v>83</v>
      </c>
      <c r="J3">
        <v>0</v>
      </c>
      <c r="K3">
        <v>21192875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5">
      <c r="A4" t="s">
        <v>94</v>
      </c>
      <c r="B4">
        <v>2</v>
      </c>
      <c r="D4">
        <v>477556</v>
      </c>
      <c r="E4">
        <v>0</v>
      </c>
      <c r="F4">
        <v>0</v>
      </c>
      <c r="G4">
        <v>477556</v>
      </c>
      <c r="H4">
        <v>0</v>
      </c>
      <c r="I4" t="s">
        <v>94</v>
      </c>
      <c r="J4">
        <v>0</v>
      </c>
      <c r="K4">
        <v>477556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5">
      <c r="A5" t="s">
        <v>99</v>
      </c>
      <c r="B5">
        <v>0</v>
      </c>
      <c r="D5">
        <v>20998367</v>
      </c>
      <c r="E5">
        <v>0</v>
      </c>
      <c r="F5">
        <v>0</v>
      </c>
      <c r="G5">
        <v>20998367</v>
      </c>
      <c r="H5">
        <v>0</v>
      </c>
      <c r="I5" t="s">
        <v>99</v>
      </c>
      <c r="J5">
        <v>0</v>
      </c>
      <c r="K5">
        <v>20998367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5">
      <c r="A6" t="s">
        <v>135</v>
      </c>
      <c r="B6">
        <v>0</v>
      </c>
      <c r="D6">
        <v>21707133</v>
      </c>
      <c r="E6">
        <v>0</v>
      </c>
      <c r="F6">
        <v>0</v>
      </c>
      <c r="G6">
        <v>21707133</v>
      </c>
      <c r="H6">
        <v>0</v>
      </c>
      <c r="I6" t="s">
        <v>135</v>
      </c>
      <c r="J6">
        <v>0</v>
      </c>
      <c r="K6">
        <v>21707133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5">
      <c r="A7" t="s">
        <v>150</v>
      </c>
      <c r="B7">
        <v>2</v>
      </c>
      <c r="D7">
        <v>21707132</v>
      </c>
      <c r="E7">
        <v>0</v>
      </c>
      <c r="F7">
        <v>0</v>
      </c>
      <c r="G7">
        <v>21707132</v>
      </c>
      <c r="H7">
        <v>0</v>
      </c>
      <c r="I7" t="s">
        <v>150</v>
      </c>
      <c r="J7">
        <v>0</v>
      </c>
      <c r="K7">
        <v>21707132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5">
      <c r="A8" t="s">
        <v>204</v>
      </c>
      <c r="B8">
        <v>6</v>
      </c>
      <c r="D8">
        <v>8193841</v>
      </c>
      <c r="E8">
        <v>0</v>
      </c>
      <c r="F8">
        <v>0</v>
      </c>
      <c r="G8">
        <v>8193841</v>
      </c>
      <c r="H8">
        <v>0</v>
      </c>
      <c r="I8" t="s">
        <v>204</v>
      </c>
      <c r="J8">
        <v>0</v>
      </c>
      <c r="K8">
        <v>8193841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5">
      <c r="A9" t="s">
        <v>297</v>
      </c>
      <c r="B9">
        <v>4</v>
      </c>
      <c r="D9">
        <v>8159975</v>
      </c>
      <c r="E9">
        <v>0</v>
      </c>
      <c r="F9">
        <v>0</v>
      </c>
      <c r="G9">
        <v>8159975</v>
      </c>
      <c r="H9">
        <v>0</v>
      </c>
      <c r="I9" t="s">
        <v>297</v>
      </c>
      <c r="J9">
        <v>4</v>
      </c>
      <c r="K9">
        <v>8159975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5">
      <c r="A10" t="s">
        <v>302</v>
      </c>
      <c r="B10">
        <v>0</v>
      </c>
      <c r="D10" t="s">
        <v>57</v>
      </c>
      <c r="E10">
        <v>0</v>
      </c>
      <c r="F10">
        <v>0</v>
      </c>
      <c r="G10" t="s">
        <v>57</v>
      </c>
      <c r="H10">
        <v>0</v>
      </c>
      <c r="I10" t="s">
        <v>302</v>
      </c>
      <c r="J10">
        <v>1</v>
      </c>
      <c r="K10" t="s">
        <v>57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t="s">
        <v>319</v>
      </c>
      <c r="B11">
        <v>0</v>
      </c>
      <c r="D11" t="s">
        <v>58</v>
      </c>
      <c r="E11">
        <v>0</v>
      </c>
      <c r="F11">
        <v>0</v>
      </c>
      <c r="G11" t="s">
        <v>58</v>
      </c>
      <c r="H11">
        <v>0</v>
      </c>
      <c r="I11" t="s">
        <v>319</v>
      </c>
      <c r="J11">
        <v>0</v>
      </c>
      <c r="K11" t="s">
        <v>58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25">
      <c r="A12" t="s">
        <v>420</v>
      </c>
      <c r="B12">
        <v>11</v>
      </c>
      <c r="D12" t="s">
        <v>59</v>
      </c>
      <c r="E12">
        <v>0</v>
      </c>
      <c r="F12">
        <v>0</v>
      </c>
      <c r="G12" t="s">
        <v>59</v>
      </c>
      <c r="H12">
        <v>0</v>
      </c>
      <c r="I12" t="s">
        <v>420</v>
      </c>
      <c r="J12">
        <v>0</v>
      </c>
      <c r="K12" t="s">
        <v>59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5">
      <c r="A13" t="s">
        <v>421</v>
      </c>
      <c r="B13">
        <v>2</v>
      </c>
      <c r="D13" t="s">
        <v>60</v>
      </c>
      <c r="E13">
        <v>0</v>
      </c>
      <c r="F13">
        <v>0</v>
      </c>
      <c r="G13" t="s">
        <v>60</v>
      </c>
      <c r="H13">
        <v>0</v>
      </c>
      <c r="I13" t="s">
        <v>421</v>
      </c>
      <c r="J13">
        <v>0</v>
      </c>
      <c r="K13" t="s">
        <v>60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5">
      <c r="A14" t="s">
        <v>423</v>
      </c>
      <c r="B14">
        <v>6</v>
      </c>
      <c r="D14" t="s">
        <v>61</v>
      </c>
      <c r="E14">
        <v>0</v>
      </c>
      <c r="F14">
        <v>0</v>
      </c>
      <c r="G14" t="s">
        <v>61</v>
      </c>
      <c r="H14">
        <v>0</v>
      </c>
      <c r="I14" t="s">
        <v>423</v>
      </c>
      <c r="J14">
        <v>0</v>
      </c>
      <c r="K14" t="s">
        <v>61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5">
      <c r="A15" t="s">
        <v>424</v>
      </c>
      <c r="B15">
        <v>6</v>
      </c>
      <c r="D15" t="s">
        <v>62</v>
      </c>
      <c r="E15">
        <v>0</v>
      </c>
      <c r="F15">
        <v>0</v>
      </c>
      <c r="G15" t="s">
        <v>62</v>
      </c>
      <c r="H15">
        <v>0</v>
      </c>
      <c r="I15" t="s">
        <v>424</v>
      </c>
      <c r="J15">
        <v>0</v>
      </c>
      <c r="K15" t="s">
        <v>62</v>
      </c>
      <c r="L15">
        <v>0</v>
      </c>
      <c r="M15">
        <v>0</v>
      </c>
      <c r="N15">
        <v>0</v>
      </c>
      <c r="O15">
        <v>0</v>
      </c>
      <c r="P15">
        <v>0</v>
      </c>
      <c r="Q15">
        <v>2</v>
      </c>
    </row>
    <row r="16" spans="1:17" x14ac:dyDescent="0.25">
      <c r="A16" t="s">
        <v>428</v>
      </c>
      <c r="B16">
        <v>5</v>
      </c>
      <c r="D16" t="s">
        <v>63</v>
      </c>
      <c r="E16">
        <v>0</v>
      </c>
      <c r="F16">
        <v>0</v>
      </c>
      <c r="G16" t="s">
        <v>63</v>
      </c>
      <c r="H16">
        <v>0</v>
      </c>
      <c r="I16" t="s">
        <v>428</v>
      </c>
      <c r="J16">
        <v>0</v>
      </c>
      <c r="K16" t="s">
        <v>63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t="s">
        <v>436</v>
      </c>
      <c r="B17">
        <v>0</v>
      </c>
      <c r="D17" t="s">
        <v>64</v>
      </c>
      <c r="E17">
        <v>0</v>
      </c>
      <c r="F17">
        <v>0</v>
      </c>
      <c r="G17" t="s">
        <v>64</v>
      </c>
      <c r="H17">
        <v>0</v>
      </c>
      <c r="I17" t="s">
        <v>436</v>
      </c>
      <c r="J17">
        <v>0</v>
      </c>
      <c r="K17" t="s">
        <v>64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25">
      <c r="A18">
        <v>26560163</v>
      </c>
      <c r="B18">
        <v>0</v>
      </c>
      <c r="D18" t="s">
        <v>65</v>
      </c>
      <c r="E18">
        <v>0</v>
      </c>
      <c r="F18">
        <v>0</v>
      </c>
      <c r="G18" t="s">
        <v>65</v>
      </c>
      <c r="H18">
        <v>0</v>
      </c>
      <c r="I18">
        <v>691782</v>
      </c>
      <c r="J18">
        <v>0</v>
      </c>
      <c r="K18" t="s">
        <v>65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5">
      <c r="A19">
        <v>691782</v>
      </c>
      <c r="B19">
        <v>1.100000000000001</v>
      </c>
      <c r="D19" t="s">
        <v>66</v>
      </c>
      <c r="E19">
        <v>0</v>
      </c>
      <c r="F19">
        <v>0</v>
      </c>
      <c r="G19" t="s">
        <v>66</v>
      </c>
      <c r="H19">
        <v>0</v>
      </c>
      <c r="I19">
        <v>692250</v>
      </c>
      <c r="J19">
        <v>1.4</v>
      </c>
      <c r="K19" t="s">
        <v>66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5">
      <c r="A20">
        <v>692250</v>
      </c>
      <c r="B20">
        <v>5</v>
      </c>
      <c r="D20" t="s">
        <v>67</v>
      </c>
      <c r="E20">
        <v>0</v>
      </c>
      <c r="F20">
        <v>0</v>
      </c>
      <c r="G20" t="s">
        <v>67</v>
      </c>
      <c r="H20">
        <v>0</v>
      </c>
      <c r="I20">
        <v>692332</v>
      </c>
      <c r="J20">
        <v>83.05</v>
      </c>
      <c r="K20" t="s">
        <v>67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5">
      <c r="A21">
        <v>692332</v>
      </c>
      <c r="B21">
        <v>46.180000000000007</v>
      </c>
      <c r="D21">
        <v>256535</v>
      </c>
      <c r="E21">
        <v>0</v>
      </c>
      <c r="F21">
        <v>0</v>
      </c>
      <c r="G21">
        <v>256535</v>
      </c>
      <c r="H21">
        <v>0</v>
      </c>
      <c r="I21">
        <v>692334</v>
      </c>
      <c r="J21">
        <v>34</v>
      </c>
      <c r="K21">
        <v>256535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5">
      <c r="A22">
        <v>692334</v>
      </c>
      <c r="B22">
        <v>10</v>
      </c>
      <c r="D22" t="s">
        <v>68</v>
      </c>
      <c r="E22">
        <v>0</v>
      </c>
      <c r="F22">
        <v>0</v>
      </c>
      <c r="G22" t="s">
        <v>68</v>
      </c>
      <c r="H22">
        <v>0</v>
      </c>
      <c r="I22">
        <v>692178</v>
      </c>
      <c r="J22">
        <v>0</v>
      </c>
      <c r="K22" t="s">
        <v>68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5">
      <c r="A23">
        <v>692178</v>
      </c>
      <c r="B23">
        <v>0</v>
      </c>
      <c r="D23" t="s">
        <v>69</v>
      </c>
      <c r="E23">
        <v>0</v>
      </c>
      <c r="F23">
        <v>0</v>
      </c>
      <c r="G23" t="s">
        <v>69</v>
      </c>
      <c r="H23">
        <v>0</v>
      </c>
      <c r="I23">
        <v>692027</v>
      </c>
      <c r="J23">
        <v>23</v>
      </c>
      <c r="K23" t="s">
        <v>69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5">
      <c r="A24">
        <v>692027</v>
      </c>
      <c r="B24">
        <v>37.78</v>
      </c>
      <c r="D24" t="s">
        <v>70</v>
      </c>
      <c r="E24">
        <v>0</v>
      </c>
      <c r="F24">
        <v>0</v>
      </c>
      <c r="G24" t="s">
        <v>70</v>
      </c>
      <c r="H24">
        <v>0</v>
      </c>
      <c r="I24">
        <v>692026</v>
      </c>
      <c r="J24">
        <v>3.48</v>
      </c>
      <c r="K24" t="s">
        <v>70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5">
      <c r="A25">
        <v>692026</v>
      </c>
      <c r="B25">
        <v>7.0000000000000036</v>
      </c>
      <c r="D25" t="s">
        <v>71</v>
      </c>
      <c r="E25">
        <v>0</v>
      </c>
      <c r="F25">
        <v>0</v>
      </c>
      <c r="G25" t="s">
        <v>71</v>
      </c>
      <c r="H25">
        <v>0</v>
      </c>
      <c r="I25">
        <v>692079</v>
      </c>
      <c r="J25">
        <v>34</v>
      </c>
      <c r="K25" t="s">
        <v>71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25">
      <c r="A26">
        <v>692079</v>
      </c>
      <c r="B26">
        <v>51</v>
      </c>
      <c r="D26" t="s">
        <v>72</v>
      </c>
      <c r="E26">
        <v>0</v>
      </c>
      <c r="F26">
        <v>0</v>
      </c>
      <c r="G26" t="s">
        <v>72</v>
      </c>
      <c r="H26">
        <v>0</v>
      </c>
      <c r="I26">
        <v>692077</v>
      </c>
      <c r="J26">
        <v>3.88</v>
      </c>
      <c r="K26" t="s">
        <v>72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5">
      <c r="A27">
        <v>692077</v>
      </c>
      <c r="B27">
        <v>8</v>
      </c>
      <c r="D27" t="s">
        <v>73</v>
      </c>
      <c r="E27">
        <v>0</v>
      </c>
      <c r="F27">
        <v>0</v>
      </c>
      <c r="G27" t="s">
        <v>73</v>
      </c>
      <c r="H27">
        <v>0</v>
      </c>
      <c r="I27">
        <v>692030</v>
      </c>
      <c r="J27">
        <v>0</v>
      </c>
      <c r="K27" t="s">
        <v>73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5">
      <c r="A28">
        <v>692030</v>
      </c>
      <c r="B28">
        <v>1.2800000000000011</v>
      </c>
      <c r="D28" t="s">
        <v>74</v>
      </c>
      <c r="E28">
        <v>0</v>
      </c>
      <c r="F28">
        <v>0</v>
      </c>
      <c r="G28" t="s">
        <v>74</v>
      </c>
      <c r="H28">
        <v>0</v>
      </c>
      <c r="I28">
        <v>686033</v>
      </c>
      <c r="J28">
        <v>18</v>
      </c>
      <c r="K28" t="s">
        <v>74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5">
      <c r="A29">
        <v>686033</v>
      </c>
      <c r="B29">
        <v>75</v>
      </c>
      <c r="D29" t="s">
        <v>75</v>
      </c>
      <c r="E29">
        <v>0</v>
      </c>
      <c r="F29">
        <v>0</v>
      </c>
      <c r="G29" t="s">
        <v>75</v>
      </c>
      <c r="H29">
        <v>0</v>
      </c>
      <c r="I29">
        <v>686032</v>
      </c>
      <c r="J29">
        <v>17</v>
      </c>
      <c r="K29" t="s">
        <v>75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5">
      <c r="A30">
        <v>686032</v>
      </c>
      <c r="B30">
        <v>400</v>
      </c>
      <c r="D30" t="s">
        <v>76</v>
      </c>
      <c r="E30">
        <v>0</v>
      </c>
      <c r="F30">
        <v>0</v>
      </c>
      <c r="G30" t="s">
        <v>76</v>
      </c>
      <c r="H30">
        <v>0</v>
      </c>
      <c r="I30">
        <v>690814</v>
      </c>
      <c r="J30">
        <v>0</v>
      </c>
      <c r="K30" t="s">
        <v>76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5">
      <c r="A31">
        <v>690814</v>
      </c>
      <c r="B31">
        <v>0</v>
      </c>
      <c r="D31" t="s">
        <v>77</v>
      </c>
      <c r="E31">
        <v>0</v>
      </c>
      <c r="F31">
        <v>0</v>
      </c>
      <c r="G31" t="s">
        <v>77</v>
      </c>
      <c r="H31">
        <v>0</v>
      </c>
      <c r="I31">
        <v>691848</v>
      </c>
      <c r="J31">
        <v>11</v>
      </c>
      <c r="K31" t="s">
        <v>77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5">
      <c r="A32">
        <v>691848</v>
      </c>
      <c r="B32">
        <v>1</v>
      </c>
      <c r="D32" t="s">
        <v>78</v>
      </c>
      <c r="E32">
        <v>0</v>
      </c>
      <c r="F32">
        <v>0</v>
      </c>
      <c r="G32" t="s">
        <v>78</v>
      </c>
      <c r="H32">
        <v>0</v>
      </c>
      <c r="I32">
        <v>691911</v>
      </c>
      <c r="J32">
        <v>0</v>
      </c>
      <c r="K32" t="s">
        <v>78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5">
      <c r="A33">
        <v>691911</v>
      </c>
      <c r="B33">
        <v>10</v>
      </c>
      <c r="D33" t="s">
        <v>79</v>
      </c>
      <c r="E33">
        <v>0</v>
      </c>
      <c r="F33">
        <v>0</v>
      </c>
      <c r="G33" t="s">
        <v>79</v>
      </c>
      <c r="H33">
        <v>0</v>
      </c>
      <c r="I33">
        <v>691781</v>
      </c>
      <c r="J33">
        <v>0</v>
      </c>
      <c r="K33" t="s">
        <v>79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5">
      <c r="A34">
        <v>691781</v>
      </c>
      <c r="B34">
        <v>19</v>
      </c>
      <c r="D34" t="s">
        <v>80</v>
      </c>
      <c r="E34">
        <v>0</v>
      </c>
      <c r="F34">
        <v>0</v>
      </c>
      <c r="G34" t="s">
        <v>80</v>
      </c>
      <c r="H34">
        <v>0</v>
      </c>
      <c r="I34" t="s">
        <v>475</v>
      </c>
      <c r="J34">
        <v>30</v>
      </c>
      <c r="K34" t="s">
        <v>80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5">
      <c r="A35" t="s">
        <v>475</v>
      </c>
      <c r="B35">
        <v>242.05000000000018</v>
      </c>
      <c r="D35" t="s">
        <v>81</v>
      </c>
      <c r="E35">
        <v>0</v>
      </c>
      <c r="F35">
        <v>0</v>
      </c>
      <c r="G35" t="s">
        <v>81</v>
      </c>
      <c r="H35">
        <v>0</v>
      </c>
      <c r="I35" t="s">
        <v>476</v>
      </c>
      <c r="J35">
        <v>11</v>
      </c>
      <c r="K35" t="s">
        <v>81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5">
      <c r="A36" t="s">
        <v>476</v>
      </c>
      <c r="B36">
        <v>34</v>
      </c>
      <c r="D36" t="s">
        <v>82</v>
      </c>
      <c r="E36">
        <v>0</v>
      </c>
      <c r="F36">
        <v>0</v>
      </c>
      <c r="G36" t="s">
        <v>82</v>
      </c>
      <c r="H36">
        <v>0</v>
      </c>
      <c r="I36" t="s">
        <v>477</v>
      </c>
      <c r="J36">
        <v>21</v>
      </c>
      <c r="K36" t="s">
        <v>82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5">
      <c r="A37" t="s">
        <v>477</v>
      </c>
      <c r="B37">
        <v>0</v>
      </c>
      <c r="D37" t="s">
        <v>83</v>
      </c>
      <c r="E37">
        <v>0</v>
      </c>
      <c r="F37">
        <v>0</v>
      </c>
      <c r="G37" t="s">
        <v>83</v>
      </c>
      <c r="H37">
        <v>0</v>
      </c>
      <c r="I37" t="s">
        <v>478</v>
      </c>
      <c r="J37">
        <v>17</v>
      </c>
      <c r="K37" t="s">
        <v>83</v>
      </c>
      <c r="L37">
        <v>0</v>
      </c>
      <c r="M37">
        <v>0</v>
      </c>
      <c r="N37">
        <v>0</v>
      </c>
      <c r="O37">
        <v>0</v>
      </c>
      <c r="P37">
        <v>0</v>
      </c>
      <c r="Q37">
        <v>3</v>
      </c>
    </row>
    <row r="38" spans="1:17" x14ac:dyDescent="0.25">
      <c r="A38" t="s">
        <v>478</v>
      </c>
      <c r="B38">
        <v>66.980770000000007</v>
      </c>
      <c r="D38" t="s">
        <v>84</v>
      </c>
      <c r="E38">
        <v>0</v>
      </c>
      <c r="F38">
        <v>0</v>
      </c>
      <c r="G38" t="s">
        <v>84</v>
      </c>
      <c r="H38">
        <v>0</v>
      </c>
      <c r="I38" t="s">
        <v>479</v>
      </c>
      <c r="J38">
        <v>6</v>
      </c>
      <c r="K38" t="s">
        <v>84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 t="s">
        <v>479</v>
      </c>
      <c r="B39">
        <v>92</v>
      </c>
      <c r="D39" t="s">
        <v>85</v>
      </c>
      <c r="E39">
        <v>0</v>
      </c>
      <c r="F39">
        <v>0</v>
      </c>
      <c r="G39" t="s">
        <v>85</v>
      </c>
      <c r="H39">
        <v>0</v>
      </c>
      <c r="I39" t="s">
        <v>480</v>
      </c>
      <c r="J39">
        <v>1</v>
      </c>
      <c r="K39" t="s">
        <v>85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5">
      <c r="A40" t="s">
        <v>480</v>
      </c>
      <c r="B40">
        <v>1</v>
      </c>
      <c r="D40" t="s">
        <v>86</v>
      </c>
      <c r="E40">
        <v>0</v>
      </c>
      <c r="F40">
        <v>0</v>
      </c>
      <c r="G40" t="s">
        <v>86</v>
      </c>
      <c r="H40">
        <v>0</v>
      </c>
      <c r="I40" t="s">
        <v>481</v>
      </c>
      <c r="J40">
        <v>18</v>
      </c>
      <c r="K40" t="s">
        <v>86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25">
      <c r="A41" t="s">
        <v>481</v>
      </c>
      <c r="B41">
        <v>1.7999999999999972</v>
      </c>
      <c r="D41" t="s">
        <v>87</v>
      </c>
      <c r="E41">
        <v>0</v>
      </c>
      <c r="F41">
        <v>0</v>
      </c>
      <c r="G41" t="s">
        <v>87</v>
      </c>
      <c r="H41">
        <v>0</v>
      </c>
      <c r="I41" t="s">
        <v>482</v>
      </c>
      <c r="J41">
        <v>0</v>
      </c>
      <c r="K41" t="s">
        <v>87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5">
      <c r="A42" t="s">
        <v>482</v>
      </c>
      <c r="B42">
        <v>0</v>
      </c>
      <c r="D42" t="s">
        <v>88</v>
      </c>
      <c r="E42">
        <v>0</v>
      </c>
      <c r="F42">
        <v>0</v>
      </c>
      <c r="G42" t="s">
        <v>88</v>
      </c>
      <c r="H42">
        <v>0</v>
      </c>
      <c r="I42" t="s">
        <v>483</v>
      </c>
      <c r="J42">
        <v>41</v>
      </c>
      <c r="K42" t="s">
        <v>88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5">
      <c r="A43" t="s">
        <v>483</v>
      </c>
      <c r="B43">
        <v>23.025000000000091</v>
      </c>
      <c r="D43" t="s">
        <v>89</v>
      </c>
      <c r="E43">
        <v>0</v>
      </c>
      <c r="F43">
        <v>0</v>
      </c>
      <c r="G43" t="s">
        <v>89</v>
      </c>
      <c r="H43">
        <v>0</v>
      </c>
      <c r="I43" t="s">
        <v>484</v>
      </c>
      <c r="J43">
        <v>82</v>
      </c>
      <c r="K43" t="s">
        <v>89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5">
      <c r="A44" t="s">
        <v>484</v>
      </c>
      <c r="B44">
        <v>29.799999999999997</v>
      </c>
      <c r="D44" t="s">
        <v>90</v>
      </c>
      <c r="E44">
        <v>0</v>
      </c>
      <c r="F44">
        <v>0</v>
      </c>
      <c r="G44" t="s">
        <v>90</v>
      </c>
      <c r="H44">
        <v>0</v>
      </c>
      <c r="I44" t="s">
        <v>485</v>
      </c>
      <c r="J44">
        <v>17</v>
      </c>
      <c r="K44" t="s">
        <v>90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25">
      <c r="A45" t="s">
        <v>485</v>
      </c>
      <c r="B45">
        <v>16</v>
      </c>
      <c r="D45" t="s">
        <v>91</v>
      </c>
      <c r="E45">
        <v>0</v>
      </c>
      <c r="F45">
        <v>0</v>
      </c>
      <c r="G45" t="s">
        <v>91</v>
      </c>
      <c r="H45">
        <v>0</v>
      </c>
      <c r="I45" t="s">
        <v>486</v>
      </c>
      <c r="J45">
        <v>16</v>
      </c>
      <c r="K45" t="s">
        <v>91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5">
      <c r="A46" t="s">
        <v>486</v>
      </c>
      <c r="B46">
        <v>1.7777777777777715</v>
      </c>
      <c r="D46" t="s">
        <v>92</v>
      </c>
      <c r="E46">
        <v>0</v>
      </c>
      <c r="F46">
        <v>0</v>
      </c>
      <c r="G46" t="s">
        <v>92</v>
      </c>
      <c r="H46">
        <v>0</v>
      </c>
      <c r="I46">
        <v>692070</v>
      </c>
      <c r="J46">
        <v>0</v>
      </c>
      <c r="K46" t="s">
        <v>92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5">
      <c r="A47">
        <v>692070</v>
      </c>
      <c r="B47">
        <v>1</v>
      </c>
      <c r="D47" t="s">
        <v>93</v>
      </c>
      <c r="E47">
        <v>0</v>
      </c>
      <c r="F47">
        <v>0</v>
      </c>
      <c r="G47" t="s">
        <v>93</v>
      </c>
      <c r="H47">
        <v>0</v>
      </c>
      <c r="I47">
        <v>692053</v>
      </c>
      <c r="J47">
        <v>209</v>
      </c>
      <c r="K47" t="s">
        <v>93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25">
      <c r="A48">
        <v>692053</v>
      </c>
      <c r="B48">
        <v>495.03888888888832</v>
      </c>
      <c r="D48" t="s">
        <v>94</v>
      </c>
      <c r="E48">
        <v>0</v>
      </c>
      <c r="F48">
        <v>0</v>
      </c>
      <c r="G48" t="s">
        <v>94</v>
      </c>
      <c r="H48">
        <v>0</v>
      </c>
      <c r="I48">
        <v>692052</v>
      </c>
      <c r="J48">
        <v>93</v>
      </c>
      <c r="K48" t="s">
        <v>94</v>
      </c>
      <c r="L48">
        <v>0</v>
      </c>
      <c r="M48">
        <v>0</v>
      </c>
      <c r="N48">
        <v>0</v>
      </c>
      <c r="O48">
        <v>0</v>
      </c>
      <c r="P48">
        <v>0</v>
      </c>
      <c r="Q48">
        <v>2</v>
      </c>
    </row>
    <row r="49" spans="1:17" x14ac:dyDescent="0.25">
      <c r="A49">
        <v>692052</v>
      </c>
      <c r="B49">
        <v>95</v>
      </c>
      <c r="D49" t="s">
        <v>95</v>
      </c>
      <c r="E49">
        <v>0</v>
      </c>
      <c r="F49">
        <v>0</v>
      </c>
      <c r="G49" t="s">
        <v>95</v>
      </c>
      <c r="H49">
        <v>0</v>
      </c>
      <c r="I49">
        <v>692172</v>
      </c>
      <c r="J49">
        <v>0</v>
      </c>
      <c r="K49" t="s">
        <v>95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5">
      <c r="A50">
        <v>692172</v>
      </c>
      <c r="B50">
        <v>0</v>
      </c>
      <c r="D50" t="s">
        <v>96</v>
      </c>
      <c r="E50">
        <v>0</v>
      </c>
      <c r="F50">
        <v>0</v>
      </c>
      <c r="G50" t="s">
        <v>96</v>
      </c>
      <c r="H50">
        <v>0</v>
      </c>
      <c r="I50">
        <v>692090</v>
      </c>
      <c r="J50">
        <v>0</v>
      </c>
      <c r="K50" t="s">
        <v>96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5">
      <c r="A51">
        <v>692090</v>
      </c>
      <c r="B51">
        <v>0</v>
      </c>
      <c r="D51" t="s">
        <v>97</v>
      </c>
      <c r="E51">
        <v>0</v>
      </c>
      <c r="F51">
        <v>0</v>
      </c>
      <c r="G51" t="s">
        <v>97</v>
      </c>
      <c r="H51">
        <v>0</v>
      </c>
      <c r="I51">
        <v>692335</v>
      </c>
      <c r="J51">
        <v>104</v>
      </c>
      <c r="K51" t="s">
        <v>97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25">
      <c r="A52">
        <v>692335</v>
      </c>
      <c r="B52">
        <v>107</v>
      </c>
      <c r="D52" t="s">
        <v>98</v>
      </c>
      <c r="E52">
        <v>0</v>
      </c>
      <c r="F52">
        <v>0</v>
      </c>
      <c r="G52" t="s">
        <v>98</v>
      </c>
      <c r="H52">
        <v>0</v>
      </c>
      <c r="I52" t="s">
        <v>487</v>
      </c>
      <c r="J52">
        <v>0</v>
      </c>
      <c r="K52" t="s">
        <v>98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5">
      <c r="A53" t="s">
        <v>487</v>
      </c>
      <c r="B53">
        <v>0</v>
      </c>
      <c r="D53" t="s">
        <v>99</v>
      </c>
      <c r="E53">
        <v>0</v>
      </c>
      <c r="F53">
        <v>0</v>
      </c>
      <c r="G53" t="s">
        <v>99</v>
      </c>
      <c r="H53">
        <v>0</v>
      </c>
      <c r="I53" t="s">
        <v>488</v>
      </c>
      <c r="J53">
        <v>0</v>
      </c>
      <c r="K53" t="s">
        <v>99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5">
      <c r="A54" t="s">
        <v>488</v>
      </c>
      <c r="B54">
        <v>6</v>
      </c>
      <c r="D54" t="s">
        <v>100</v>
      </c>
      <c r="E54">
        <v>0</v>
      </c>
      <c r="F54">
        <v>0</v>
      </c>
      <c r="G54" t="s">
        <v>100</v>
      </c>
      <c r="H54">
        <v>0</v>
      </c>
      <c r="I54" t="s">
        <v>489</v>
      </c>
      <c r="J54">
        <v>0</v>
      </c>
      <c r="K54" t="s">
        <v>100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5">
      <c r="A55" t="s">
        <v>489</v>
      </c>
      <c r="B55">
        <v>7</v>
      </c>
      <c r="D55" t="s">
        <v>101</v>
      </c>
      <c r="E55">
        <v>0</v>
      </c>
      <c r="F55">
        <v>0</v>
      </c>
      <c r="G55" t="s">
        <v>101</v>
      </c>
      <c r="H55">
        <v>0</v>
      </c>
      <c r="I55">
        <v>685850</v>
      </c>
      <c r="J55">
        <v>0</v>
      </c>
      <c r="K55" t="s">
        <v>101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5">
      <c r="A56">
        <v>685850</v>
      </c>
      <c r="B56">
        <v>3</v>
      </c>
      <c r="D56" t="s">
        <v>102</v>
      </c>
      <c r="E56">
        <v>0</v>
      </c>
      <c r="F56">
        <v>0</v>
      </c>
      <c r="G56" t="s">
        <v>102</v>
      </c>
      <c r="H56">
        <v>0</v>
      </c>
      <c r="I56">
        <v>692054</v>
      </c>
      <c r="J56">
        <v>270</v>
      </c>
      <c r="K56" t="s">
        <v>102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5">
      <c r="A57">
        <v>692054</v>
      </c>
      <c r="B57">
        <v>164</v>
      </c>
      <c r="D57" t="s">
        <v>103</v>
      </c>
      <c r="E57">
        <v>0</v>
      </c>
      <c r="F57">
        <v>0</v>
      </c>
      <c r="G57" t="s">
        <v>103</v>
      </c>
      <c r="H57">
        <v>0</v>
      </c>
      <c r="I57">
        <v>692082</v>
      </c>
      <c r="J57">
        <v>0</v>
      </c>
      <c r="K57" t="s">
        <v>103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5">
      <c r="A58">
        <v>692082</v>
      </c>
      <c r="B58">
        <v>0</v>
      </c>
      <c r="D58" t="s">
        <v>104</v>
      </c>
      <c r="E58">
        <v>0</v>
      </c>
      <c r="F58">
        <v>0</v>
      </c>
      <c r="G58" t="s">
        <v>104</v>
      </c>
      <c r="H58">
        <v>0</v>
      </c>
      <c r="I58">
        <v>724027</v>
      </c>
      <c r="J58">
        <v>0</v>
      </c>
      <c r="K58" t="s">
        <v>104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5">
      <c r="A59">
        <v>724027</v>
      </c>
      <c r="B59">
        <v>0</v>
      </c>
      <c r="D59" t="s">
        <v>105</v>
      </c>
      <c r="E59">
        <v>0</v>
      </c>
      <c r="F59">
        <v>0</v>
      </c>
      <c r="G59" t="s">
        <v>105</v>
      </c>
      <c r="H59">
        <v>0</v>
      </c>
      <c r="I59">
        <v>793317</v>
      </c>
      <c r="J59">
        <v>12</v>
      </c>
      <c r="K59" t="s">
        <v>105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5">
      <c r="A60">
        <v>793317</v>
      </c>
      <c r="B60">
        <v>25</v>
      </c>
      <c r="D60" t="s">
        <v>106</v>
      </c>
      <c r="E60">
        <v>0</v>
      </c>
      <c r="F60">
        <v>0</v>
      </c>
      <c r="G60" t="s">
        <v>106</v>
      </c>
      <c r="H60">
        <v>0</v>
      </c>
      <c r="I60">
        <v>692247</v>
      </c>
      <c r="J60">
        <v>1030</v>
      </c>
      <c r="K60" t="s">
        <v>106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5">
      <c r="A61">
        <v>692247</v>
      </c>
      <c r="B61">
        <v>3099</v>
      </c>
      <c r="D61" t="s">
        <v>107</v>
      </c>
      <c r="E61">
        <v>0</v>
      </c>
      <c r="F61">
        <v>0</v>
      </c>
      <c r="G61" t="s">
        <v>107</v>
      </c>
      <c r="H61">
        <v>0</v>
      </c>
      <c r="I61">
        <v>732728</v>
      </c>
      <c r="J61">
        <v>0</v>
      </c>
      <c r="K61" t="s">
        <v>107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5">
      <c r="A62">
        <v>732728</v>
      </c>
      <c r="B62">
        <v>6</v>
      </c>
      <c r="D62" t="s">
        <v>108</v>
      </c>
      <c r="E62">
        <v>0</v>
      </c>
      <c r="F62">
        <v>0</v>
      </c>
      <c r="G62" t="s">
        <v>108</v>
      </c>
      <c r="H62">
        <v>0</v>
      </c>
      <c r="I62">
        <v>692249</v>
      </c>
      <c r="J62">
        <v>1889</v>
      </c>
      <c r="K62" t="s">
        <v>108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5">
      <c r="A63">
        <v>692249</v>
      </c>
      <c r="B63">
        <v>6272</v>
      </c>
      <c r="D63" t="s">
        <v>109</v>
      </c>
      <c r="E63">
        <v>0</v>
      </c>
      <c r="F63">
        <v>0</v>
      </c>
      <c r="G63" t="s">
        <v>109</v>
      </c>
      <c r="H63">
        <v>0</v>
      </c>
      <c r="I63">
        <v>772588</v>
      </c>
      <c r="J63">
        <v>0</v>
      </c>
      <c r="K63" t="s">
        <v>109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5">
      <c r="A64">
        <v>772588</v>
      </c>
      <c r="B64">
        <v>0</v>
      </c>
      <c r="D64" t="s">
        <v>110</v>
      </c>
      <c r="E64">
        <v>0</v>
      </c>
      <c r="F64">
        <v>0</v>
      </c>
      <c r="G64" t="s">
        <v>110</v>
      </c>
      <c r="H64">
        <v>0</v>
      </c>
      <c r="I64">
        <v>724026</v>
      </c>
      <c r="J64">
        <v>11</v>
      </c>
      <c r="K64" t="s">
        <v>110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5">
      <c r="A65">
        <v>724026</v>
      </c>
      <c r="B65">
        <v>87</v>
      </c>
      <c r="D65" t="s">
        <v>111</v>
      </c>
      <c r="E65">
        <v>0</v>
      </c>
      <c r="F65">
        <v>0</v>
      </c>
      <c r="G65" t="s">
        <v>111</v>
      </c>
      <c r="H65">
        <v>0</v>
      </c>
      <c r="I65">
        <v>691970</v>
      </c>
      <c r="J65">
        <v>411</v>
      </c>
      <c r="K65" t="s">
        <v>111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5">
      <c r="A66">
        <v>691970</v>
      </c>
      <c r="B66">
        <v>281</v>
      </c>
      <c r="D66" t="s">
        <v>112</v>
      </c>
      <c r="E66">
        <v>0</v>
      </c>
      <c r="F66">
        <v>0</v>
      </c>
      <c r="G66" t="s">
        <v>112</v>
      </c>
      <c r="H66">
        <v>0</v>
      </c>
      <c r="I66">
        <v>691870</v>
      </c>
      <c r="J66">
        <v>0</v>
      </c>
      <c r="K66" t="s">
        <v>112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5">
      <c r="A67">
        <v>691870</v>
      </c>
      <c r="B67">
        <v>313</v>
      </c>
      <c r="D67" t="s">
        <v>113</v>
      </c>
      <c r="E67">
        <v>0</v>
      </c>
      <c r="F67">
        <v>0</v>
      </c>
      <c r="G67" t="s">
        <v>113</v>
      </c>
      <c r="H67">
        <v>0</v>
      </c>
      <c r="I67">
        <v>692051</v>
      </c>
      <c r="J67">
        <v>0</v>
      </c>
      <c r="K67" t="s">
        <v>113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5">
      <c r="A68">
        <v>692051</v>
      </c>
      <c r="B68">
        <v>251</v>
      </c>
      <c r="D68" t="s">
        <v>114</v>
      </c>
      <c r="E68">
        <v>0</v>
      </c>
      <c r="F68">
        <v>0</v>
      </c>
      <c r="G68" t="s">
        <v>114</v>
      </c>
      <c r="H68">
        <v>0</v>
      </c>
      <c r="I68">
        <v>692128</v>
      </c>
      <c r="J68">
        <v>57</v>
      </c>
      <c r="K68" t="s">
        <v>114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5">
      <c r="A69">
        <v>692128</v>
      </c>
      <c r="B69">
        <v>234</v>
      </c>
      <c r="D69" t="s">
        <v>115</v>
      </c>
      <c r="E69">
        <v>0</v>
      </c>
      <c r="F69">
        <v>0</v>
      </c>
      <c r="G69" t="s">
        <v>115</v>
      </c>
      <c r="H69">
        <v>0</v>
      </c>
      <c r="I69">
        <v>692171</v>
      </c>
      <c r="J69">
        <v>91</v>
      </c>
      <c r="K69" t="s">
        <v>115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5">
      <c r="A70">
        <v>692171</v>
      </c>
      <c r="B70">
        <v>0</v>
      </c>
      <c r="D70" t="s">
        <v>116</v>
      </c>
      <c r="E70">
        <v>0</v>
      </c>
      <c r="F70">
        <v>0</v>
      </c>
      <c r="G70" t="s">
        <v>116</v>
      </c>
      <c r="H70">
        <v>0</v>
      </c>
      <c r="I70">
        <v>789360</v>
      </c>
      <c r="J70">
        <v>375</v>
      </c>
      <c r="K70" t="s">
        <v>116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5">
      <c r="A71">
        <v>789360</v>
      </c>
      <c r="B71">
        <v>710</v>
      </c>
      <c r="D71" t="s">
        <v>117</v>
      </c>
      <c r="E71">
        <v>0</v>
      </c>
      <c r="F71">
        <v>0</v>
      </c>
      <c r="G71" t="s">
        <v>117</v>
      </c>
      <c r="H71">
        <v>0</v>
      </c>
      <c r="I71">
        <v>692180</v>
      </c>
      <c r="J71">
        <v>2</v>
      </c>
      <c r="K71" t="s">
        <v>117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5">
      <c r="A72">
        <v>692180</v>
      </c>
      <c r="B72">
        <v>0</v>
      </c>
      <c r="D72" t="s">
        <v>118</v>
      </c>
      <c r="E72">
        <v>0</v>
      </c>
      <c r="F72">
        <v>0</v>
      </c>
      <c r="G72" t="s">
        <v>118</v>
      </c>
      <c r="H72">
        <v>0</v>
      </c>
      <c r="I72">
        <v>686031</v>
      </c>
      <c r="J72">
        <v>6</v>
      </c>
      <c r="K72" t="s">
        <v>118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5">
      <c r="A73">
        <v>686031</v>
      </c>
      <c r="B73">
        <v>233</v>
      </c>
      <c r="D73" t="s">
        <v>119</v>
      </c>
      <c r="E73">
        <v>0</v>
      </c>
      <c r="F73">
        <v>0</v>
      </c>
      <c r="G73" t="s">
        <v>119</v>
      </c>
      <c r="H73">
        <v>0</v>
      </c>
      <c r="I73">
        <v>692173</v>
      </c>
      <c r="J73">
        <v>0</v>
      </c>
      <c r="K73" t="s">
        <v>119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5">
      <c r="A74">
        <v>692173</v>
      </c>
      <c r="B74">
        <v>0</v>
      </c>
      <c r="D74" t="s">
        <v>120</v>
      </c>
      <c r="E74">
        <v>0</v>
      </c>
      <c r="F74">
        <v>0</v>
      </c>
      <c r="G74" t="s">
        <v>120</v>
      </c>
      <c r="H74">
        <v>0</v>
      </c>
      <c r="I74">
        <v>691918</v>
      </c>
      <c r="J74">
        <v>3</v>
      </c>
      <c r="K74" t="s">
        <v>120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5">
      <c r="A75">
        <v>691918</v>
      </c>
      <c r="B75">
        <v>29</v>
      </c>
      <c r="D75" t="s">
        <v>121</v>
      </c>
      <c r="E75">
        <v>0</v>
      </c>
      <c r="F75">
        <v>0</v>
      </c>
      <c r="G75" t="s">
        <v>121</v>
      </c>
      <c r="H75">
        <v>0</v>
      </c>
      <c r="I75">
        <v>807562</v>
      </c>
      <c r="J75">
        <v>0</v>
      </c>
      <c r="K75" t="s">
        <v>121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5">
      <c r="A76">
        <v>807562</v>
      </c>
      <c r="B76">
        <v>16</v>
      </c>
      <c r="D76" t="s">
        <v>122</v>
      </c>
      <c r="E76">
        <v>0</v>
      </c>
      <c r="F76">
        <v>0</v>
      </c>
      <c r="G76" t="s">
        <v>122</v>
      </c>
      <c r="H76">
        <v>0</v>
      </c>
      <c r="I76">
        <v>692085</v>
      </c>
      <c r="J76">
        <v>0</v>
      </c>
      <c r="K76" t="s">
        <v>122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5">
      <c r="A77">
        <v>692085</v>
      </c>
      <c r="B77">
        <v>2</v>
      </c>
      <c r="D77" t="s">
        <v>123</v>
      </c>
      <c r="E77">
        <v>0</v>
      </c>
      <c r="F77">
        <v>0</v>
      </c>
      <c r="G77" t="s">
        <v>123</v>
      </c>
      <c r="H77">
        <v>0</v>
      </c>
      <c r="I77">
        <v>692100</v>
      </c>
      <c r="J77">
        <v>3</v>
      </c>
      <c r="K77" t="s">
        <v>123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5">
      <c r="A78">
        <v>692100</v>
      </c>
      <c r="B78">
        <v>15</v>
      </c>
      <c r="D78" t="s">
        <v>124</v>
      </c>
      <c r="E78">
        <v>0</v>
      </c>
      <c r="F78">
        <v>0</v>
      </c>
      <c r="G78" t="s">
        <v>124</v>
      </c>
      <c r="H78">
        <v>0</v>
      </c>
      <c r="I78">
        <v>692099</v>
      </c>
      <c r="J78">
        <v>0</v>
      </c>
      <c r="K78" t="s">
        <v>124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5">
      <c r="A79">
        <v>692099</v>
      </c>
      <c r="B79">
        <v>6</v>
      </c>
      <c r="D79" t="s">
        <v>125</v>
      </c>
      <c r="E79">
        <v>0</v>
      </c>
      <c r="F79">
        <v>0</v>
      </c>
      <c r="G79" t="s">
        <v>125</v>
      </c>
      <c r="H79">
        <v>0</v>
      </c>
      <c r="I79">
        <v>692333</v>
      </c>
      <c r="J79">
        <v>119</v>
      </c>
      <c r="K79" t="s">
        <v>125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5">
      <c r="A80">
        <v>692333</v>
      </c>
      <c r="B80">
        <v>14</v>
      </c>
      <c r="D80" t="s">
        <v>126</v>
      </c>
      <c r="E80">
        <v>0</v>
      </c>
      <c r="F80">
        <v>0</v>
      </c>
      <c r="G80" t="s">
        <v>126</v>
      </c>
      <c r="H80">
        <v>0</v>
      </c>
      <c r="I80" t="s">
        <v>494</v>
      </c>
      <c r="J80">
        <v>17</v>
      </c>
      <c r="K80" t="s">
        <v>126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5">
      <c r="A81" t="s">
        <v>494</v>
      </c>
      <c r="B81">
        <v>5</v>
      </c>
      <c r="D81" t="s">
        <v>127</v>
      </c>
      <c r="E81">
        <v>0</v>
      </c>
      <c r="F81">
        <v>0</v>
      </c>
      <c r="G81" t="s">
        <v>127</v>
      </c>
      <c r="H81">
        <v>0</v>
      </c>
      <c r="I81">
        <v>691849</v>
      </c>
      <c r="J81">
        <v>0</v>
      </c>
      <c r="K81" t="s">
        <v>127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25">
      <c r="A82">
        <v>691849</v>
      </c>
      <c r="B82">
        <v>1</v>
      </c>
      <c r="D82" t="s">
        <v>128</v>
      </c>
      <c r="E82">
        <v>0</v>
      </c>
      <c r="F82">
        <v>0</v>
      </c>
      <c r="G82" t="s">
        <v>128</v>
      </c>
      <c r="H82">
        <v>0</v>
      </c>
      <c r="I82" t="s">
        <v>496</v>
      </c>
      <c r="J82">
        <v>202</v>
      </c>
      <c r="K82" t="s">
        <v>128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5">
      <c r="A83" t="s">
        <v>496</v>
      </c>
      <c r="B83">
        <v>206</v>
      </c>
      <c r="D83" t="s">
        <v>129</v>
      </c>
      <c r="E83">
        <v>0</v>
      </c>
      <c r="F83">
        <v>0</v>
      </c>
      <c r="G83" t="s">
        <v>129</v>
      </c>
      <c r="H83">
        <v>0</v>
      </c>
      <c r="I83">
        <v>841092</v>
      </c>
      <c r="J83">
        <v>0</v>
      </c>
      <c r="K83" t="s">
        <v>129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5">
      <c r="A84">
        <v>841092</v>
      </c>
      <c r="B84">
        <v>8</v>
      </c>
      <c r="D84" t="s">
        <v>130</v>
      </c>
      <c r="E84">
        <v>0</v>
      </c>
      <c r="F84">
        <v>0</v>
      </c>
      <c r="G84" t="s">
        <v>130</v>
      </c>
      <c r="H84">
        <v>0</v>
      </c>
      <c r="I84" t="s">
        <v>497</v>
      </c>
      <c r="J84">
        <v>0</v>
      </c>
      <c r="K84" t="s">
        <v>130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5">
      <c r="A85" t="s">
        <v>497</v>
      </c>
      <c r="B85">
        <v>0</v>
      </c>
      <c r="D85" t="s">
        <v>131</v>
      </c>
      <c r="E85">
        <v>0</v>
      </c>
      <c r="F85">
        <v>0</v>
      </c>
      <c r="G85" t="s">
        <v>131</v>
      </c>
      <c r="H85">
        <v>0</v>
      </c>
      <c r="I85">
        <v>804723</v>
      </c>
      <c r="J85">
        <v>0</v>
      </c>
      <c r="K85" t="s">
        <v>131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5">
      <c r="A86">
        <v>804723</v>
      </c>
      <c r="B86">
        <v>0.13333333333332575</v>
      </c>
      <c r="D86" t="s">
        <v>132</v>
      </c>
      <c r="E86">
        <v>0</v>
      </c>
      <c r="F86">
        <v>0</v>
      </c>
      <c r="G86" t="s">
        <v>132</v>
      </c>
      <c r="H86">
        <v>0</v>
      </c>
      <c r="I86">
        <v>795005</v>
      </c>
      <c r="J86">
        <v>19</v>
      </c>
      <c r="K86" t="s">
        <v>132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5">
      <c r="A87">
        <v>795005</v>
      </c>
      <c r="B87">
        <v>2</v>
      </c>
      <c r="D87" t="s">
        <v>133</v>
      </c>
      <c r="E87">
        <v>0</v>
      </c>
      <c r="F87">
        <v>0</v>
      </c>
      <c r="G87" t="s">
        <v>133</v>
      </c>
      <c r="H87">
        <v>0</v>
      </c>
      <c r="I87">
        <v>841078</v>
      </c>
      <c r="J87">
        <v>6</v>
      </c>
      <c r="K87" t="s">
        <v>133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5">
      <c r="A88">
        <v>841078</v>
      </c>
      <c r="B88">
        <v>4</v>
      </c>
      <c r="D88" t="s">
        <v>134</v>
      </c>
      <c r="E88">
        <v>0</v>
      </c>
      <c r="F88">
        <v>0</v>
      </c>
      <c r="G88" t="s">
        <v>134</v>
      </c>
      <c r="H88">
        <v>0</v>
      </c>
      <c r="I88" t="s">
        <v>502</v>
      </c>
      <c r="J88">
        <v>0</v>
      </c>
      <c r="K88" t="s">
        <v>134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5">
      <c r="A89" t="s">
        <v>502</v>
      </c>
      <c r="B89">
        <v>19</v>
      </c>
      <c r="D89" t="s">
        <v>135</v>
      </c>
      <c r="E89">
        <v>0</v>
      </c>
      <c r="F89">
        <v>0</v>
      </c>
      <c r="G89" t="s">
        <v>135</v>
      </c>
      <c r="H89">
        <v>0</v>
      </c>
      <c r="I89">
        <v>844573</v>
      </c>
      <c r="J89">
        <v>2075</v>
      </c>
      <c r="K89" t="s">
        <v>135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5">
      <c r="A90">
        <v>844573</v>
      </c>
      <c r="B90">
        <v>4186</v>
      </c>
      <c r="D90" t="s">
        <v>136</v>
      </c>
      <c r="E90">
        <v>0</v>
      </c>
      <c r="F90">
        <v>0</v>
      </c>
      <c r="G90" t="s">
        <v>136</v>
      </c>
      <c r="H90">
        <v>0</v>
      </c>
      <c r="I90" t="s">
        <v>504</v>
      </c>
      <c r="J90">
        <v>0</v>
      </c>
      <c r="K90" t="s">
        <v>136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5">
      <c r="A91" t="s">
        <v>504</v>
      </c>
      <c r="B91">
        <v>2</v>
      </c>
      <c r="D91" t="s">
        <v>137</v>
      </c>
      <c r="E91">
        <v>0</v>
      </c>
      <c r="F91">
        <v>0</v>
      </c>
      <c r="G91" t="s">
        <v>137</v>
      </c>
      <c r="H91">
        <v>0</v>
      </c>
      <c r="I91" t="s">
        <v>505</v>
      </c>
      <c r="J91">
        <v>0</v>
      </c>
      <c r="K91" t="s">
        <v>137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5">
      <c r="A92" t="s">
        <v>505</v>
      </c>
      <c r="B92">
        <v>2</v>
      </c>
      <c r="D92" t="s">
        <v>138</v>
      </c>
      <c r="E92">
        <v>0</v>
      </c>
      <c r="F92">
        <v>0</v>
      </c>
      <c r="G92" t="s">
        <v>138</v>
      </c>
      <c r="H92">
        <v>0</v>
      </c>
      <c r="I92" t="s">
        <v>506</v>
      </c>
      <c r="J92">
        <v>0</v>
      </c>
      <c r="K92" t="s">
        <v>138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5">
      <c r="A93" t="s">
        <v>506</v>
      </c>
      <c r="B93">
        <v>4</v>
      </c>
      <c r="D93" t="s">
        <v>139</v>
      </c>
      <c r="E93">
        <v>0</v>
      </c>
      <c r="F93">
        <v>0</v>
      </c>
      <c r="G93" t="s">
        <v>139</v>
      </c>
      <c r="H93">
        <v>0</v>
      </c>
      <c r="I93" t="s">
        <v>507</v>
      </c>
      <c r="J93">
        <v>0</v>
      </c>
      <c r="K93" t="s">
        <v>139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25">
      <c r="A94" t="s">
        <v>507</v>
      </c>
      <c r="B94">
        <v>3</v>
      </c>
      <c r="D94" t="s">
        <v>140</v>
      </c>
      <c r="E94">
        <v>0</v>
      </c>
      <c r="F94">
        <v>0</v>
      </c>
      <c r="G94" t="s">
        <v>140</v>
      </c>
      <c r="H94">
        <v>0</v>
      </c>
      <c r="I94" t="s">
        <v>508</v>
      </c>
      <c r="J94">
        <v>0</v>
      </c>
      <c r="K94" t="s">
        <v>140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5">
      <c r="A95" t="s">
        <v>508</v>
      </c>
      <c r="B95">
        <v>2</v>
      </c>
      <c r="D95" t="s">
        <v>141</v>
      </c>
      <c r="E95">
        <v>0</v>
      </c>
      <c r="F95">
        <v>0</v>
      </c>
      <c r="G95" t="s">
        <v>141</v>
      </c>
      <c r="H95">
        <v>0</v>
      </c>
      <c r="I95" t="s">
        <v>509</v>
      </c>
      <c r="J95">
        <v>0</v>
      </c>
      <c r="K95" t="s">
        <v>141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5">
      <c r="A96" t="s">
        <v>509</v>
      </c>
      <c r="B96">
        <v>1</v>
      </c>
      <c r="D96" t="s">
        <v>142</v>
      </c>
      <c r="E96">
        <v>0</v>
      </c>
      <c r="F96">
        <v>0</v>
      </c>
      <c r="G96" t="s">
        <v>142</v>
      </c>
      <c r="H96">
        <v>0</v>
      </c>
      <c r="I96" t="s">
        <v>510</v>
      </c>
      <c r="J96">
        <v>0</v>
      </c>
      <c r="K96" t="s">
        <v>142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5">
      <c r="A97" t="s">
        <v>510</v>
      </c>
      <c r="B97">
        <v>1</v>
      </c>
      <c r="D97" t="s">
        <v>143</v>
      </c>
      <c r="E97">
        <v>0</v>
      </c>
      <c r="F97">
        <v>0</v>
      </c>
      <c r="G97" t="s">
        <v>143</v>
      </c>
      <c r="H97">
        <v>0</v>
      </c>
      <c r="I97" t="s">
        <v>511</v>
      </c>
      <c r="J97">
        <v>0</v>
      </c>
      <c r="K97" t="s">
        <v>143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5">
      <c r="A98" t="s">
        <v>511</v>
      </c>
      <c r="B98">
        <v>1</v>
      </c>
      <c r="D98" t="s">
        <v>144</v>
      </c>
      <c r="E98">
        <v>0</v>
      </c>
      <c r="F98">
        <v>0</v>
      </c>
      <c r="G98" t="s">
        <v>144</v>
      </c>
      <c r="H98">
        <v>0</v>
      </c>
      <c r="I98" t="s">
        <v>512</v>
      </c>
      <c r="J98">
        <v>0</v>
      </c>
      <c r="K98" t="s">
        <v>144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5">
      <c r="A99" t="s">
        <v>512</v>
      </c>
      <c r="B99">
        <v>1</v>
      </c>
      <c r="D99" t="s">
        <v>145</v>
      </c>
      <c r="E99">
        <v>0</v>
      </c>
      <c r="F99">
        <v>0</v>
      </c>
      <c r="G99" t="s">
        <v>145</v>
      </c>
      <c r="H99">
        <v>0</v>
      </c>
      <c r="I99" t="s">
        <v>513</v>
      </c>
      <c r="J99">
        <v>0</v>
      </c>
      <c r="K99" t="s">
        <v>145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5">
      <c r="A100" t="s">
        <v>513</v>
      </c>
      <c r="B100">
        <v>1</v>
      </c>
      <c r="D100" t="s">
        <v>146</v>
      </c>
      <c r="E100">
        <v>0</v>
      </c>
      <c r="F100">
        <v>0</v>
      </c>
      <c r="G100" t="s">
        <v>146</v>
      </c>
      <c r="H100">
        <v>0</v>
      </c>
      <c r="I100" t="s">
        <v>514</v>
      </c>
      <c r="J100">
        <v>0</v>
      </c>
      <c r="K100" t="s">
        <v>146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5">
      <c r="A101" t="s">
        <v>514</v>
      </c>
      <c r="B101">
        <v>2</v>
      </c>
      <c r="D101" t="s">
        <v>147</v>
      </c>
      <c r="E101">
        <v>0</v>
      </c>
      <c r="F101">
        <v>0</v>
      </c>
      <c r="G101" t="s">
        <v>147</v>
      </c>
      <c r="H101">
        <v>0</v>
      </c>
      <c r="I101" t="s">
        <v>515</v>
      </c>
      <c r="J101">
        <v>0</v>
      </c>
      <c r="K101" t="s">
        <v>147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5">
      <c r="A102" t="s">
        <v>515</v>
      </c>
      <c r="B102">
        <v>89</v>
      </c>
      <c r="D102" t="s">
        <v>148</v>
      </c>
      <c r="E102">
        <v>0</v>
      </c>
      <c r="F102">
        <v>0</v>
      </c>
      <c r="G102" t="s">
        <v>148</v>
      </c>
      <c r="H102">
        <v>0</v>
      </c>
      <c r="I102" t="s">
        <v>516</v>
      </c>
      <c r="J102">
        <v>0</v>
      </c>
      <c r="K102" t="s">
        <v>148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5">
      <c r="A103" t="s">
        <v>516</v>
      </c>
      <c r="B103">
        <v>2</v>
      </c>
      <c r="D103" t="s">
        <v>149</v>
      </c>
      <c r="E103">
        <v>0</v>
      </c>
      <c r="F103">
        <v>0</v>
      </c>
      <c r="G103" t="s">
        <v>149</v>
      </c>
      <c r="H103">
        <v>0</v>
      </c>
      <c r="I103" t="s">
        <v>517</v>
      </c>
      <c r="J103">
        <v>0</v>
      </c>
      <c r="K103" t="s">
        <v>149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5">
      <c r="A104" t="s">
        <v>517</v>
      </c>
      <c r="B104">
        <v>15</v>
      </c>
      <c r="D104" t="s">
        <v>150</v>
      </c>
      <c r="E104">
        <v>0</v>
      </c>
      <c r="F104">
        <v>0</v>
      </c>
      <c r="G104" t="s">
        <v>150</v>
      </c>
      <c r="H104">
        <v>0</v>
      </c>
      <c r="I104" t="s">
        <v>518</v>
      </c>
      <c r="J104">
        <v>0</v>
      </c>
      <c r="K104" t="s">
        <v>150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2</v>
      </c>
    </row>
    <row r="105" spans="1:17" x14ac:dyDescent="0.25">
      <c r="A105" t="s">
        <v>518</v>
      </c>
      <c r="B105">
        <v>3</v>
      </c>
      <c r="D105" t="s">
        <v>148</v>
      </c>
      <c r="E105">
        <v>0</v>
      </c>
      <c r="F105">
        <v>0</v>
      </c>
      <c r="G105" t="s">
        <v>148</v>
      </c>
      <c r="H105">
        <v>0</v>
      </c>
      <c r="I105" t="s">
        <v>519</v>
      </c>
      <c r="J105">
        <v>0</v>
      </c>
      <c r="K105" t="s">
        <v>148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5">
      <c r="A106" t="s">
        <v>519</v>
      </c>
      <c r="B106">
        <v>39</v>
      </c>
      <c r="D106" t="s">
        <v>151</v>
      </c>
      <c r="E106">
        <v>0</v>
      </c>
      <c r="F106">
        <v>0</v>
      </c>
      <c r="G106" t="s">
        <v>151</v>
      </c>
      <c r="H106">
        <v>0</v>
      </c>
      <c r="I106" t="s">
        <v>520</v>
      </c>
      <c r="J106">
        <v>0</v>
      </c>
      <c r="K106" t="s">
        <v>151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5">
      <c r="A107" t="s">
        <v>520</v>
      </c>
      <c r="B107">
        <v>1</v>
      </c>
      <c r="D107" t="s">
        <v>152</v>
      </c>
      <c r="E107">
        <v>0</v>
      </c>
      <c r="F107">
        <v>0</v>
      </c>
      <c r="G107" t="s">
        <v>152</v>
      </c>
      <c r="H107">
        <v>0</v>
      </c>
      <c r="I107" t="s">
        <v>522</v>
      </c>
      <c r="J107">
        <v>0</v>
      </c>
      <c r="K107" t="s">
        <v>152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5">
      <c r="A108" t="s">
        <v>522</v>
      </c>
      <c r="B108">
        <v>1</v>
      </c>
      <c r="D108" t="s">
        <v>153</v>
      </c>
      <c r="E108">
        <v>0</v>
      </c>
      <c r="F108">
        <v>0</v>
      </c>
      <c r="G108" t="s">
        <v>153</v>
      </c>
      <c r="H108">
        <v>0</v>
      </c>
      <c r="I108" t="s">
        <v>523</v>
      </c>
      <c r="J108">
        <v>0</v>
      </c>
      <c r="K108" t="s">
        <v>153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5">
      <c r="A109" t="s">
        <v>523</v>
      </c>
      <c r="B109">
        <v>3</v>
      </c>
      <c r="D109" t="s">
        <v>154</v>
      </c>
      <c r="E109">
        <v>0</v>
      </c>
      <c r="F109">
        <v>0</v>
      </c>
      <c r="G109" t="s">
        <v>154</v>
      </c>
      <c r="H109">
        <v>0</v>
      </c>
      <c r="I109">
        <v>2200052</v>
      </c>
      <c r="J109">
        <v>0</v>
      </c>
      <c r="K109" t="s">
        <v>154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5">
      <c r="A110">
        <v>2200052</v>
      </c>
      <c r="B110">
        <v>2</v>
      </c>
      <c r="D110" t="s">
        <v>155</v>
      </c>
      <c r="E110">
        <v>0</v>
      </c>
      <c r="F110">
        <v>0</v>
      </c>
      <c r="G110" t="s">
        <v>155</v>
      </c>
      <c r="H110">
        <v>0</v>
      </c>
      <c r="I110">
        <v>2200053</v>
      </c>
      <c r="J110">
        <v>0</v>
      </c>
      <c r="K110" t="s">
        <v>155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5">
      <c r="A111">
        <v>2200053</v>
      </c>
      <c r="B111">
        <v>1</v>
      </c>
      <c r="D111" t="s">
        <v>156</v>
      </c>
      <c r="E111">
        <v>0</v>
      </c>
      <c r="F111">
        <v>0</v>
      </c>
      <c r="G111" t="s">
        <v>156</v>
      </c>
      <c r="H111">
        <v>0</v>
      </c>
      <c r="I111">
        <v>2200055</v>
      </c>
      <c r="J111">
        <v>0</v>
      </c>
      <c r="K111" t="s">
        <v>156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5">
      <c r="A112">
        <v>2200055</v>
      </c>
      <c r="B112">
        <v>1</v>
      </c>
      <c r="D112" t="s">
        <v>157</v>
      </c>
      <c r="E112">
        <v>0</v>
      </c>
      <c r="F112">
        <v>0</v>
      </c>
      <c r="G112" t="s">
        <v>157</v>
      </c>
      <c r="H112">
        <v>0</v>
      </c>
      <c r="I112" t="s">
        <v>524</v>
      </c>
      <c r="J112">
        <v>0</v>
      </c>
      <c r="K112" t="s">
        <v>157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5">
      <c r="A113" t="s">
        <v>524</v>
      </c>
      <c r="B113">
        <v>14</v>
      </c>
      <c r="D113" t="s">
        <v>158</v>
      </c>
      <c r="E113">
        <v>0</v>
      </c>
      <c r="F113">
        <v>0</v>
      </c>
      <c r="G113" t="s">
        <v>158</v>
      </c>
      <c r="H113">
        <v>0</v>
      </c>
      <c r="I113" t="s">
        <v>526</v>
      </c>
      <c r="J113">
        <v>0</v>
      </c>
      <c r="K113" t="s">
        <v>158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5">
      <c r="A114" t="s">
        <v>526</v>
      </c>
      <c r="B114">
        <v>1</v>
      </c>
      <c r="D114" t="s">
        <v>159</v>
      </c>
      <c r="E114">
        <v>0</v>
      </c>
      <c r="F114">
        <v>0</v>
      </c>
      <c r="G114" t="s">
        <v>159</v>
      </c>
      <c r="H114">
        <v>0</v>
      </c>
      <c r="I114" t="s">
        <v>527</v>
      </c>
      <c r="J114">
        <v>0</v>
      </c>
      <c r="K114" t="s">
        <v>159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5">
      <c r="A115" t="s">
        <v>527</v>
      </c>
      <c r="B115">
        <v>3</v>
      </c>
      <c r="D115" t="s">
        <v>160</v>
      </c>
      <c r="E115">
        <v>0</v>
      </c>
      <c r="F115">
        <v>0</v>
      </c>
      <c r="G115" t="s">
        <v>160</v>
      </c>
      <c r="H115">
        <v>0</v>
      </c>
      <c r="I115" t="s">
        <v>531</v>
      </c>
      <c r="J115">
        <v>0</v>
      </c>
      <c r="K115" t="s">
        <v>160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5">
      <c r="A116" t="s">
        <v>531</v>
      </c>
      <c r="B116">
        <v>5</v>
      </c>
      <c r="D116" t="s">
        <v>161</v>
      </c>
      <c r="E116">
        <v>0</v>
      </c>
      <c r="F116">
        <v>0</v>
      </c>
      <c r="G116" t="s">
        <v>161</v>
      </c>
      <c r="H116">
        <v>0</v>
      </c>
      <c r="I116" t="s">
        <v>532</v>
      </c>
      <c r="J116">
        <v>0</v>
      </c>
      <c r="K116" t="s">
        <v>161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5">
      <c r="A117" t="s">
        <v>532</v>
      </c>
      <c r="B117">
        <v>5</v>
      </c>
      <c r="D117" t="s">
        <v>162</v>
      </c>
      <c r="E117">
        <v>0</v>
      </c>
      <c r="F117">
        <v>0</v>
      </c>
      <c r="G117" t="s">
        <v>162</v>
      </c>
      <c r="H117">
        <v>0</v>
      </c>
      <c r="I117" t="s">
        <v>533</v>
      </c>
      <c r="J117">
        <v>2</v>
      </c>
      <c r="K117" t="s">
        <v>162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5">
      <c r="A118" t="s">
        <v>533</v>
      </c>
      <c r="B118">
        <v>1</v>
      </c>
      <c r="D118" t="s">
        <v>163</v>
      </c>
      <c r="E118">
        <v>0</v>
      </c>
      <c r="F118">
        <v>0</v>
      </c>
      <c r="G118" t="s">
        <v>163</v>
      </c>
      <c r="H118">
        <v>0</v>
      </c>
      <c r="I118" t="s">
        <v>534</v>
      </c>
      <c r="J118">
        <v>0</v>
      </c>
      <c r="K118" t="s">
        <v>163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5">
      <c r="A119" t="s">
        <v>534</v>
      </c>
      <c r="B119">
        <v>0</v>
      </c>
      <c r="D119" t="s">
        <v>164</v>
      </c>
      <c r="E119">
        <v>0</v>
      </c>
      <c r="F119">
        <v>0</v>
      </c>
      <c r="G119" t="s">
        <v>164</v>
      </c>
      <c r="H119">
        <v>0</v>
      </c>
      <c r="I119" t="s">
        <v>535</v>
      </c>
      <c r="J119">
        <v>0</v>
      </c>
      <c r="K119" t="s">
        <v>164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5">
      <c r="A120" t="s">
        <v>535</v>
      </c>
      <c r="B120">
        <v>0</v>
      </c>
      <c r="D120" t="s">
        <v>165</v>
      </c>
      <c r="E120">
        <v>0</v>
      </c>
      <c r="F120">
        <v>0</v>
      </c>
      <c r="G120" t="s">
        <v>165</v>
      </c>
      <c r="H120">
        <v>0</v>
      </c>
      <c r="I120" t="s">
        <v>536</v>
      </c>
      <c r="J120">
        <v>0</v>
      </c>
      <c r="K120" t="s">
        <v>165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5">
      <c r="A121" t="s">
        <v>536</v>
      </c>
      <c r="B121">
        <v>0</v>
      </c>
      <c r="D121" t="s">
        <v>166</v>
      </c>
      <c r="E121">
        <v>0</v>
      </c>
      <c r="F121">
        <v>0</v>
      </c>
      <c r="G121" t="s">
        <v>166</v>
      </c>
      <c r="H121">
        <v>0</v>
      </c>
      <c r="I121" t="s">
        <v>537</v>
      </c>
      <c r="J121">
        <v>0</v>
      </c>
      <c r="K121" t="s">
        <v>166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5">
      <c r="A122" t="s">
        <v>537</v>
      </c>
      <c r="B122">
        <v>9</v>
      </c>
      <c r="D122" t="s">
        <v>167</v>
      </c>
      <c r="E122">
        <v>0</v>
      </c>
      <c r="F122">
        <v>0</v>
      </c>
      <c r="G122" t="s">
        <v>167</v>
      </c>
      <c r="H122">
        <v>0</v>
      </c>
      <c r="I122" t="s">
        <v>538</v>
      </c>
      <c r="J122">
        <v>0</v>
      </c>
      <c r="K122" t="s">
        <v>167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5">
      <c r="A123" t="s">
        <v>538</v>
      </c>
      <c r="B123">
        <v>14</v>
      </c>
      <c r="D123" t="s">
        <v>168</v>
      </c>
      <c r="E123">
        <v>0</v>
      </c>
      <c r="F123">
        <v>0</v>
      </c>
      <c r="G123" t="s">
        <v>168</v>
      </c>
      <c r="H123">
        <v>0</v>
      </c>
      <c r="I123" t="s">
        <v>539</v>
      </c>
      <c r="J123">
        <v>2</v>
      </c>
      <c r="K123" t="s">
        <v>168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5">
      <c r="A124" t="s">
        <v>539</v>
      </c>
      <c r="B124">
        <v>7</v>
      </c>
      <c r="D124" t="s">
        <v>169</v>
      </c>
      <c r="E124">
        <v>0</v>
      </c>
      <c r="F124">
        <v>0</v>
      </c>
      <c r="G124" t="s">
        <v>169</v>
      </c>
      <c r="H124">
        <v>0</v>
      </c>
      <c r="I124" t="s">
        <v>540</v>
      </c>
      <c r="J124">
        <v>1</v>
      </c>
      <c r="K124" t="s">
        <v>169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5">
      <c r="A125" t="s">
        <v>540</v>
      </c>
      <c r="B125">
        <v>3</v>
      </c>
      <c r="D125" t="s">
        <v>170</v>
      </c>
      <c r="E125">
        <v>0</v>
      </c>
      <c r="F125">
        <v>0</v>
      </c>
      <c r="G125" t="s">
        <v>170</v>
      </c>
      <c r="H125">
        <v>0</v>
      </c>
      <c r="I125" t="s">
        <v>541</v>
      </c>
      <c r="J125">
        <v>0</v>
      </c>
      <c r="K125" t="s">
        <v>170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5">
      <c r="A126" t="s">
        <v>541</v>
      </c>
      <c r="B126">
        <v>2</v>
      </c>
      <c r="D126" t="s">
        <v>171</v>
      </c>
      <c r="E126">
        <v>0</v>
      </c>
      <c r="F126">
        <v>0</v>
      </c>
      <c r="G126" t="s">
        <v>171</v>
      </c>
      <c r="H126">
        <v>0</v>
      </c>
      <c r="I126" t="s">
        <v>542</v>
      </c>
      <c r="J126">
        <v>0</v>
      </c>
      <c r="K126" t="s">
        <v>171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5">
      <c r="A127" t="s">
        <v>542</v>
      </c>
      <c r="B127">
        <v>3</v>
      </c>
      <c r="D127" t="s">
        <v>172</v>
      </c>
      <c r="E127">
        <v>0</v>
      </c>
      <c r="F127">
        <v>0</v>
      </c>
      <c r="G127" t="s">
        <v>172</v>
      </c>
      <c r="H127">
        <v>0</v>
      </c>
      <c r="I127" t="s">
        <v>543</v>
      </c>
      <c r="J127">
        <v>0</v>
      </c>
      <c r="K127" t="s">
        <v>172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5">
      <c r="A128" t="s">
        <v>543</v>
      </c>
      <c r="B128">
        <v>27</v>
      </c>
      <c r="D128" t="s">
        <v>173</v>
      </c>
      <c r="E128">
        <v>0</v>
      </c>
      <c r="F128">
        <v>0</v>
      </c>
      <c r="G128" t="s">
        <v>173</v>
      </c>
      <c r="H128">
        <v>0</v>
      </c>
      <c r="I128" t="s">
        <v>544</v>
      </c>
      <c r="J128">
        <v>0</v>
      </c>
      <c r="K128" t="s">
        <v>173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5">
      <c r="A129" t="s">
        <v>544</v>
      </c>
      <c r="B129">
        <v>23</v>
      </c>
      <c r="D129" t="s">
        <v>174</v>
      </c>
      <c r="E129">
        <v>0</v>
      </c>
      <c r="F129">
        <v>0</v>
      </c>
      <c r="G129" t="s">
        <v>174</v>
      </c>
      <c r="H129">
        <v>0</v>
      </c>
      <c r="I129" t="s">
        <v>545</v>
      </c>
      <c r="J129">
        <v>0</v>
      </c>
      <c r="K129" t="s">
        <v>174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5">
      <c r="A130" t="s">
        <v>545</v>
      </c>
      <c r="B130">
        <v>2</v>
      </c>
      <c r="D130" t="s">
        <v>175</v>
      </c>
      <c r="E130">
        <v>0</v>
      </c>
      <c r="F130">
        <v>0</v>
      </c>
      <c r="G130" t="s">
        <v>175</v>
      </c>
      <c r="H130">
        <v>0</v>
      </c>
      <c r="I130" t="s">
        <v>546</v>
      </c>
      <c r="J130">
        <v>0</v>
      </c>
      <c r="K130" t="s">
        <v>175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5">
      <c r="A131" t="s">
        <v>546</v>
      </c>
      <c r="B131">
        <v>0</v>
      </c>
      <c r="D131" t="s">
        <v>176</v>
      </c>
      <c r="E131">
        <v>0</v>
      </c>
      <c r="F131">
        <v>0</v>
      </c>
      <c r="G131" t="s">
        <v>176</v>
      </c>
      <c r="H131">
        <v>0</v>
      </c>
      <c r="I131" t="s">
        <v>547</v>
      </c>
      <c r="J131">
        <v>0</v>
      </c>
      <c r="K131" t="s">
        <v>176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5">
      <c r="A132" t="s">
        <v>547</v>
      </c>
      <c r="B132">
        <v>1</v>
      </c>
      <c r="D132" t="s">
        <v>177</v>
      </c>
      <c r="E132">
        <v>0</v>
      </c>
      <c r="F132">
        <v>0</v>
      </c>
      <c r="G132" t="s">
        <v>177</v>
      </c>
      <c r="H132">
        <v>0</v>
      </c>
      <c r="I132" t="s">
        <v>548</v>
      </c>
      <c r="J132">
        <v>0</v>
      </c>
      <c r="K132" t="s">
        <v>177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5">
      <c r="A133" t="s">
        <v>548</v>
      </c>
      <c r="B133">
        <v>0</v>
      </c>
      <c r="D133" t="s">
        <v>178</v>
      </c>
      <c r="E133">
        <v>0</v>
      </c>
      <c r="F133">
        <v>0</v>
      </c>
      <c r="G133" t="s">
        <v>178</v>
      </c>
      <c r="H133">
        <v>0</v>
      </c>
      <c r="I133" t="s">
        <v>549</v>
      </c>
      <c r="J133">
        <v>0</v>
      </c>
      <c r="K133" t="s">
        <v>178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5">
      <c r="A134" t="s">
        <v>549</v>
      </c>
      <c r="B134">
        <v>0</v>
      </c>
      <c r="D134" t="s">
        <v>179</v>
      </c>
      <c r="E134">
        <v>0</v>
      </c>
      <c r="F134">
        <v>0</v>
      </c>
      <c r="G134" t="s">
        <v>179</v>
      </c>
      <c r="H134">
        <v>0</v>
      </c>
      <c r="I134" t="s">
        <v>550</v>
      </c>
      <c r="J134">
        <v>0</v>
      </c>
      <c r="K134" t="s">
        <v>179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5">
      <c r="A135" t="s">
        <v>550</v>
      </c>
      <c r="B135">
        <v>2</v>
      </c>
      <c r="D135" t="s">
        <v>180</v>
      </c>
      <c r="E135">
        <v>0</v>
      </c>
      <c r="F135">
        <v>0</v>
      </c>
      <c r="G135" t="s">
        <v>180</v>
      </c>
      <c r="H135">
        <v>0</v>
      </c>
      <c r="I135" t="s">
        <v>551</v>
      </c>
      <c r="J135">
        <v>0</v>
      </c>
      <c r="K135" t="s">
        <v>180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5">
      <c r="A136" t="s">
        <v>551</v>
      </c>
      <c r="B136">
        <v>2</v>
      </c>
      <c r="D136" t="s">
        <v>181</v>
      </c>
      <c r="E136">
        <v>0</v>
      </c>
      <c r="F136">
        <v>0</v>
      </c>
      <c r="G136" t="s">
        <v>181</v>
      </c>
      <c r="H136">
        <v>0</v>
      </c>
      <c r="I136" t="s">
        <v>552</v>
      </c>
      <c r="J136">
        <v>0</v>
      </c>
      <c r="K136" t="s">
        <v>181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5">
      <c r="A137" t="s">
        <v>552</v>
      </c>
      <c r="B137">
        <v>0</v>
      </c>
      <c r="D137" t="s">
        <v>182</v>
      </c>
      <c r="E137">
        <v>0</v>
      </c>
      <c r="F137">
        <v>0</v>
      </c>
      <c r="G137" t="s">
        <v>182</v>
      </c>
      <c r="H137">
        <v>0</v>
      </c>
      <c r="I137" t="s">
        <v>553</v>
      </c>
      <c r="J137">
        <v>0</v>
      </c>
      <c r="K137" t="s">
        <v>182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5">
      <c r="A138" t="s">
        <v>553</v>
      </c>
      <c r="B138">
        <v>0</v>
      </c>
      <c r="D138" t="s">
        <v>183</v>
      </c>
      <c r="E138">
        <v>0</v>
      </c>
      <c r="F138">
        <v>0</v>
      </c>
      <c r="G138" t="s">
        <v>183</v>
      </c>
      <c r="H138">
        <v>0</v>
      </c>
      <c r="I138" t="s">
        <v>554</v>
      </c>
      <c r="J138">
        <v>0</v>
      </c>
      <c r="K138" t="s">
        <v>183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5">
      <c r="A139" t="s">
        <v>554</v>
      </c>
      <c r="B139">
        <v>3</v>
      </c>
      <c r="D139" t="s">
        <v>184</v>
      </c>
      <c r="E139">
        <v>0</v>
      </c>
      <c r="F139">
        <v>0</v>
      </c>
      <c r="G139" t="s">
        <v>184</v>
      </c>
      <c r="H139">
        <v>0</v>
      </c>
      <c r="I139" t="s">
        <v>555</v>
      </c>
      <c r="J139">
        <v>0</v>
      </c>
      <c r="K139" t="s">
        <v>184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5">
      <c r="A140" t="s">
        <v>555</v>
      </c>
      <c r="B140">
        <v>4</v>
      </c>
      <c r="D140" t="s">
        <v>185</v>
      </c>
      <c r="E140">
        <v>0</v>
      </c>
      <c r="F140">
        <v>0</v>
      </c>
      <c r="G140" t="s">
        <v>185</v>
      </c>
      <c r="H140">
        <v>0</v>
      </c>
      <c r="I140" t="s">
        <v>556</v>
      </c>
      <c r="J140">
        <v>1</v>
      </c>
      <c r="K140" t="s">
        <v>185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5">
      <c r="A141" t="s">
        <v>556</v>
      </c>
      <c r="B141">
        <v>3</v>
      </c>
      <c r="D141" t="s">
        <v>186</v>
      </c>
      <c r="E141">
        <v>0</v>
      </c>
      <c r="F141">
        <v>0</v>
      </c>
      <c r="G141" t="s">
        <v>186</v>
      </c>
      <c r="H141">
        <v>0</v>
      </c>
      <c r="I141" t="s">
        <v>557</v>
      </c>
      <c r="J141">
        <v>0</v>
      </c>
      <c r="K141" t="s">
        <v>186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5">
      <c r="A142" t="s">
        <v>557</v>
      </c>
      <c r="B142">
        <v>4</v>
      </c>
      <c r="D142" t="s">
        <v>187</v>
      </c>
      <c r="E142">
        <v>0</v>
      </c>
      <c r="F142">
        <v>0</v>
      </c>
      <c r="G142" t="s">
        <v>187</v>
      </c>
      <c r="H142">
        <v>0</v>
      </c>
      <c r="I142" t="s">
        <v>558</v>
      </c>
      <c r="J142">
        <v>0</v>
      </c>
      <c r="K142" t="s">
        <v>187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5">
      <c r="A143" t="s">
        <v>558</v>
      </c>
      <c r="B143">
        <v>2</v>
      </c>
      <c r="D143" t="s">
        <v>188</v>
      </c>
      <c r="E143">
        <v>0</v>
      </c>
      <c r="F143">
        <v>0</v>
      </c>
      <c r="G143" t="s">
        <v>188</v>
      </c>
      <c r="H143">
        <v>0</v>
      </c>
      <c r="I143" t="s">
        <v>559</v>
      </c>
      <c r="J143">
        <v>0</v>
      </c>
      <c r="K143" t="s">
        <v>188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5">
      <c r="A144" t="s">
        <v>559</v>
      </c>
      <c r="B144">
        <v>1</v>
      </c>
      <c r="D144" t="s">
        <v>189</v>
      </c>
      <c r="E144">
        <v>0</v>
      </c>
      <c r="F144">
        <v>0</v>
      </c>
      <c r="G144" t="s">
        <v>189</v>
      </c>
      <c r="H144">
        <v>0</v>
      </c>
      <c r="I144" t="s">
        <v>560</v>
      </c>
      <c r="J144">
        <v>0</v>
      </c>
      <c r="K144" t="s">
        <v>189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5">
      <c r="A145" t="s">
        <v>560</v>
      </c>
      <c r="B145">
        <v>2</v>
      </c>
      <c r="D145" t="s">
        <v>190</v>
      </c>
      <c r="E145">
        <v>0</v>
      </c>
      <c r="F145">
        <v>0</v>
      </c>
      <c r="G145" t="s">
        <v>190</v>
      </c>
      <c r="H145">
        <v>0</v>
      </c>
      <c r="I145" t="s">
        <v>561</v>
      </c>
      <c r="J145">
        <v>0</v>
      </c>
      <c r="K145" t="s">
        <v>190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5">
      <c r="A146" t="s">
        <v>561</v>
      </c>
      <c r="B146">
        <v>8</v>
      </c>
      <c r="D146" t="s">
        <v>191</v>
      </c>
      <c r="E146">
        <v>0</v>
      </c>
      <c r="F146">
        <v>0</v>
      </c>
      <c r="G146" t="s">
        <v>191</v>
      </c>
      <c r="H146">
        <v>0</v>
      </c>
      <c r="I146" t="s">
        <v>562</v>
      </c>
      <c r="J146">
        <v>0</v>
      </c>
      <c r="K146" t="s">
        <v>191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5">
      <c r="A147" t="s">
        <v>562</v>
      </c>
      <c r="B147">
        <v>5</v>
      </c>
      <c r="D147" t="s">
        <v>192</v>
      </c>
      <c r="E147">
        <v>0</v>
      </c>
      <c r="F147">
        <v>0</v>
      </c>
      <c r="G147" t="s">
        <v>192</v>
      </c>
      <c r="H147">
        <v>0</v>
      </c>
      <c r="I147" t="s">
        <v>563</v>
      </c>
      <c r="J147">
        <v>0</v>
      </c>
      <c r="K147" t="s">
        <v>192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5">
      <c r="A148" t="s">
        <v>563</v>
      </c>
      <c r="B148">
        <v>10</v>
      </c>
      <c r="D148" t="s">
        <v>193</v>
      </c>
      <c r="E148">
        <v>0</v>
      </c>
      <c r="F148">
        <v>0</v>
      </c>
      <c r="G148" t="s">
        <v>193</v>
      </c>
      <c r="H148">
        <v>0</v>
      </c>
      <c r="I148" t="s">
        <v>564</v>
      </c>
      <c r="J148">
        <v>0</v>
      </c>
      <c r="K148" t="s">
        <v>193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25">
      <c r="A149" t="s">
        <v>564</v>
      </c>
      <c r="B149">
        <v>0</v>
      </c>
      <c r="D149" t="s">
        <v>194</v>
      </c>
      <c r="E149">
        <v>0</v>
      </c>
      <c r="F149">
        <v>0</v>
      </c>
      <c r="G149" t="s">
        <v>194</v>
      </c>
      <c r="H149">
        <v>0</v>
      </c>
      <c r="I149" t="s">
        <v>565</v>
      </c>
      <c r="J149">
        <v>0</v>
      </c>
      <c r="K149" t="s">
        <v>194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5">
      <c r="A150" t="s">
        <v>565</v>
      </c>
      <c r="B150">
        <v>1</v>
      </c>
      <c r="D150" t="s">
        <v>195</v>
      </c>
      <c r="E150">
        <v>0</v>
      </c>
      <c r="F150">
        <v>0</v>
      </c>
      <c r="G150" t="s">
        <v>195</v>
      </c>
      <c r="H150">
        <v>0</v>
      </c>
      <c r="I150" t="s">
        <v>566</v>
      </c>
      <c r="J150">
        <v>0</v>
      </c>
      <c r="K150" t="s">
        <v>195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5">
      <c r="A151" t="s">
        <v>566</v>
      </c>
      <c r="B151">
        <v>0</v>
      </c>
      <c r="D151" t="s">
        <v>196</v>
      </c>
      <c r="E151">
        <v>0</v>
      </c>
      <c r="F151">
        <v>0</v>
      </c>
      <c r="G151" t="s">
        <v>196</v>
      </c>
      <c r="H151">
        <v>0</v>
      </c>
      <c r="I151" t="s">
        <v>567</v>
      </c>
      <c r="J151">
        <v>0</v>
      </c>
      <c r="K151" t="s">
        <v>196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5">
      <c r="A152" t="s">
        <v>567</v>
      </c>
      <c r="B152">
        <v>2</v>
      </c>
      <c r="D152" t="s">
        <v>197</v>
      </c>
      <c r="E152">
        <v>0</v>
      </c>
      <c r="F152">
        <v>0</v>
      </c>
      <c r="G152" t="s">
        <v>197</v>
      </c>
      <c r="H152">
        <v>0</v>
      </c>
      <c r="I152" t="s">
        <v>569</v>
      </c>
      <c r="J152">
        <v>0</v>
      </c>
      <c r="K152" t="s">
        <v>197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5">
      <c r="A153" t="s">
        <v>569</v>
      </c>
      <c r="B153">
        <v>7</v>
      </c>
      <c r="D153" t="s">
        <v>198</v>
      </c>
      <c r="E153">
        <v>0</v>
      </c>
      <c r="F153">
        <v>0</v>
      </c>
      <c r="G153" t="s">
        <v>198</v>
      </c>
      <c r="H153">
        <v>0</v>
      </c>
      <c r="I153" t="s">
        <v>570</v>
      </c>
      <c r="J153">
        <v>0</v>
      </c>
      <c r="K153" t="s">
        <v>198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5">
      <c r="A154" t="s">
        <v>570</v>
      </c>
      <c r="B154">
        <v>0</v>
      </c>
      <c r="D154" t="s">
        <v>199</v>
      </c>
      <c r="E154">
        <v>0</v>
      </c>
      <c r="F154">
        <v>0</v>
      </c>
      <c r="G154" t="s">
        <v>199</v>
      </c>
      <c r="H154">
        <v>0</v>
      </c>
      <c r="I154" t="s">
        <v>571</v>
      </c>
      <c r="J154">
        <v>0</v>
      </c>
      <c r="K154" t="s">
        <v>199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5">
      <c r="A155" t="s">
        <v>571</v>
      </c>
      <c r="B155">
        <v>0</v>
      </c>
      <c r="D155" t="s">
        <v>200</v>
      </c>
      <c r="E155">
        <v>0</v>
      </c>
      <c r="F155">
        <v>0</v>
      </c>
      <c r="G155" t="s">
        <v>200</v>
      </c>
      <c r="H155">
        <v>0</v>
      </c>
      <c r="I155" t="s">
        <v>572</v>
      </c>
      <c r="J155">
        <v>0</v>
      </c>
      <c r="K155" t="s">
        <v>200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5">
      <c r="A156" t="s">
        <v>572</v>
      </c>
      <c r="B156">
        <v>2</v>
      </c>
      <c r="D156" t="s">
        <v>201</v>
      </c>
      <c r="E156">
        <v>0</v>
      </c>
      <c r="F156">
        <v>0</v>
      </c>
      <c r="G156" t="s">
        <v>201</v>
      </c>
      <c r="H156">
        <v>0</v>
      </c>
      <c r="I156" t="s">
        <v>573</v>
      </c>
      <c r="J156">
        <v>0</v>
      </c>
      <c r="K156" t="s">
        <v>201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5">
      <c r="A157" t="s">
        <v>573</v>
      </c>
      <c r="B157">
        <v>5</v>
      </c>
      <c r="D157" t="s">
        <v>202</v>
      </c>
      <c r="E157">
        <v>0</v>
      </c>
      <c r="F157">
        <v>0</v>
      </c>
      <c r="G157" t="s">
        <v>202</v>
      </c>
      <c r="H157">
        <v>0</v>
      </c>
      <c r="I157" t="s">
        <v>575</v>
      </c>
      <c r="J157">
        <v>0</v>
      </c>
      <c r="K157" t="s">
        <v>202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5">
      <c r="A158" t="s">
        <v>575</v>
      </c>
      <c r="B158">
        <v>1</v>
      </c>
      <c r="D158" t="s">
        <v>203</v>
      </c>
      <c r="E158">
        <v>0</v>
      </c>
      <c r="F158">
        <v>0</v>
      </c>
      <c r="G158" t="s">
        <v>203</v>
      </c>
      <c r="H158">
        <v>0</v>
      </c>
      <c r="I158" t="s">
        <v>576</v>
      </c>
      <c r="J158">
        <v>0</v>
      </c>
      <c r="K158" t="s">
        <v>203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5">
      <c r="A159" t="s">
        <v>576</v>
      </c>
      <c r="B159">
        <v>12</v>
      </c>
      <c r="D159" t="s">
        <v>204</v>
      </c>
      <c r="E159">
        <v>0</v>
      </c>
      <c r="F159">
        <v>0</v>
      </c>
      <c r="G159" t="s">
        <v>204</v>
      </c>
      <c r="H159">
        <v>0</v>
      </c>
      <c r="I159" t="s">
        <v>577</v>
      </c>
      <c r="J159">
        <v>0</v>
      </c>
      <c r="K159" t="s">
        <v>204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6</v>
      </c>
    </row>
    <row r="160" spans="1:17" x14ac:dyDescent="0.25">
      <c r="A160" t="s">
        <v>577</v>
      </c>
      <c r="B160">
        <v>11</v>
      </c>
      <c r="D160" t="s">
        <v>205</v>
      </c>
      <c r="E160">
        <v>0</v>
      </c>
      <c r="F160">
        <v>0</v>
      </c>
      <c r="G160" t="s">
        <v>205</v>
      </c>
      <c r="H160">
        <v>0</v>
      </c>
      <c r="I160" t="s">
        <v>578</v>
      </c>
      <c r="J160">
        <v>0</v>
      </c>
      <c r="K160" t="s">
        <v>205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5">
      <c r="A161" t="s">
        <v>578</v>
      </c>
      <c r="B161">
        <v>4</v>
      </c>
      <c r="D161" t="s">
        <v>206</v>
      </c>
      <c r="E161">
        <v>0</v>
      </c>
      <c r="F161">
        <v>0</v>
      </c>
      <c r="G161" t="s">
        <v>206</v>
      </c>
      <c r="H161">
        <v>0</v>
      </c>
      <c r="I161" t="s">
        <v>580</v>
      </c>
      <c r="J161">
        <v>0</v>
      </c>
      <c r="K161" t="s">
        <v>206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5">
      <c r="A162" t="s">
        <v>580</v>
      </c>
      <c r="B162">
        <v>1</v>
      </c>
      <c r="D162" t="s">
        <v>207</v>
      </c>
      <c r="E162">
        <v>0</v>
      </c>
      <c r="F162">
        <v>0</v>
      </c>
      <c r="G162" t="s">
        <v>207</v>
      </c>
      <c r="H162">
        <v>0</v>
      </c>
      <c r="I162" t="s">
        <v>583</v>
      </c>
      <c r="J162">
        <v>1</v>
      </c>
      <c r="K162" t="s">
        <v>207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5">
      <c r="A163" t="s">
        <v>583</v>
      </c>
      <c r="B163">
        <v>36</v>
      </c>
      <c r="D163" t="s">
        <v>208</v>
      </c>
      <c r="E163">
        <v>0</v>
      </c>
      <c r="F163">
        <v>0</v>
      </c>
      <c r="G163" t="s">
        <v>208</v>
      </c>
      <c r="H163">
        <v>0</v>
      </c>
      <c r="I163" t="s">
        <v>885</v>
      </c>
      <c r="J163">
        <v>0</v>
      </c>
      <c r="K163" t="s">
        <v>208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5">
      <c r="A164" t="s">
        <v>885</v>
      </c>
      <c r="B164">
        <v>8</v>
      </c>
      <c r="D164" t="s">
        <v>209</v>
      </c>
      <c r="E164">
        <v>0</v>
      </c>
      <c r="F164">
        <v>0</v>
      </c>
      <c r="G164" t="s">
        <v>209</v>
      </c>
      <c r="H164">
        <v>0</v>
      </c>
      <c r="I164" t="s">
        <v>584</v>
      </c>
      <c r="J164">
        <v>0</v>
      </c>
      <c r="K164" t="s">
        <v>209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5">
      <c r="A165" t="s">
        <v>584</v>
      </c>
      <c r="B165">
        <v>1</v>
      </c>
      <c r="D165" t="s">
        <v>210</v>
      </c>
      <c r="E165">
        <v>0</v>
      </c>
      <c r="F165">
        <v>0</v>
      </c>
      <c r="G165" t="s">
        <v>210</v>
      </c>
      <c r="H165">
        <v>0</v>
      </c>
      <c r="I165" t="s">
        <v>586</v>
      </c>
      <c r="J165">
        <v>0</v>
      </c>
      <c r="K165" t="s">
        <v>210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5">
      <c r="A166" t="s">
        <v>586</v>
      </c>
      <c r="B166">
        <v>1</v>
      </c>
      <c r="D166" t="s">
        <v>211</v>
      </c>
      <c r="E166">
        <v>0</v>
      </c>
      <c r="F166">
        <v>0</v>
      </c>
      <c r="G166" t="s">
        <v>211</v>
      </c>
      <c r="H166">
        <v>0</v>
      </c>
      <c r="I166" t="s">
        <v>587</v>
      </c>
      <c r="J166">
        <v>0</v>
      </c>
      <c r="K166" t="s">
        <v>211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5">
      <c r="A167" t="s">
        <v>587</v>
      </c>
      <c r="B167">
        <v>1</v>
      </c>
      <c r="D167" t="s">
        <v>212</v>
      </c>
      <c r="E167">
        <v>0</v>
      </c>
      <c r="F167">
        <v>0</v>
      </c>
      <c r="G167" t="s">
        <v>212</v>
      </c>
      <c r="H167">
        <v>0</v>
      </c>
      <c r="I167" t="s">
        <v>588</v>
      </c>
      <c r="J167">
        <v>0</v>
      </c>
      <c r="K167" t="s">
        <v>212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5">
      <c r="A168" t="s">
        <v>588</v>
      </c>
      <c r="B168">
        <v>1</v>
      </c>
      <c r="D168" t="s">
        <v>213</v>
      </c>
      <c r="E168">
        <v>0</v>
      </c>
      <c r="F168">
        <v>0</v>
      </c>
      <c r="G168" t="s">
        <v>213</v>
      </c>
      <c r="H168">
        <v>0</v>
      </c>
      <c r="I168" t="s">
        <v>590</v>
      </c>
      <c r="J168">
        <v>0</v>
      </c>
      <c r="K168" t="s">
        <v>213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5">
      <c r="A169" t="s">
        <v>590</v>
      </c>
      <c r="B169">
        <v>1</v>
      </c>
      <c r="D169" t="s">
        <v>214</v>
      </c>
      <c r="E169">
        <v>0</v>
      </c>
      <c r="F169">
        <v>0</v>
      </c>
      <c r="G169" t="s">
        <v>214</v>
      </c>
      <c r="H169">
        <v>0</v>
      </c>
      <c r="I169" t="s">
        <v>591</v>
      </c>
      <c r="J169">
        <v>2</v>
      </c>
      <c r="K169" t="s">
        <v>214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5">
      <c r="A170" t="s">
        <v>591</v>
      </c>
      <c r="B170">
        <v>15</v>
      </c>
      <c r="D170" t="s">
        <v>215</v>
      </c>
      <c r="E170">
        <v>0</v>
      </c>
      <c r="F170">
        <v>0</v>
      </c>
      <c r="G170" t="s">
        <v>215</v>
      </c>
      <c r="H170">
        <v>0</v>
      </c>
      <c r="I170" t="s">
        <v>592</v>
      </c>
      <c r="J170">
        <v>0</v>
      </c>
      <c r="K170" t="s">
        <v>215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5">
      <c r="A171" t="s">
        <v>592</v>
      </c>
      <c r="B171">
        <v>13</v>
      </c>
      <c r="D171" t="s">
        <v>216</v>
      </c>
      <c r="E171">
        <v>0</v>
      </c>
      <c r="F171">
        <v>0</v>
      </c>
      <c r="G171" t="s">
        <v>216</v>
      </c>
      <c r="H171">
        <v>0</v>
      </c>
      <c r="I171" t="s">
        <v>593</v>
      </c>
      <c r="J171">
        <v>0</v>
      </c>
      <c r="K171" t="s">
        <v>216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5">
      <c r="A172" t="s">
        <v>593</v>
      </c>
      <c r="B172">
        <v>6</v>
      </c>
      <c r="D172" t="s">
        <v>217</v>
      </c>
      <c r="E172">
        <v>0</v>
      </c>
      <c r="F172">
        <v>0</v>
      </c>
      <c r="G172" t="s">
        <v>217</v>
      </c>
      <c r="H172">
        <v>0</v>
      </c>
      <c r="I172" t="s">
        <v>594</v>
      </c>
      <c r="J172">
        <v>0</v>
      </c>
      <c r="K172" t="s">
        <v>217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5">
      <c r="A173" t="s">
        <v>594</v>
      </c>
      <c r="B173">
        <v>2</v>
      </c>
      <c r="D173" t="s">
        <v>218</v>
      </c>
      <c r="E173">
        <v>0</v>
      </c>
      <c r="F173">
        <v>0</v>
      </c>
      <c r="G173" t="s">
        <v>218</v>
      </c>
      <c r="H173">
        <v>0</v>
      </c>
      <c r="I173" t="s">
        <v>595</v>
      </c>
      <c r="J173">
        <v>0</v>
      </c>
      <c r="K173" t="s">
        <v>218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5">
      <c r="A174" t="s">
        <v>595</v>
      </c>
      <c r="B174">
        <v>2</v>
      </c>
      <c r="D174" t="s">
        <v>219</v>
      </c>
      <c r="E174">
        <v>0</v>
      </c>
      <c r="F174">
        <v>0</v>
      </c>
      <c r="G174" t="s">
        <v>219</v>
      </c>
      <c r="H174">
        <v>0</v>
      </c>
      <c r="I174" t="s">
        <v>596</v>
      </c>
      <c r="J174">
        <v>0</v>
      </c>
      <c r="K174" t="s">
        <v>219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5">
      <c r="A175" t="s">
        <v>596</v>
      </c>
      <c r="B175">
        <v>7</v>
      </c>
      <c r="D175" t="s">
        <v>220</v>
      </c>
      <c r="E175">
        <v>0</v>
      </c>
      <c r="F175">
        <v>0</v>
      </c>
      <c r="G175" t="s">
        <v>220</v>
      </c>
      <c r="H175">
        <v>0</v>
      </c>
      <c r="I175" t="s">
        <v>599</v>
      </c>
      <c r="J175">
        <v>0</v>
      </c>
      <c r="K175" t="s">
        <v>220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5">
      <c r="A176" t="s">
        <v>599</v>
      </c>
      <c r="B176">
        <v>11</v>
      </c>
      <c r="D176" t="s">
        <v>221</v>
      </c>
      <c r="E176">
        <v>0</v>
      </c>
      <c r="F176">
        <v>0</v>
      </c>
      <c r="G176" t="s">
        <v>221</v>
      </c>
      <c r="H176">
        <v>0</v>
      </c>
      <c r="I176" t="s">
        <v>601</v>
      </c>
      <c r="J176">
        <v>0</v>
      </c>
      <c r="K176" t="s">
        <v>221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5">
      <c r="A177" t="s">
        <v>601</v>
      </c>
      <c r="B177">
        <v>2</v>
      </c>
      <c r="D177" t="s">
        <v>222</v>
      </c>
      <c r="E177">
        <v>0</v>
      </c>
      <c r="F177">
        <v>0</v>
      </c>
      <c r="G177" t="s">
        <v>222</v>
      </c>
      <c r="H177">
        <v>0</v>
      </c>
      <c r="I177" t="s">
        <v>602</v>
      </c>
      <c r="J177">
        <v>0</v>
      </c>
      <c r="K177" t="s">
        <v>222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5">
      <c r="A178" t="s">
        <v>602</v>
      </c>
      <c r="B178">
        <v>2</v>
      </c>
      <c r="D178" t="s">
        <v>223</v>
      </c>
      <c r="E178">
        <v>0</v>
      </c>
      <c r="F178">
        <v>0</v>
      </c>
      <c r="G178" t="s">
        <v>223</v>
      </c>
      <c r="H178">
        <v>0</v>
      </c>
      <c r="I178" t="s">
        <v>603</v>
      </c>
      <c r="J178">
        <v>0</v>
      </c>
      <c r="K178" t="s">
        <v>223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5">
      <c r="A179" t="s">
        <v>603</v>
      </c>
      <c r="B179">
        <v>0</v>
      </c>
      <c r="D179" t="s">
        <v>224</v>
      </c>
      <c r="E179">
        <v>0</v>
      </c>
      <c r="F179">
        <v>0</v>
      </c>
      <c r="G179" t="s">
        <v>224</v>
      </c>
      <c r="H179">
        <v>0</v>
      </c>
      <c r="I179" t="s">
        <v>604</v>
      </c>
      <c r="J179">
        <v>0</v>
      </c>
      <c r="K179" t="s">
        <v>224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5">
      <c r="A180" t="s">
        <v>604</v>
      </c>
      <c r="B180">
        <v>0</v>
      </c>
      <c r="D180" t="s">
        <v>225</v>
      </c>
      <c r="E180">
        <v>0</v>
      </c>
      <c r="F180">
        <v>0</v>
      </c>
      <c r="G180" t="s">
        <v>225</v>
      </c>
      <c r="H180">
        <v>0</v>
      </c>
      <c r="I180" t="s">
        <v>605</v>
      </c>
      <c r="J180">
        <v>0</v>
      </c>
      <c r="K180" t="s">
        <v>225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5">
      <c r="A181" t="s">
        <v>605</v>
      </c>
      <c r="B181">
        <v>0</v>
      </c>
      <c r="D181" t="s">
        <v>226</v>
      </c>
      <c r="E181">
        <v>0</v>
      </c>
      <c r="F181">
        <v>0</v>
      </c>
      <c r="G181" t="s">
        <v>226</v>
      </c>
      <c r="H181">
        <v>0</v>
      </c>
      <c r="I181" t="s">
        <v>606</v>
      </c>
      <c r="J181">
        <v>0</v>
      </c>
      <c r="K181" t="s">
        <v>226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5">
      <c r="A182" t="s">
        <v>606</v>
      </c>
      <c r="B182">
        <v>0</v>
      </c>
      <c r="D182" t="s">
        <v>227</v>
      </c>
      <c r="E182">
        <v>0</v>
      </c>
      <c r="F182">
        <v>0</v>
      </c>
      <c r="G182" t="s">
        <v>227</v>
      </c>
      <c r="H182">
        <v>0</v>
      </c>
      <c r="I182" t="s">
        <v>607</v>
      </c>
      <c r="J182">
        <v>0</v>
      </c>
      <c r="K182" t="s">
        <v>227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5">
      <c r="A183" t="s">
        <v>607</v>
      </c>
      <c r="B183">
        <v>2</v>
      </c>
      <c r="D183" t="s">
        <v>228</v>
      </c>
      <c r="E183">
        <v>0</v>
      </c>
      <c r="F183">
        <v>0</v>
      </c>
      <c r="G183" t="s">
        <v>228</v>
      </c>
      <c r="H183">
        <v>0</v>
      </c>
      <c r="I183" t="s">
        <v>608</v>
      </c>
      <c r="J183">
        <v>0</v>
      </c>
      <c r="K183" t="s">
        <v>228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5">
      <c r="A184" t="s">
        <v>608</v>
      </c>
      <c r="B184">
        <v>2</v>
      </c>
      <c r="D184" t="s">
        <v>229</v>
      </c>
      <c r="E184">
        <v>0</v>
      </c>
      <c r="F184">
        <v>0</v>
      </c>
      <c r="G184" t="s">
        <v>229</v>
      </c>
      <c r="H184">
        <v>0</v>
      </c>
      <c r="I184" t="s">
        <v>609</v>
      </c>
      <c r="J184">
        <v>0</v>
      </c>
      <c r="K184" t="s">
        <v>229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5">
      <c r="A185" t="s">
        <v>609</v>
      </c>
      <c r="B185">
        <v>0</v>
      </c>
      <c r="D185" t="s">
        <v>230</v>
      </c>
      <c r="E185">
        <v>0</v>
      </c>
      <c r="F185">
        <v>0</v>
      </c>
      <c r="G185" t="s">
        <v>230</v>
      </c>
      <c r="H185">
        <v>0</v>
      </c>
      <c r="I185" t="s">
        <v>610</v>
      </c>
      <c r="J185">
        <v>0</v>
      </c>
      <c r="K185" t="s">
        <v>230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5">
      <c r="A186" t="s">
        <v>610</v>
      </c>
      <c r="B186">
        <v>2</v>
      </c>
      <c r="D186" t="s">
        <v>231</v>
      </c>
      <c r="E186">
        <v>0</v>
      </c>
      <c r="F186">
        <v>0</v>
      </c>
      <c r="G186" t="s">
        <v>231</v>
      </c>
      <c r="H186">
        <v>0</v>
      </c>
      <c r="I186" t="s">
        <v>611</v>
      </c>
      <c r="J186">
        <v>0</v>
      </c>
      <c r="K186" t="s">
        <v>231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5">
      <c r="A187" t="s">
        <v>611</v>
      </c>
      <c r="B187">
        <v>2</v>
      </c>
      <c r="D187" t="s">
        <v>232</v>
      </c>
      <c r="E187">
        <v>0</v>
      </c>
      <c r="F187">
        <v>0</v>
      </c>
      <c r="G187" t="s">
        <v>232</v>
      </c>
      <c r="H187">
        <v>0</v>
      </c>
      <c r="I187" t="s">
        <v>612</v>
      </c>
      <c r="J187">
        <v>0</v>
      </c>
      <c r="K187" t="s">
        <v>232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5">
      <c r="A188" t="s">
        <v>612</v>
      </c>
      <c r="B188">
        <v>2</v>
      </c>
      <c r="D188" t="s">
        <v>233</v>
      </c>
      <c r="E188">
        <v>0</v>
      </c>
      <c r="F188">
        <v>0</v>
      </c>
      <c r="G188" t="s">
        <v>233</v>
      </c>
      <c r="H188">
        <v>0</v>
      </c>
      <c r="I188" t="s">
        <v>613</v>
      </c>
      <c r="J188">
        <v>0</v>
      </c>
      <c r="K188" t="s">
        <v>233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5">
      <c r="A189" t="s">
        <v>613</v>
      </c>
      <c r="B189">
        <v>0</v>
      </c>
      <c r="D189" t="s">
        <v>234</v>
      </c>
      <c r="E189">
        <v>0</v>
      </c>
      <c r="F189">
        <v>0</v>
      </c>
      <c r="G189" t="s">
        <v>234</v>
      </c>
      <c r="H189">
        <v>0</v>
      </c>
      <c r="I189" t="s">
        <v>614</v>
      </c>
      <c r="J189">
        <v>0</v>
      </c>
      <c r="K189" t="s">
        <v>234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5">
      <c r="A190" t="s">
        <v>614</v>
      </c>
      <c r="B190">
        <v>2</v>
      </c>
      <c r="D190" t="s">
        <v>235</v>
      </c>
      <c r="E190">
        <v>0</v>
      </c>
      <c r="F190">
        <v>0</v>
      </c>
      <c r="G190" t="s">
        <v>235</v>
      </c>
      <c r="H190">
        <v>0</v>
      </c>
      <c r="I190" t="s">
        <v>615</v>
      </c>
      <c r="J190">
        <v>0</v>
      </c>
      <c r="K190" t="s">
        <v>235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5">
      <c r="A191" t="s">
        <v>615</v>
      </c>
      <c r="B191">
        <v>0</v>
      </c>
      <c r="D191" t="s">
        <v>236</v>
      </c>
      <c r="E191">
        <v>0</v>
      </c>
      <c r="F191">
        <v>0</v>
      </c>
      <c r="G191" t="s">
        <v>236</v>
      </c>
      <c r="H191">
        <v>0</v>
      </c>
      <c r="I191" t="s">
        <v>616</v>
      </c>
      <c r="J191">
        <v>0</v>
      </c>
      <c r="K191" t="s">
        <v>236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5">
      <c r="A192" t="s">
        <v>616</v>
      </c>
      <c r="B192">
        <v>0</v>
      </c>
      <c r="D192" t="s">
        <v>237</v>
      </c>
      <c r="E192">
        <v>0</v>
      </c>
      <c r="F192">
        <v>0</v>
      </c>
      <c r="G192" t="s">
        <v>237</v>
      </c>
      <c r="H192">
        <v>0</v>
      </c>
      <c r="I192" t="s">
        <v>617</v>
      </c>
      <c r="J192">
        <v>0</v>
      </c>
      <c r="K192" t="s">
        <v>237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5">
      <c r="A193" t="s">
        <v>617</v>
      </c>
      <c r="B193">
        <v>2</v>
      </c>
      <c r="D193" t="s">
        <v>238</v>
      </c>
      <c r="E193">
        <v>0</v>
      </c>
      <c r="F193">
        <v>0</v>
      </c>
      <c r="G193" t="s">
        <v>238</v>
      </c>
      <c r="H193">
        <v>0</v>
      </c>
      <c r="I193" t="s">
        <v>619</v>
      </c>
      <c r="J193">
        <v>0</v>
      </c>
      <c r="K193" t="s">
        <v>238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5">
      <c r="A194" t="s">
        <v>619</v>
      </c>
      <c r="B194">
        <v>21</v>
      </c>
      <c r="D194" t="s">
        <v>239</v>
      </c>
      <c r="E194">
        <v>0</v>
      </c>
      <c r="F194">
        <v>0</v>
      </c>
      <c r="G194" t="s">
        <v>239</v>
      </c>
      <c r="H194">
        <v>0</v>
      </c>
      <c r="I194" t="s">
        <v>620</v>
      </c>
      <c r="J194">
        <v>168</v>
      </c>
      <c r="K194" t="s">
        <v>239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5">
      <c r="A195" t="s">
        <v>620</v>
      </c>
      <c r="B195">
        <v>1810</v>
      </c>
      <c r="D195" t="s">
        <v>240</v>
      </c>
      <c r="E195">
        <v>0</v>
      </c>
      <c r="F195">
        <v>0</v>
      </c>
      <c r="G195" t="s">
        <v>240</v>
      </c>
      <c r="H195">
        <v>0</v>
      </c>
      <c r="I195" t="s">
        <v>621</v>
      </c>
      <c r="J195">
        <v>255</v>
      </c>
      <c r="K195" t="s">
        <v>240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5">
      <c r="A196" t="s">
        <v>621</v>
      </c>
      <c r="B196">
        <v>4982</v>
      </c>
      <c r="D196" t="s">
        <v>241</v>
      </c>
      <c r="E196">
        <v>0</v>
      </c>
      <c r="F196">
        <v>0</v>
      </c>
      <c r="G196" t="s">
        <v>241</v>
      </c>
      <c r="H196">
        <v>0</v>
      </c>
      <c r="I196" t="s">
        <v>622</v>
      </c>
      <c r="J196">
        <v>25</v>
      </c>
      <c r="K196" t="s">
        <v>241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5">
      <c r="A197" t="s">
        <v>622</v>
      </c>
      <c r="B197">
        <v>80</v>
      </c>
      <c r="D197" t="s">
        <v>242</v>
      </c>
      <c r="E197">
        <v>0</v>
      </c>
      <c r="F197">
        <v>0</v>
      </c>
      <c r="G197" t="s">
        <v>242</v>
      </c>
      <c r="H197">
        <v>0</v>
      </c>
      <c r="I197" t="s">
        <v>695</v>
      </c>
      <c r="J197">
        <v>0</v>
      </c>
      <c r="K197" t="s">
        <v>242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5">
      <c r="A198" t="s">
        <v>695</v>
      </c>
      <c r="B198">
        <v>2</v>
      </c>
      <c r="D198" t="s">
        <v>243</v>
      </c>
      <c r="E198">
        <v>0</v>
      </c>
      <c r="F198">
        <v>0</v>
      </c>
      <c r="G198" t="s">
        <v>243</v>
      </c>
      <c r="H198">
        <v>0</v>
      </c>
      <c r="I198" t="s">
        <v>697</v>
      </c>
      <c r="J198">
        <v>0</v>
      </c>
      <c r="K198" t="s">
        <v>243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5">
      <c r="A199" t="s">
        <v>697</v>
      </c>
      <c r="B199">
        <v>0</v>
      </c>
      <c r="D199" t="s">
        <v>244</v>
      </c>
      <c r="E199">
        <v>0</v>
      </c>
      <c r="F199">
        <v>0</v>
      </c>
      <c r="G199" t="s">
        <v>244</v>
      </c>
      <c r="H199">
        <v>0</v>
      </c>
      <c r="I199">
        <v>9912</v>
      </c>
      <c r="J199">
        <v>0</v>
      </c>
      <c r="K199" t="s">
        <v>244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5">
      <c r="A200">
        <v>9912</v>
      </c>
      <c r="B200">
        <v>11</v>
      </c>
      <c r="D200" t="s">
        <v>245</v>
      </c>
      <c r="E200">
        <v>0</v>
      </c>
      <c r="F200">
        <v>0</v>
      </c>
      <c r="G200" t="s">
        <v>245</v>
      </c>
      <c r="H200">
        <v>0</v>
      </c>
      <c r="I200">
        <v>9902</v>
      </c>
      <c r="J200">
        <v>0</v>
      </c>
      <c r="K200" t="s">
        <v>245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5">
      <c r="A201">
        <v>9902</v>
      </c>
      <c r="B201">
        <v>8</v>
      </c>
      <c r="D201" t="s">
        <v>246</v>
      </c>
      <c r="E201">
        <v>0</v>
      </c>
      <c r="F201">
        <v>0</v>
      </c>
      <c r="G201" t="s">
        <v>246</v>
      </c>
      <c r="H201">
        <v>0</v>
      </c>
      <c r="I201">
        <v>9909</v>
      </c>
      <c r="J201">
        <v>0</v>
      </c>
      <c r="K201" t="s">
        <v>246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5">
      <c r="A202">
        <v>9909</v>
      </c>
      <c r="B202">
        <v>6</v>
      </c>
      <c r="D202" t="s">
        <v>247</v>
      </c>
      <c r="E202">
        <v>0</v>
      </c>
      <c r="F202">
        <v>0</v>
      </c>
      <c r="G202" t="s">
        <v>247</v>
      </c>
      <c r="H202">
        <v>0</v>
      </c>
      <c r="I202" t="s">
        <v>698</v>
      </c>
      <c r="J202">
        <v>0</v>
      </c>
      <c r="K202" t="s">
        <v>247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5">
      <c r="A203" t="s">
        <v>698</v>
      </c>
      <c r="B203">
        <v>2</v>
      </c>
      <c r="D203" t="s">
        <v>248</v>
      </c>
      <c r="E203">
        <v>0</v>
      </c>
      <c r="F203">
        <v>0</v>
      </c>
      <c r="G203" t="s">
        <v>248</v>
      </c>
      <c r="H203">
        <v>0</v>
      </c>
      <c r="I203">
        <v>4483</v>
      </c>
      <c r="J203">
        <v>0</v>
      </c>
      <c r="K203" t="s">
        <v>248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5">
      <c r="A204">
        <v>4483</v>
      </c>
      <c r="B204">
        <v>2</v>
      </c>
      <c r="D204" t="s">
        <v>249</v>
      </c>
      <c r="E204">
        <v>0</v>
      </c>
      <c r="F204">
        <v>0</v>
      </c>
      <c r="G204" t="s">
        <v>249</v>
      </c>
      <c r="H204">
        <v>0</v>
      </c>
      <c r="I204">
        <v>3903</v>
      </c>
      <c r="J204">
        <v>0</v>
      </c>
      <c r="K204" t="s">
        <v>249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5">
      <c r="A205">
        <v>3903</v>
      </c>
      <c r="B205">
        <v>10</v>
      </c>
      <c r="D205" t="s">
        <v>250</v>
      </c>
      <c r="E205">
        <v>0</v>
      </c>
      <c r="F205">
        <v>0</v>
      </c>
      <c r="G205" t="s">
        <v>250</v>
      </c>
      <c r="H205">
        <v>0</v>
      </c>
      <c r="I205">
        <v>3832</v>
      </c>
      <c r="J205">
        <v>0</v>
      </c>
      <c r="K205" t="s">
        <v>250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5">
      <c r="A206">
        <v>3832</v>
      </c>
      <c r="B206">
        <v>44</v>
      </c>
      <c r="D206" t="s">
        <v>251</v>
      </c>
      <c r="E206">
        <v>0</v>
      </c>
      <c r="F206">
        <v>0</v>
      </c>
      <c r="G206" t="s">
        <v>251</v>
      </c>
      <c r="H206">
        <v>0</v>
      </c>
      <c r="I206">
        <v>3602</v>
      </c>
      <c r="J206">
        <v>0</v>
      </c>
      <c r="K206" t="s">
        <v>251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5">
      <c r="A207">
        <v>3602</v>
      </c>
      <c r="B207">
        <v>20</v>
      </c>
      <c r="D207" t="s">
        <v>252</v>
      </c>
      <c r="E207">
        <v>0</v>
      </c>
      <c r="F207">
        <v>0</v>
      </c>
      <c r="G207" t="s">
        <v>252</v>
      </c>
      <c r="H207">
        <v>0</v>
      </c>
      <c r="I207">
        <v>3713</v>
      </c>
      <c r="J207">
        <v>0</v>
      </c>
      <c r="K207" t="s">
        <v>252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5">
      <c r="A208">
        <v>3713</v>
      </c>
      <c r="B208">
        <v>3</v>
      </c>
      <c r="D208" t="s">
        <v>253</v>
      </c>
      <c r="E208">
        <v>0</v>
      </c>
      <c r="F208">
        <v>0</v>
      </c>
      <c r="G208" t="s">
        <v>253</v>
      </c>
      <c r="H208">
        <v>0</v>
      </c>
      <c r="I208">
        <v>8201</v>
      </c>
      <c r="J208">
        <v>0</v>
      </c>
      <c r="K208" t="s">
        <v>253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5">
      <c r="A209">
        <v>8201</v>
      </c>
      <c r="B209">
        <v>137</v>
      </c>
      <c r="D209" t="s">
        <v>254</v>
      </c>
      <c r="E209">
        <v>0</v>
      </c>
      <c r="F209">
        <v>0</v>
      </c>
      <c r="G209" t="s">
        <v>254</v>
      </c>
      <c r="H209">
        <v>0</v>
      </c>
      <c r="I209">
        <v>4464</v>
      </c>
      <c r="J209">
        <v>0</v>
      </c>
      <c r="K209" t="s">
        <v>254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5">
      <c r="A210">
        <v>4464</v>
      </c>
      <c r="B210">
        <v>34</v>
      </c>
      <c r="D210" t="s">
        <v>255</v>
      </c>
      <c r="E210">
        <v>0</v>
      </c>
      <c r="F210">
        <v>0</v>
      </c>
      <c r="G210" t="s">
        <v>255</v>
      </c>
      <c r="H210">
        <v>0</v>
      </c>
      <c r="I210">
        <v>4496</v>
      </c>
      <c r="J210">
        <v>0</v>
      </c>
      <c r="K210" t="s">
        <v>255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5">
      <c r="A211">
        <v>4496</v>
      </c>
      <c r="B211">
        <v>10</v>
      </c>
      <c r="D211" t="s">
        <v>256</v>
      </c>
      <c r="E211">
        <v>0</v>
      </c>
      <c r="F211">
        <v>0</v>
      </c>
      <c r="G211" t="s">
        <v>256</v>
      </c>
      <c r="H211">
        <v>0</v>
      </c>
      <c r="I211" t="s">
        <v>700</v>
      </c>
      <c r="J211">
        <v>0</v>
      </c>
      <c r="K211" t="s">
        <v>256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5">
      <c r="A212" t="s">
        <v>700</v>
      </c>
      <c r="B212">
        <v>1</v>
      </c>
      <c r="D212" t="s">
        <v>257</v>
      </c>
      <c r="E212">
        <v>0</v>
      </c>
      <c r="F212">
        <v>0</v>
      </c>
      <c r="G212" t="s">
        <v>257</v>
      </c>
      <c r="H212">
        <v>0</v>
      </c>
      <c r="I212" t="s">
        <v>702</v>
      </c>
      <c r="J212">
        <v>0</v>
      </c>
      <c r="K212" t="s">
        <v>257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5">
      <c r="A213" t="s">
        <v>702</v>
      </c>
      <c r="B213">
        <v>1</v>
      </c>
      <c r="D213" t="s">
        <v>258</v>
      </c>
      <c r="E213">
        <v>0</v>
      </c>
      <c r="F213">
        <v>0</v>
      </c>
      <c r="G213" t="s">
        <v>258</v>
      </c>
      <c r="H213">
        <v>0</v>
      </c>
      <c r="I213" t="s">
        <v>703</v>
      </c>
      <c r="J213">
        <v>306</v>
      </c>
      <c r="K213" t="s">
        <v>258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5">
      <c r="A214" t="s">
        <v>703</v>
      </c>
      <c r="B214">
        <v>4671</v>
      </c>
      <c r="D214" t="s">
        <v>259</v>
      </c>
      <c r="E214">
        <v>0</v>
      </c>
      <c r="F214">
        <v>0</v>
      </c>
      <c r="G214" t="s">
        <v>259</v>
      </c>
      <c r="H214">
        <v>0</v>
      </c>
      <c r="I214">
        <v>804751</v>
      </c>
      <c r="J214">
        <v>92</v>
      </c>
      <c r="K214" t="s">
        <v>259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5">
      <c r="A215">
        <v>804751</v>
      </c>
      <c r="B215">
        <v>445</v>
      </c>
      <c r="D215" t="s">
        <v>260</v>
      </c>
      <c r="E215">
        <v>0</v>
      </c>
      <c r="F215">
        <v>0</v>
      </c>
      <c r="G215" t="s">
        <v>260</v>
      </c>
      <c r="H215">
        <v>0</v>
      </c>
      <c r="I215" t="s">
        <v>704</v>
      </c>
      <c r="J215">
        <v>1</v>
      </c>
      <c r="K215" t="s">
        <v>260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5">
      <c r="A216" t="s">
        <v>704</v>
      </c>
      <c r="B216">
        <v>0</v>
      </c>
      <c r="D216" t="s">
        <v>261</v>
      </c>
      <c r="E216">
        <v>0</v>
      </c>
      <c r="F216">
        <v>0</v>
      </c>
      <c r="G216" t="s">
        <v>261</v>
      </c>
      <c r="H216">
        <v>0</v>
      </c>
      <c r="I216" t="s">
        <v>707</v>
      </c>
      <c r="J216">
        <v>0</v>
      </c>
      <c r="K216" t="s">
        <v>261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5">
      <c r="A217" t="s">
        <v>707</v>
      </c>
      <c r="B217">
        <v>1</v>
      </c>
      <c r="D217" t="s">
        <v>262</v>
      </c>
      <c r="E217">
        <v>0</v>
      </c>
      <c r="F217">
        <v>0</v>
      </c>
      <c r="G217" t="s">
        <v>262</v>
      </c>
      <c r="H217">
        <v>0</v>
      </c>
      <c r="I217" t="s">
        <v>710</v>
      </c>
      <c r="J217">
        <v>0</v>
      </c>
      <c r="K217" t="s">
        <v>262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5">
      <c r="A218" t="s">
        <v>710</v>
      </c>
      <c r="B218">
        <v>5</v>
      </c>
      <c r="D218" t="s">
        <v>263</v>
      </c>
      <c r="E218">
        <v>0</v>
      </c>
      <c r="F218">
        <v>0</v>
      </c>
      <c r="G218" t="s">
        <v>263</v>
      </c>
      <c r="H218">
        <v>0</v>
      </c>
      <c r="I218" t="s">
        <v>712</v>
      </c>
      <c r="J218">
        <v>591</v>
      </c>
      <c r="K218" t="s">
        <v>263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5">
      <c r="A219" t="s">
        <v>712</v>
      </c>
      <c r="B219">
        <v>7764</v>
      </c>
      <c r="D219" t="s">
        <v>264</v>
      </c>
      <c r="E219">
        <v>0</v>
      </c>
      <c r="F219">
        <v>0</v>
      </c>
      <c r="G219" t="s">
        <v>264</v>
      </c>
      <c r="H219">
        <v>0</v>
      </c>
      <c r="I219" t="s">
        <v>716</v>
      </c>
      <c r="J219">
        <v>0</v>
      </c>
      <c r="K219" t="s">
        <v>264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5">
      <c r="A220" t="s">
        <v>716</v>
      </c>
      <c r="B220">
        <v>58</v>
      </c>
      <c r="D220" t="s">
        <v>265</v>
      </c>
      <c r="E220">
        <v>0</v>
      </c>
      <c r="F220">
        <v>0</v>
      </c>
      <c r="G220" t="s">
        <v>265</v>
      </c>
      <c r="H220">
        <v>0</v>
      </c>
      <c r="I220" t="s">
        <v>717</v>
      </c>
      <c r="J220">
        <v>0</v>
      </c>
      <c r="K220" t="s">
        <v>265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5">
      <c r="A221" t="s">
        <v>717</v>
      </c>
      <c r="B221">
        <v>58</v>
      </c>
      <c r="D221" t="s">
        <v>266</v>
      </c>
      <c r="E221">
        <v>0</v>
      </c>
      <c r="F221">
        <v>0</v>
      </c>
      <c r="G221" t="s">
        <v>266</v>
      </c>
      <c r="H221">
        <v>0</v>
      </c>
      <c r="I221" t="s">
        <v>719</v>
      </c>
      <c r="J221">
        <v>0</v>
      </c>
      <c r="K221" t="s">
        <v>266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5">
      <c r="A222" t="s">
        <v>719</v>
      </c>
      <c r="B222">
        <v>0</v>
      </c>
      <c r="D222" t="s">
        <v>267</v>
      </c>
      <c r="E222">
        <v>0</v>
      </c>
      <c r="F222">
        <v>0</v>
      </c>
      <c r="G222" t="s">
        <v>267</v>
      </c>
      <c r="H222">
        <v>0</v>
      </c>
      <c r="I222" t="s">
        <v>723</v>
      </c>
      <c r="J222">
        <v>0</v>
      </c>
      <c r="K222" t="s">
        <v>267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5">
      <c r="A223" t="s">
        <v>723</v>
      </c>
      <c r="B223">
        <v>2</v>
      </c>
      <c r="D223" t="s">
        <v>268</v>
      </c>
      <c r="E223">
        <v>0</v>
      </c>
      <c r="F223">
        <v>0</v>
      </c>
      <c r="G223" t="s">
        <v>268</v>
      </c>
      <c r="H223">
        <v>0</v>
      </c>
      <c r="I223" t="s">
        <v>725</v>
      </c>
      <c r="J223">
        <v>0</v>
      </c>
      <c r="K223" t="s">
        <v>268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5">
      <c r="A224" t="s">
        <v>725</v>
      </c>
      <c r="B224">
        <v>0</v>
      </c>
      <c r="D224" t="s">
        <v>269</v>
      </c>
      <c r="E224">
        <v>0</v>
      </c>
      <c r="F224">
        <v>0</v>
      </c>
      <c r="G224" t="s">
        <v>269</v>
      </c>
      <c r="H224">
        <v>0</v>
      </c>
      <c r="I224" t="s">
        <v>727</v>
      </c>
      <c r="J224">
        <v>0</v>
      </c>
      <c r="K224" t="s">
        <v>269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5">
      <c r="A225" t="s">
        <v>727</v>
      </c>
      <c r="B225">
        <v>77</v>
      </c>
      <c r="D225" t="s">
        <v>270</v>
      </c>
      <c r="E225">
        <v>0</v>
      </c>
      <c r="F225">
        <v>0</v>
      </c>
      <c r="G225" t="s">
        <v>270</v>
      </c>
      <c r="H225">
        <v>0</v>
      </c>
      <c r="I225" t="s">
        <v>728</v>
      </c>
      <c r="J225">
        <v>0</v>
      </c>
      <c r="K225" t="s">
        <v>270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5">
      <c r="A226" t="s">
        <v>728</v>
      </c>
      <c r="B226">
        <v>1</v>
      </c>
      <c r="D226" t="s">
        <v>271</v>
      </c>
      <c r="E226">
        <v>0</v>
      </c>
      <c r="F226">
        <v>0</v>
      </c>
      <c r="G226" t="s">
        <v>271</v>
      </c>
      <c r="H226">
        <v>0</v>
      </c>
      <c r="I226" t="s">
        <v>730</v>
      </c>
      <c r="J226">
        <v>0</v>
      </c>
      <c r="K226" t="s">
        <v>271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5">
      <c r="A227" t="s">
        <v>730</v>
      </c>
      <c r="B227">
        <v>3</v>
      </c>
      <c r="D227" t="s">
        <v>272</v>
      </c>
      <c r="E227">
        <v>0</v>
      </c>
      <c r="F227">
        <v>0</v>
      </c>
      <c r="G227" t="s">
        <v>272</v>
      </c>
      <c r="H227">
        <v>0</v>
      </c>
      <c r="I227" t="s">
        <v>731</v>
      </c>
      <c r="J227">
        <v>0</v>
      </c>
      <c r="K227" t="s">
        <v>272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5">
      <c r="A228" t="s">
        <v>731</v>
      </c>
      <c r="B228">
        <v>2</v>
      </c>
      <c r="D228" t="s">
        <v>273</v>
      </c>
      <c r="E228">
        <v>0</v>
      </c>
      <c r="F228">
        <v>0</v>
      </c>
      <c r="G228" t="s">
        <v>273</v>
      </c>
      <c r="H228">
        <v>0</v>
      </c>
      <c r="I228" t="s">
        <v>734</v>
      </c>
      <c r="J228">
        <v>0</v>
      </c>
      <c r="K228" t="s">
        <v>273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5">
      <c r="A229" t="s">
        <v>734</v>
      </c>
      <c r="B229">
        <v>2</v>
      </c>
      <c r="D229" t="s">
        <v>274</v>
      </c>
      <c r="E229">
        <v>0</v>
      </c>
      <c r="F229">
        <v>0</v>
      </c>
      <c r="G229" t="s">
        <v>274</v>
      </c>
      <c r="H229">
        <v>0</v>
      </c>
      <c r="I229">
        <v>5301000287</v>
      </c>
      <c r="J229">
        <v>0</v>
      </c>
      <c r="K229" t="s">
        <v>274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5">
      <c r="A230">
        <v>5301000287</v>
      </c>
      <c r="B230">
        <v>1</v>
      </c>
      <c r="D230" t="s">
        <v>275</v>
      </c>
      <c r="E230">
        <v>0</v>
      </c>
      <c r="F230">
        <v>0</v>
      </c>
      <c r="G230" t="s">
        <v>275</v>
      </c>
      <c r="H230">
        <v>0</v>
      </c>
      <c r="I230" t="s">
        <v>736</v>
      </c>
      <c r="J230">
        <v>0</v>
      </c>
      <c r="K230" t="s">
        <v>275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5">
      <c r="A231" t="s">
        <v>736</v>
      </c>
      <c r="B231">
        <v>8</v>
      </c>
      <c r="D231" t="s">
        <v>276</v>
      </c>
      <c r="E231">
        <v>0</v>
      </c>
      <c r="F231">
        <v>0</v>
      </c>
      <c r="G231" t="s">
        <v>276</v>
      </c>
      <c r="H231">
        <v>0</v>
      </c>
      <c r="I231" t="s">
        <v>737</v>
      </c>
      <c r="J231">
        <v>0</v>
      </c>
      <c r="K231" t="s">
        <v>276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5">
      <c r="A232" t="s">
        <v>737</v>
      </c>
      <c r="B232">
        <v>4</v>
      </c>
      <c r="D232" t="s">
        <v>277</v>
      </c>
      <c r="E232">
        <v>0</v>
      </c>
      <c r="F232">
        <v>0</v>
      </c>
      <c r="G232" t="s">
        <v>277</v>
      </c>
      <c r="H232">
        <v>0</v>
      </c>
      <c r="I232" t="s">
        <v>739</v>
      </c>
      <c r="J232">
        <v>0</v>
      </c>
      <c r="K232" t="s">
        <v>277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5">
      <c r="A233" t="s">
        <v>739</v>
      </c>
      <c r="B233">
        <v>2</v>
      </c>
      <c r="D233" t="s">
        <v>278</v>
      </c>
      <c r="E233">
        <v>0</v>
      </c>
      <c r="F233">
        <v>0</v>
      </c>
      <c r="G233" t="s">
        <v>278</v>
      </c>
      <c r="H233">
        <v>0</v>
      </c>
      <c r="I233" t="s">
        <v>740</v>
      </c>
      <c r="J233">
        <v>0</v>
      </c>
      <c r="K233" t="s">
        <v>278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5">
      <c r="A234" t="s">
        <v>740</v>
      </c>
      <c r="B234">
        <v>1</v>
      </c>
      <c r="D234" t="s">
        <v>279</v>
      </c>
      <c r="E234">
        <v>0</v>
      </c>
      <c r="F234">
        <v>0</v>
      </c>
      <c r="G234" t="s">
        <v>279</v>
      </c>
      <c r="H234">
        <v>0</v>
      </c>
      <c r="I234" t="s">
        <v>741</v>
      </c>
      <c r="J234">
        <v>0</v>
      </c>
      <c r="K234" t="s">
        <v>279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5">
      <c r="A235" t="s">
        <v>741</v>
      </c>
      <c r="B235">
        <v>1</v>
      </c>
      <c r="D235" t="s">
        <v>280</v>
      </c>
      <c r="E235">
        <v>0</v>
      </c>
      <c r="F235">
        <v>0</v>
      </c>
      <c r="G235" t="s">
        <v>280</v>
      </c>
      <c r="H235">
        <v>0</v>
      </c>
      <c r="I235" t="s">
        <v>742</v>
      </c>
      <c r="J235">
        <v>0</v>
      </c>
      <c r="K235" t="s">
        <v>280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5">
      <c r="A236" t="s">
        <v>742</v>
      </c>
      <c r="B236">
        <v>3</v>
      </c>
      <c r="D236" t="s">
        <v>281</v>
      </c>
      <c r="E236">
        <v>0</v>
      </c>
      <c r="F236">
        <v>0</v>
      </c>
      <c r="G236" t="s">
        <v>281</v>
      </c>
      <c r="H236">
        <v>0</v>
      </c>
      <c r="I236" t="s">
        <v>743</v>
      </c>
      <c r="J236">
        <v>0</v>
      </c>
      <c r="K236" t="s">
        <v>281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5">
      <c r="A237" t="s">
        <v>743</v>
      </c>
      <c r="B237">
        <v>3</v>
      </c>
      <c r="D237" t="s">
        <v>282</v>
      </c>
      <c r="E237">
        <v>0</v>
      </c>
      <c r="F237">
        <v>0</v>
      </c>
      <c r="G237" t="s">
        <v>282</v>
      </c>
      <c r="H237">
        <v>0</v>
      </c>
      <c r="I237" t="s">
        <v>744</v>
      </c>
      <c r="J237">
        <v>0</v>
      </c>
      <c r="K237" t="s">
        <v>282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5">
      <c r="A238" t="s">
        <v>744</v>
      </c>
      <c r="B238">
        <v>2</v>
      </c>
      <c r="D238" t="s">
        <v>283</v>
      </c>
      <c r="E238">
        <v>0</v>
      </c>
      <c r="F238">
        <v>0</v>
      </c>
      <c r="G238" t="s">
        <v>283</v>
      </c>
      <c r="H238">
        <v>0</v>
      </c>
      <c r="I238" t="s">
        <v>747</v>
      </c>
      <c r="J238">
        <v>0</v>
      </c>
      <c r="K238" t="s">
        <v>283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5">
      <c r="A239" t="s">
        <v>747</v>
      </c>
      <c r="B239">
        <v>3</v>
      </c>
      <c r="D239" t="s">
        <v>284</v>
      </c>
      <c r="E239">
        <v>0</v>
      </c>
      <c r="F239">
        <v>0</v>
      </c>
      <c r="G239" t="s">
        <v>284</v>
      </c>
      <c r="H239">
        <v>0</v>
      </c>
      <c r="I239">
        <v>869291</v>
      </c>
      <c r="J239">
        <v>0</v>
      </c>
      <c r="K239" t="s">
        <v>284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5">
      <c r="A240">
        <v>869291</v>
      </c>
      <c r="B240">
        <v>1</v>
      </c>
      <c r="D240" t="s">
        <v>285</v>
      </c>
      <c r="E240">
        <v>0</v>
      </c>
      <c r="F240">
        <v>0</v>
      </c>
      <c r="G240" t="s">
        <v>285</v>
      </c>
      <c r="H240">
        <v>0</v>
      </c>
      <c r="I240">
        <v>869553</v>
      </c>
      <c r="J240">
        <v>17</v>
      </c>
      <c r="K240" t="s">
        <v>285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5">
      <c r="A241">
        <v>869553</v>
      </c>
      <c r="B241">
        <v>0</v>
      </c>
      <c r="D241" t="s">
        <v>286</v>
      </c>
      <c r="E241">
        <v>0</v>
      </c>
      <c r="F241">
        <v>0</v>
      </c>
      <c r="G241" t="s">
        <v>286</v>
      </c>
      <c r="H241">
        <v>0</v>
      </c>
      <c r="I241">
        <v>773775</v>
      </c>
      <c r="J241">
        <v>6</v>
      </c>
      <c r="K241" t="s">
        <v>286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5">
      <c r="A242">
        <v>773775</v>
      </c>
      <c r="B242">
        <v>8</v>
      </c>
      <c r="D242" t="s">
        <v>287</v>
      </c>
      <c r="E242">
        <v>0</v>
      </c>
      <c r="F242">
        <v>0</v>
      </c>
      <c r="G242" t="s">
        <v>287</v>
      </c>
      <c r="H242">
        <v>0</v>
      </c>
      <c r="I242" t="s">
        <v>752</v>
      </c>
      <c r="J242">
        <v>0</v>
      </c>
      <c r="K242" t="s">
        <v>287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5">
      <c r="A243" t="s">
        <v>752</v>
      </c>
      <c r="B243">
        <v>4</v>
      </c>
      <c r="D243" t="s">
        <v>288</v>
      </c>
      <c r="E243">
        <v>0</v>
      </c>
      <c r="F243">
        <v>0</v>
      </c>
      <c r="G243" t="s">
        <v>288</v>
      </c>
      <c r="H243">
        <v>0</v>
      </c>
      <c r="I243">
        <v>881118</v>
      </c>
      <c r="J243">
        <v>18</v>
      </c>
      <c r="K243" t="s">
        <v>288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5">
      <c r="A244">
        <v>881118</v>
      </c>
      <c r="B244">
        <v>67</v>
      </c>
      <c r="D244" t="s">
        <v>289</v>
      </c>
      <c r="E244">
        <v>0</v>
      </c>
      <c r="F244">
        <v>0</v>
      </c>
      <c r="G244" t="s">
        <v>289</v>
      </c>
      <c r="H244">
        <v>0</v>
      </c>
      <c r="I244" t="s">
        <v>754</v>
      </c>
      <c r="J244">
        <v>0</v>
      </c>
      <c r="K244" t="s">
        <v>289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5">
      <c r="A245" t="s">
        <v>754</v>
      </c>
      <c r="B245">
        <v>3</v>
      </c>
      <c r="D245" t="s">
        <v>290</v>
      </c>
      <c r="E245">
        <v>0</v>
      </c>
      <c r="F245">
        <v>0</v>
      </c>
      <c r="G245" t="s">
        <v>290</v>
      </c>
      <c r="H245">
        <v>0</v>
      </c>
      <c r="I245" t="s">
        <v>984</v>
      </c>
      <c r="J245">
        <v>0</v>
      </c>
      <c r="K245" t="s">
        <v>290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5">
      <c r="A246" t="s">
        <v>984</v>
      </c>
      <c r="B246">
        <v>5</v>
      </c>
      <c r="D246" t="s">
        <v>291</v>
      </c>
      <c r="E246">
        <v>0</v>
      </c>
      <c r="F246">
        <v>0</v>
      </c>
      <c r="G246" t="s">
        <v>291</v>
      </c>
      <c r="H246">
        <v>0</v>
      </c>
      <c r="I246" t="s">
        <v>756</v>
      </c>
      <c r="J246">
        <v>0</v>
      </c>
      <c r="K246" t="s">
        <v>291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5">
      <c r="A247" t="s">
        <v>756</v>
      </c>
      <c r="B247">
        <v>1</v>
      </c>
      <c r="D247" t="s">
        <v>292</v>
      </c>
      <c r="E247">
        <v>0</v>
      </c>
      <c r="F247">
        <v>0</v>
      </c>
      <c r="G247" t="s">
        <v>292</v>
      </c>
      <c r="H247">
        <v>0</v>
      </c>
      <c r="I247" t="s">
        <v>757</v>
      </c>
      <c r="J247">
        <v>0</v>
      </c>
      <c r="K247" t="s">
        <v>292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5">
      <c r="A248" t="s">
        <v>757</v>
      </c>
      <c r="B248">
        <v>2</v>
      </c>
      <c r="D248" t="s">
        <v>293</v>
      </c>
      <c r="E248">
        <v>0</v>
      </c>
      <c r="F248">
        <v>0</v>
      </c>
      <c r="G248" t="s">
        <v>293</v>
      </c>
      <c r="H248">
        <v>0</v>
      </c>
      <c r="I248" t="s">
        <v>758</v>
      </c>
      <c r="J248">
        <v>0</v>
      </c>
      <c r="K248" t="s">
        <v>293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5">
      <c r="A249" t="s">
        <v>758</v>
      </c>
      <c r="B249">
        <v>4</v>
      </c>
      <c r="D249" t="s">
        <v>294</v>
      </c>
      <c r="E249">
        <v>0</v>
      </c>
      <c r="F249">
        <v>0</v>
      </c>
      <c r="G249" t="s">
        <v>294</v>
      </c>
      <c r="H249">
        <v>0</v>
      </c>
      <c r="I249" t="s">
        <v>759</v>
      </c>
      <c r="J249">
        <v>0</v>
      </c>
      <c r="K249" t="s">
        <v>294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5">
      <c r="A250" t="s">
        <v>759</v>
      </c>
      <c r="B250">
        <v>1</v>
      </c>
      <c r="D250" t="s">
        <v>295</v>
      </c>
      <c r="E250">
        <v>0</v>
      </c>
      <c r="F250">
        <v>0</v>
      </c>
      <c r="G250" t="s">
        <v>295</v>
      </c>
      <c r="H250">
        <v>0</v>
      </c>
      <c r="I250" t="s">
        <v>763</v>
      </c>
      <c r="J250">
        <v>0</v>
      </c>
      <c r="K250" t="s">
        <v>295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5">
      <c r="A251" t="s">
        <v>763</v>
      </c>
      <c r="B251">
        <v>1</v>
      </c>
      <c r="D251" t="s">
        <v>296</v>
      </c>
      <c r="E251">
        <v>0</v>
      </c>
      <c r="F251">
        <v>0</v>
      </c>
      <c r="G251" t="s">
        <v>296</v>
      </c>
      <c r="H251">
        <v>0</v>
      </c>
      <c r="I251">
        <v>877932</v>
      </c>
      <c r="J251">
        <v>0</v>
      </c>
      <c r="K251" t="s">
        <v>296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5">
      <c r="A252">
        <v>877932</v>
      </c>
      <c r="B252">
        <v>0</v>
      </c>
      <c r="D252" t="s">
        <v>297</v>
      </c>
      <c r="E252">
        <v>0</v>
      </c>
      <c r="F252">
        <v>0</v>
      </c>
      <c r="G252" t="s">
        <v>297</v>
      </c>
      <c r="H252">
        <v>0</v>
      </c>
      <c r="I252" t="s">
        <v>766</v>
      </c>
      <c r="J252">
        <v>0</v>
      </c>
      <c r="K252" t="s">
        <v>297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4</v>
      </c>
    </row>
    <row r="253" spans="1:17" x14ac:dyDescent="0.25">
      <c r="A253" t="s">
        <v>766</v>
      </c>
      <c r="B253">
        <v>0.70000000000000007</v>
      </c>
      <c r="D253" t="s">
        <v>298</v>
      </c>
      <c r="E253">
        <v>0</v>
      </c>
      <c r="F253">
        <v>0</v>
      </c>
      <c r="G253" t="s">
        <v>298</v>
      </c>
      <c r="H253">
        <v>0</v>
      </c>
      <c r="I253" t="s">
        <v>767</v>
      </c>
      <c r="J253">
        <v>0</v>
      </c>
      <c r="K253" t="s">
        <v>298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5">
      <c r="A254" t="s">
        <v>767</v>
      </c>
      <c r="B254">
        <v>3</v>
      </c>
      <c r="D254" t="s">
        <v>299</v>
      </c>
      <c r="E254">
        <v>0</v>
      </c>
      <c r="F254">
        <v>0</v>
      </c>
      <c r="G254" t="s">
        <v>299</v>
      </c>
      <c r="H254">
        <v>0</v>
      </c>
      <c r="I254" t="s">
        <v>768</v>
      </c>
      <c r="J254">
        <v>0</v>
      </c>
      <c r="K254" t="s">
        <v>299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5">
      <c r="A255" t="s">
        <v>768</v>
      </c>
      <c r="B255">
        <v>1</v>
      </c>
      <c r="D255" t="s">
        <v>300</v>
      </c>
      <c r="E255">
        <v>0</v>
      </c>
      <c r="F255">
        <v>0</v>
      </c>
      <c r="G255" t="s">
        <v>300</v>
      </c>
      <c r="H255">
        <v>0</v>
      </c>
      <c r="I255" t="s">
        <v>774</v>
      </c>
      <c r="J255">
        <v>0</v>
      </c>
      <c r="K255" t="s">
        <v>300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5">
      <c r="A256" t="s">
        <v>774</v>
      </c>
      <c r="B256">
        <v>1</v>
      </c>
      <c r="D256" t="s">
        <v>301</v>
      </c>
      <c r="E256">
        <v>0</v>
      </c>
      <c r="F256">
        <v>0</v>
      </c>
      <c r="G256" t="s">
        <v>301</v>
      </c>
      <c r="H256">
        <v>0</v>
      </c>
      <c r="I256">
        <v>881119</v>
      </c>
      <c r="J256">
        <v>2</v>
      </c>
      <c r="K256" t="s">
        <v>301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5">
      <c r="A257">
        <v>881119</v>
      </c>
      <c r="B257">
        <v>0</v>
      </c>
      <c r="D257" t="s">
        <v>302</v>
      </c>
      <c r="E257">
        <v>0</v>
      </c>
      <c r="F257">
        <v>0</v>
      </c>
      <c r="G257" t="s">
        <v>302</v>
      </c>
      <c r="H257">
        <v>0</v>
      </c>
      <c r="I257" t="s">
        <v>778</v>
      </c>
      <c r="J257">
        <v>0</v>
      </c>
      <c r="K257" t="s">
        <v>302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5">
      <c r="A258" t="s">
        <v>778</v>
      </c>
      <c r="B258">
        <v>11</v>
      </c>
      <c r="D258" t="s">
        <v>303</v>
      </c>
      <c r="E258">
        <v>0</v>
      </c>
      <c r="F258">
        <v>0</v>
      </c>
      <c r="G258" t="s">
        <v>303</v>
      </c>
      <c r="H258">
        <v>0</v>
      </c>
      <c r="I258" t="s">
        <v>781</v>
      </c>
      <c r="J258">
        <v>0</v>
      </c>
      <c r="K258" t="s">
        <v>303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5">
      <c r="A259" t="s">
        <v>781</v>
      </c>
      <c r="B259">
        <v>1</v>
      </c>
      <c r="D259" t="s">
        <v>304</v>
      </c>
      <c r="E259">
        <v>0</v>
      </c>
      <c r="F259">
        <v>0</v>
      </c>
      <c r="G259" t="s">
        <v>304</v>
      </c>
      <c r="H259">
        <v>0</v>
      </c>
      <c r="I259" t="s">
        <v>786</v>
      </c>
      <c r="J259">
        <v>0</v>
      </c>
      <c r="K259" t="s">
        <v>304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5">
      <c r="A260" t="s">
        <v>786</v>
      </c>
      <c r="B260">
        <v>0</v>
      </c>
      <c r="D260" t="s">
        <v>305</v>
      </c>
      <c r="E260">
        <v>0</v>
      </c>
      <c r="F260">
        <v>0</v>
      </c>
      <c r="G260" t="s">
        <v>305</v>
      </c>
      <c r="H260">
        <v>0</v>
      </c>
      <c r="I260" t="s">
        <v>788</v>
      </c>
      <c r="J260">
        <v>0</v>
      </c>
      <c r="K260" t="s">
        <v>305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5">
      <c r="A261" t="s">
        <v>788</v>
      </c>
      <c r="B261">
        <v>2</v>
      </c>
      <c r="D261" t="s">
        <v>306</v>
      </c>
      <c r="E261">
        <v>0</v>
      </c>
      <c r="F261">
        <v>0</v>
      </c>
      <c r="G261" t="s">
        <v>306</v>
      </c>
      <c r="H261">
        <v>0</v>
      </c>
      <c r="I261" t="s">
        <v>789</v>
      </c>
      <c r="J261">
        <v>0</v>
      </c>
      <c r="K261" t="s">
        <v>306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5">
      <c r="A262" t="s">
        <v>789</v>
      </c>
      <c r="B262">
        <v>1</v>
      </c>
      <c r="D262" t="s">
        <v>307</v>
      </c>
      <c r="E262">
        <v>0</v>
      </c>
      <c r="F262">
        <v>0</v>
      </c>
      <c r="G262" t="s">
        <v>307</v>
      </c>
      <c r="H262">
        <v>0</v>
      </c>
      <c r="I262" t="s">
        <v>790</v>
      </c>
      <c r="J262">
        <v>0</v>
      </c>
      <c r="K262" t="s">
        <v>307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5">
      <c r="A263" t="s">
        <v>790</v>
      </c>
      <c r="B263">
        <v>1</v>
      </c>
      <c r="D263" t="s">
        <v>308</v>
      </c>
      <c r="E263">
        <v>0</v>
      </c>
      <c r="F263">
        <v>0</v>
      </c>
      <c r="G263" t="s">
        <v>308</v>
      </c>
      <c r="H263">
        <v>0</v>
      </c>
      <c r="I263">
        <v>880912</v>
      </c>
      <c r="J263">
        <v>0</v>
      </c>
      <c r="K263" t="s">
        <v>308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5">
      <c r="A264">
        <v>880912</v>
      </c>
      <c r="B264">
        <v>1</v>
      </c>
      <c r="D264" t="s">
        <v>309</v>
      </c>
      <c r="E264">
        <v>0</v>
      </c>
      <c r="F264">
        <v>0</v>
      </c>
      <c r="G264" t="s">
        <v>309</v>
      </c>
      <c r="H264">
        <v>0</v>
      </c>
      <c r="I264">
        <v>880946</v>
      </c>
      <c r="J264">
        <v>0</v>
      </c>
      <c r="K264" t="s">
        <v>309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5">
      <c r="A265">
        <v>880946</v>
      </c>
      <c r="B265">
        <v>3</v>
      </c>
      <c r="D265" t="s">
        <v>310</v>
      </c>
      <c r="E265">
        <v>0</v>
      </c>
      <c r="F265">
        <v>0</v>
      </c>
      <c r="G265" t="s">
        <v>310</v>
      </c>
      <c r="H265">
        <v>0</v>
      </c>
      <c r="I265">
        <v>874946</v>
      </c>
      <c r="J265">
        <v>0</v>
      </c>
      <c r="K265" t="s">
        <v>310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5">
      <c r="A266">
        <v>874946</v>
      </c>
      <c r="B266">
        <v>0</v>
      </c>
      <c r="D266" t="s">
        <v>311</v>
      </c>
      <c r="E266">
        <v>0</v>
      </c>
      <c r="F266">
        <v>0</v>
      </c>
      <c r="G266" t="s">
        <v>311</v>
      </c>
      <c r="H266">
        <v>0</v>
      </c>
      <c r="I266" t="s">
        <v>791</v>
      </c>
      <c r="J266">
        <v>0</v>
      </c>
      <c r="K266" t="s">
        <v>311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5">
      <c r="A267" t="s">
        <v>791</v>
      </c>
      <c r="B267">
        <v>0</v>
      </c>
      <c r="D267" t="s">
        <v>312</v>
      </c>
      <c r="E267">
        <v>0</v>
      </c>
      <c r="F267">
        <v>0</v>
      </c>
      <c r="G267" t="s">
        <v>312</v>
      </c>
      <c r="H267">
        <v>0</v>
      </c>
      <c r="I267" t="s">
        <v>793</v>
      </c>
      <c r="J267">
        <v>17</v>
      </c>
      <c r="K267" t="s">
        <v>312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5">
      <c r="A268" t="s">
        <v>793</v>
      </c>
      <c r="B268">
        <v>33.777777777777771</v>
      </c>
      <c r="D268" t="s">
        <v>313</v>
      </c>
      <c r="E268">
        <v>0</v>
      </c>
      <c r="F268">
        <v>0</v>
      </c>
      <c r="G268" t="s">
        <v>313</v>
      </c>
      <c r="H268">
        <v>0</v>
      </c>
      <c r="I268">
        <v>885120</v>
      </c>
      <c r="J268">
        <v>24</v>
      </c>
      <c r="K268" t="s">
        <v>313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5">
      <c r="A269">
        <v>885120</v>
      </c>
      <c r="B269">
        <v>30</v>
      </c>
      <c r="D269" t="s">
        <v>314</v>
      </c>
      <c r="E269">
        <v>0</v>
      </c>
      <c r="F269">
        <v>0</v>
      </c>
      <c r="G269" t="s">
        <v>314</v>
      </c>
      <c r="H269">
        <v>0</v>
      </c>
      <c r="I269">
        <v>885194</v>
      </c>
      <c r="J269">
        <v>8</v>
      </c>
      <c r="K269" t="s">
        <v>314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5">
      <c r="A270">
        <v>885194</v>
      </c>
      <c r="B270">
        <v>0</v>
      </c>
      <c r="D270" t="s">
        <v>315</v>
      </c>
      <c r="E270">
        <v>0</v>
      </c>
      <c r="F270">
        <v>0</v>
      </c>
      <c r="G270" t="s">
        <v>315</v>
      </c>
      <c r="H270">
        <v>0</v>
      </c>
      <c r="I270">
        <v>874950</v>
      </c>
      <c r="J270">
        <v>0</v>
      </c>
      <c r="K270" t="s">
        <v>315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5">
      <c r="A271">
        <v>874950</v>
      </c>
      <c r="B271">
        <v>0</v>
      </c>
      <c r="D271" t="s">
        <v>316</v>
      </c>
      <c r="E271">
        <v>0</v>
      </c>
      <c r="F271">
        <v>0</v>
      </c>
      <c r="G271" t="s">
        <v>316</v>
      </c>
      <c r="H271">
        <v>0</v>
      </c>
      <c r="I271">
        <v>803820</v>
      </c>
      <c r="J271">
        <v>0</v>
      </c>
      <c r="K271" t="s">
        <v>316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5">
      <c r="A272">
        <v>803820</v>
      </c>
      <c r="B272">
        <v>0</v>
      </c>
      <c r="D272" t="s">
        <v>317</v>
      </c>
      <c r="E272">
        <v>0</v>
      </c>
      <c r="F272">
        <v>0</v>
      </c>
      <c r="G272" t="s">
        <v>317</v>
      </c>
      <c r="H272">
        <v>0</v>
      </c>
      <c r="I272">
        <v>881285</v>
      </c>
      <c r="J272">
        <v>34</v>
      </c>
      <c r="K272" t="s">
        <v>317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5">
      <c r="A273">
        <v>881285</v>
      </c>
      <c r="B273">
        <v>15</v>
      </c>
      <c r="D273" t="s">
        <v>318</v>
      </c>
      <c r="E273">
        <v>0</v>
      </c>
      <c r="F273">
        <v>0</v>
      </c>
      <c r="G273" t="s">
        <v>318</v>
      </c>
      <c r="H273">
        <v>0</v>
      </c>
      <c r="I273" t="s">
        <v>797</v>
      </c>
      <c r="J273">
        <v>0</v>
      </c>
      <c r="K273" t="s">
        <v>318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5">
      <c r="A274" t="s">
        <v>797</v>
      </c>
      <c r="B274">
        <v>12</v>
      </c>
      <c r="D274" t="s">
        <v>319</v>
      </c>
      <c r="E274">
        <v>0</v>
      </c>
      <c r="F274">
        <v>0</v>
      </c>
      <c r="G274" t="s">
        <v>319</v>
      </c>
      <c r="H274">
        <v>0</v>
      </c>
      <c r="I274" t="s">
        <v>799</v>
      </c>
      <c r="J274">
        <v>0</v>
      </c>
      <c r="K274" t="s">
        <v>319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5">
      <c r="A275" t="s">
        <v>799</v>
      </c>
      <c r="B275">
        <v>0</v>
      </c>
      <c r="D275" t="s">
        <v>320</v>
      </c>
      <c r="E275">
        <v>0</v>
      </c>
      <c r="F275">
        <v>0</v>
      </c>
      <c r="G275" t="s">
        <v>320</v>
      </c>
      <c r="H275">
        <v>0</v>
      </c>
      <c r="I275" t="s">
        <v>816</v>
      </c>
      <c r="J275">
        <v>0</v>
      </c>
      <c r="K275" t="s">
        <v>320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5">
      <c r="A276" t="s">
        <v>816</v>
      </c>
      <c r="B276">
        <v>0</v>
      </c>
      <c r="D276" t="s">
        <v>321</v>
      </c>
      <c r="E276">
        <v>0</v>
      </c>
      <c r="F276">
        <v>0</v>
      </c>
      <c r="G276" t="s">
        <v>321</v>
      </c>
      <c r="H276">
        <v>0</v>
      </c>
      <c r="I276" t="s">
        <v>817</v>
      </c>
      <c r="J276">
        <v>0</v>
      </c>
      <c r="K276" t="s">
        <v>321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5">
      <c r="A277" t="s">
        <v>817</v>
      </c>
      <c r="B277">
        <v>0</v>
      </c>
      <c r="D277" t="s">
        <v>322</v>
      </c>
      <c r="E277">
        <v>0</v>
      </c>
      <c r="F277">
        <v>0</v>
      </c>
      <c r="G277" t="s">
        <v>322</v>
      </c>
      <c r="H277">
        <v>0</v>
      </c>
      <c r="I277" t="s">
        <v>818</v>
      </c>
      <c r="J277">
        <v>0</v>
      </c>
      <c r="K277" t="s">
        <v>322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5">
      <c r="A278" t="s">
        <v>818</v>
      </c>
      <c r="B278">
        <v>0</v>
      </c>
      <c r="D278" t="s">
        <v>323</v>
      </c>
      <c r="E278">
        <v>0</v>
      </c>
      <c r="F278">
        <v>0</v>
      </c>
      <c r="G278" t="s">
        <v>323</v>
      </c>
      <c r="H278">
        <v>0</v>
      </c>
      <c r="I278">
        <v>26560163</v>
      </c>
      <c r="J278">
        <v>1</v>
      </c>
      <c r="K278" t="s">
        <v>323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5">
      <c r="A279" t="s">
        <v>819</v>
      </c>
      <c r="B279">
        <v>0</v>
      </c>
      <c r="D279" t="s">
        <v>324</v>
      </c>
      <c r="E279">
        <v>0</v>
      </c>
      <c r="F279">
        <v>0</v>
      </c>
      <c r="G279" t="s">
        <v>324</v>
      </c>
      <c r="H279">
        <v>0</v>
      </c>
      <c r="I279" t="s">
        <v>819</v>
      </c>
      <c r="J279">
        <v>0</v>
      </c>
      <c r="K279" t="s">
        <v>324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5">
      <c r="A280">
        <v>881568</v>
      </c>
      <c r="B280">
        <v>0</v>
      </c>
      <c r="D280" t="s">
        <v>325</v>
      </c>
      <c r="E280">
        <v>0</v>
      </c>
      <c r="F280">
        <v>0</v>
      </c>
      <c r="G280" t="s">
        <v>325</v>
      </c>
      <c r="H280">
        <v>0</v>
      </c>
      <c r="I280">
        <v>881568</v>
      </c>
      <c r="J280">
        <v>0</v>
      </c>
      <c r="K280" t="s">
        <v>325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5">
      <c r="A281">
        <v>550001</v>
      </c>
      <c r="B281">
        <v>0</v>
      </c>
      <c r="D281" t="s">
        <v>326</v>
      </c>
      <c r="E281">
        <v>0</v>
      </c>
      <c r="F281">
        <v>0</v>
      </c>
      <c r="G281" t="s">
        <v>326</v>
      </c>
      <c r="H281">
        <v>0</v>
      </c>
      <c r="I281">
        <v>550001</v>
      </c>
      <c r="J281">
        <v>0</v>
      </c>
      <c r="K281" t="s">
        <v>326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5">
      <c r="A282">
        <v>450001</v>
      </c>
      <c r="B282">
        <v>0</v>
      </c>
      <c r="D282" t="s">
        <v>327</v>
      </c>
      <c r="E282">
        <v>0</v>
      </c>
      <c r="F282">
        <v>0</v>
      </c>
      <c r="G282" t="s">
        <v>327</v>
      </c>
      <c r="H282">
        <v>0</v>
      </c>
      <c r="I282">
        <v>450001</v>
      </c>
      <c r="J282">
        <v>0</v>
      </c>
      <c r="K282" t="s">
        <v>327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5">
      <c r="A283">
        <v>450013</v>
      </c>
      <c r="B283">
        <v>1086</v>
      </c>
      <c r="D283" t="s">
        <v>328</v>
      </c>
      <c r="E283">
        <v>0</v>
      </c>
      <c r="F283">
        <v>0</v>
      </c>
      <c r="G283" t="s">
        <v>328</v>
      </c>
      <c r="H283">
        <v>0</v>
      </c>
      <c r="I283">
        <v>450012</v>
      </c>
      <c r="J283">
        <v>69</v>
      </c>
      <c r="K283" t="s">
        <v>328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5">
      <c r="A284">
        <v>450012</v>
      </c>
      <c r="B284">
        <v>131</v>
      </c>
      <c r="D284" t="s">
        <v>329</v>
      </c>
      <c r="E284">
        <v>0</v>
      </c>
      <c r="F284">
        <v>0</v>
      </c>
      <c r="G284" t="s">
        <v>329</v>
      </c>
      <c r="H284">
        <v>0</v>
      </c>
      <c r="I284">
        <v>450013</v>
      </c>
      <c r="J284">
        <v>543</v>
      </c>
      <c r="K284" t="s">
        <v>329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5">
      <c r="A285">
        <v>887715</v>
      </c>
      <c r="B285">
        <v>0</v>
      </c>
      <c r="D285" t="s">
        <v>330</v>
      </c>
      <c r="E285">
        <v>0</v>
      </c>
      <c r="F285">
        <v>0</v>
      </c>
      <c r="G285" t="s">
        <v>330</v>
      </c>
      <c r="H285">
        <v>0</v>
      </c>
      <c r="I285">
        <v>887715</v>
      </c>
      <c r="J285">
        <v>87</v>
      </c>
      <c r="K285" t="s">
        <v>330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5">
      <c r="A286">
        <v>887517</v>
      </c>
      <c r="B286">
        <v>59</v>
      </c>
      <c r="D286" t="s">
        <v>331</v>
      </c>
      <c r="E286">
        <v>0</v>
      </c>
      <c r="F286">
        <v>0</v>
      </c>
      <c r="G286" t="s">
        <v>331</v>
      </c>
      <c r="H286">
        <v>0</v>
      </c>
      <c r="I286">
        <v>887517</v>
      </c>
      <c r="J286">
        <v>132</v>
      </c>
      <c r="K286" t="s">
        <v>331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25">
      <c r="A287">
        <v>150035</v>
      </c>
      <c r="B287">
        <v>200</v>
      </c>
      <c r="D287" t="s">
        <v>332</v>
      </c>
      <c r="E287">
        <v>0</v>
      </c>
      <c r="F287">
        <v>0</v>
      </c>
      <c r="G287" t="s">
        <v>332</v>
      </c>
      <c r="H287">
        <v>0</v>
      </c>
      <c r="I287">
        <v>150035</v>
      </c>
      <c r="J287">
        <v>80</v>
      </c>
      <c r="K287" t="s">
        <v>332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5">
      <c r="A288" t="s">
        <v>824</v>
      </c>
      <c r="B288">
        <v>0</v>
      </c>
      <c r="D288" t="s">
        <v>333</v>
      </c>
      <c r="E288">
        <v>0</v>
      </c>
      <c r="F288">
        <v>0</v>
      </c>
      <c r="G288" t="s">
        <v>333</v>
      </c>
      <c r="H288">
        <v>0</v>
      </c>
      <c r="I288" t="s">
        <v>824</v>
      </c>
      <c r="J288">
        <v>0</v>
      </c>
      <c r="K288" t="s">
        <v>333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5">
      <c r="A289" t="s">
        <v>825</v>
      </c>
      <c r="B289">
        <v>4</v>
      </c>
      <c r="D289" t="s">
        <v>334</v>
      </c>
      <c r="E289">
        <v>0</v>
      </c>
      <c r="F289">
        <v>0</v>
      </c>
      <c r="G289" t="s">
        <v>334</v>
      </c>
      <c r="H289">
        <v>0</v>
      </c>
      <c r="I289" t="s">
        <v>825</v>
      </c>
      <c r="J289">
        <v>0</v>
      </c>
      <c r="K289" t="s">
        <v>334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5">
      <c r="A290" t="s">
        <v>826</v>
      </c>
      <c r="B290">
        <v>1</v>
      </c>
      <c r="D290" t="s">
        <v>335</v>
      </c>
      <c r="E290">
        <v>0</v>
      </c>
      <c r="F290">
        <v>0</v>
      </c>
      <c r="G290" t="s">
        <v>335</v>
      </c>
      <c r="H290">
        <v>0</v>
      </c>
      <c r="I290" t="s">
        <v>826</v>
      </c>
      <c r="J290">
        <v>0</v>
      </c>
      <c r="K290" t="s">
        <v>335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5">
      <c r="A291" t="s">
        <v>827</v>
      </c>
      <c r="B291">
        <v>4056</v>
      </c>
      <c r="D291" t="s">
        <v>336</v>
      </c>
      <c r="E291">
        <v>0</v>
      </c>
      <c r="F291">
        <v>0</v>
      </c>
      <c r="G291" t="s">
        <v>336</v>
      </c>
      <c r="H291">
        <v>0</v>
      </c>
      <c r="I291" t="s">
        <v>827</v>
      </c>
      <c r="J291">
        <v>155</v>
      </c>
      <c r="K291" t="s">
        <v>336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5">
      <c r="A292" t="s">
        <v>828</v>
      </c>
      <c r="B292">
        <v>2043</v>
      </c>
      <c r="D292" t="s">
        <v>337</v>
      </c>
      <c r="E292">
        <v>0</v>
      </c>
      <c r="F292">
        <v>0</v>
      </c>
      <c r="G292" t="s">
        <v>337</v>
      </c>
      <c r="H292">
        <v>0</v>
      </c>
      <c r="I292" t="s">
        <v>828</v>
      </c>
      <c r="J292">
        <v>582</v>
      </c>
      <c r="K292" t="s">
        <v>337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5">
      <c r="A293" t="s">
        <v>829</v>
      </c>
      <c r="B293">
        <v>329</v>
      </c>
      <c r="D293" t="s">
        <v>338</v>
      </c>
      <c r="E293">
        <v>0</v>
      </c>
      <c r="F293">
        <v>0</v>
      </c>
      <c r="G293" t="s">
        <v>338</v>
      </c>
      <c r="H293">
        <v>0</v>
      </c>
      <c r="I293" t="s">
        <v>829</v>
      </c>
      <c r="J293">
        <v>635</v>
      </c>
      <c r="K293" t="s">
        <v>338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5">
      <c r="A294" t="s">
        <v>830</v>
      </c>
      <c r="B294">
        <v>753</v>
      </c>
      <c r="D294" t="s">
        <v>339</v>
      </c>
      <c r="E294">
        <v>0</v>
      </c>
      <c r="F294">
        <v>0</v>
      </c>
      <c r="G294" t="s">
        <v>339</v>
      </c>
      <c r="H294">
        <v>0</v>
      </c>
      <c r="I294" t="s">
        <v>830</v>
      </c>
      <c r="J294">
        <v>216</v>
      </c>
      <c r="K294" t="s">
        <v>339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5">
      <c r="A295" t="s">
        <v>831</v>
      </c>
      <c r="B295">
        <v>12</v>
      </c>
      <c r="D295" t="s">
        <v>340</v>
      </c>
      <c r="E295">
        <v>0</v>
      </c>
      <c r="F295">
        <v>0</v>
      </c>
      <c r="G295" t="s">
        <v>340</v>
      </c>
      <c r="H295">
        <v>0</v>
      </c>
      <c r="I295" t="s">
        <v>831</v>
      </c>
      <c r="J295">
        <v>15</v>
      </c>
      <c r="K295" t="s">
        <v>340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5">
      <c r="A296" t="s">
        <v>832</v>
      </c>
      <c r="B296">
        <v>90</v>
      </c>
      <c r="D296" t="s">
        <v>341</v>
      </c>
      <c r="E296">
        <v>0</v>
      </c>
      <c r="F296">
        <v>0</v>
      </c>
      <c r="G296" t="s">
        <v>341</v>
      </c>
      <c r="H296">
        <v>0</v>
      </c>
      <c r="I296" t="s">
        <v>832</v>
      </c>
      <c r="J296">
        <v>56</v>
      </c>
      <c r="K296" t="s">
        <v>341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5">
      <c r="A297" t="s">
        <v>833</v>
      </c>
      <c r="B297">
        <v>152</v>
      </c>
      <c r="D297" t="s">
        <v>342</v>
      </c>
      <c r="E297">
        <v>0</v>
      </c>
      <c r="F297">
        <v>0</v>
      </c>
      <c r="G297" t="s">
        <v>342</v>
      </c>
      <c r="H297">
        <v>0</v>
      </c>
      <c r="I297" t="s">
        <v>833</v>
      </c>
      <c r="J297">
        <v>17</v>
      </c>
      <c r="K297" t="s">
        <v>342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5">
      <c r="A298" t="s">
        <v>834</v>
      </c>
      <c r="B298">
        <v>22</v>
      </c>
      <c r="D298" t="s">
        <v>343</v>
      </c>
      <c r="E298">
        <v>0</v>
      </c>
      <c r="F298">
        <v>0</v>
      </c>
      <c r="G298" t="s">
        <v>343</v>
      </c>
      <c r="H298">
        <v>0</v>
      </c>
      <c r="I298" t="s">
        <v>834</v>
      </c>
      <c r="J298">
        <v>0</v>
      </c>
      <c r="K298" t="s">
        <v>343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5">
      <c r="A299" t="s">
        <v>835</v>
      </c>
      <c r="B299">
        <v>25</v>
      </c>
      <c r="D299" t="s">
        <v>344</v>
      </c>
      <c r="E299">
        <v>0</v>
      </c>
      <c r="F299">
        <v>0</v>
      </c>
      <c r="G299" t="s">
        <v>344</v>
      </c>
      <c r="H299">
        <v>0</v>
      </c>
      <c r="I299" t="s">
        <v>835</v>
      </c>
      <c r="J299">
        <v>1</v>
      </c>
      <c r="K299" t="s">
        <v>344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5">
      <c r="A300" t="s">
        <v>836</v>
      </c>
      <c r="B300">
        <v>18</v>
      </c>
      <c r="D300" t="s">
        <v>345</v>
      </c>
      <c r="E300">
        <v>0</v>
      </c>
      <c r="F300">
        <v>0</v>
      </c>
      <c r="G300" t="s">
        <v>345</v>
      </c>
      <c r="H300">
        <v>0</v>
      </c>
      <c r="I300" t="s">
        <v>836</v>
      </c>
      <c r="J300">
        <v>9</v>
      </c>
      <c r="K300" t="s">
        <v>345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5">
      <c r="A301">
        <v>450016</v>
      </c>
      <c r="B301">
        <v>0</v>
      </c>
      <c r="D301" t="s">
        <v>346</v>
      </c>
      <c r="E301">
        <v>0</v>
      </c>
      <c r="F301">
        <v>0</v>
      </c>
      <c r="G301" t="s">
        <v>346</v>
      </c>
      <c r="H301">
        <v>0</v>
      </c>
      <c r="I301">
        <v>450016</v>
      </c>
      <c r="J301">
        <v>0</v>
      </c>
      <c r="K301" t="s">
        <v>346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5">
      <c r="A302" t="s">
        <v>840</v>
      </c>
      <c r="B302">
        <v>0</v>
      </c>
      <c r="D302" t="s">
        <v>347</v>
      </c>
      <c r="E302">
        <v>0</v>
      </c>
      <c r="F302">
        <v>0</v>
      </c>
      <c r="G302" t="s">
        <v>347</v>
      </c>
      <c r="H302">
        <v>0</v>
      </c>
      <c r="I302" t="s">
        <v>840</v>
      </c>
      <c r="J302">
        <v>6</v>
      </c>
      <c r="K302" t="s">
        <v>347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5">
      <c r="A303" t="s">
        <v>841</v>
      </c>
      <c r="B303">
        <v>0</v>
      </c>
      <c r="D303" t="s">
        <v>348</v>
      </c>
      <c r="E303">
        <v>0</v>
      </c>
      <c r="F303">
        <v>0</v>
      </c>
      <c r="G303" t="s">
        <v>348</v>
      </c>
      <c r="H303">
        <v>0</v>
      </c>
      <c r="I303" t="s">
        <v>841</v>
      </c>
      <c r="J303">
        <v>0</v>
      </c>
      <c r="K303" t="s">
        <v>348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5">
      <c r="A304" t="s">
        <v>842</v>
      </c>
      <c r="B304">
        <v>2.2222222222224586E-3</v>
      </c>
      <c r="D304" t="s">
        <v>349</v>
      </c>
      <c r="E304">
        <v>0</v>
      </c>
      <c r="F304">
        <v>0</v>
      </c>
      <c r="G304" t="s">
        <v>349</v>
      </c>
      <c r="H304">
        <v>0</v>
      </c>
      <c r="I304" t="s">
        <v>842</v>
      </c>
      <c r="J304">
        <v>0</v>
      </c>
      <c r="K304" t="s">
        <v>349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5">
      <c r="A305" t="s">
        <v>843</v>
      </c>
      <c r="B305">
        <v>0</v>
      </c>
      <c r="D305" t="s">
        <v>350</v>
      </c>
      <c r="E305">
        <v>0</v>
      </c>
      <c r="F305">
        <v>0</v>
      </c>
      <c r="G305" t="s">
        <v>350</v>
      </c>
      <c r="H305">
        <v>0</v>
      </c>
      <c r="I305" t="s">
        <v>843</v>
      </c>
      <c r="J305">
        <v>1</v>
      </c>
      <c r="K305" t="s">
        <v>350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5">
      <c r="A306" t="s">
        <v>844</v>
      </c>
      <c r="B306">
        <v>0</v>
      </c>
      <c r="D306" t="s">
        <v>351</v>
      </c>
      <c r="E306">
        <v>0</v>
      </c>
      <c r="F306">
        <v>0</v>
      </c>
      <c r="G306" t="s">
        <v>351</v>
      </c>
      <c r="H306">
        <v>0</v>
      </c>
      <c r="I306" t="s">
        <v>844</v>
      </c>
      <c r="J306">
        <v>0</v>
      </c>
      <c r="K306" t="s">
        <v>351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5">
      <c r="A307" t="s">
        <v>845</v>
      </c>
      <c r="B307">
        <v>0</v>
      </c>
      <c r="D307" t="s">
        <v>352</v>
      </c>
      <c r="E307">
        <v>0</v>
      </c>
      <c r="F307">
        <v>0</v>
      </c>
      <c r="G307" t="s">
        <v>352</v>
      </c>
      <c r="H307">
        <v>0</v>
      </c>
      <c r="I307" t="s">
        <v>845</v>
      </c>
      <c r="J307">
        <v>0</v>
      </c>
      <c r="K307" t="s">
        <v>352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5">
      <c r="A308" t="s">
        <v>846</v>
      </c>
      <c r="B308">
        <v>0</v>
      </c>
      <c r="D308" t="s">
        <v>353</v>
      </c>
      <c r="E308">
        <v>0</v>
      </c>
      <c r="F308">
        <v>0</v>
      </c>
      <c r="G308" t="s">
        <v>353</v>
      </c>
      <c r="H308">
        <v>0</v>
      </c>
      <c r="I308" t="s">
        <v>846</v>
      </c>
      <c r="J308">
        <v>0</v>
      </c>
      <c r="K308" t="s">
        <v>353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5">
      <c r="A309" t="s">
        <v>847</v>
      </c>
      <c r="B309">
        <v>0</v>
      </c>
      <c r="D309" t="s">
        <v>354</v>
      </c>
      <c r="E309">
        <v>0</v>
      </c>
      <c r="F309">
        <v>0</v>
      </c>
      <c r="G309" t="s">
        <v>354</v>
      </c>
      <c r="H309">
        <v>0</v>
      </c>
      <c r="I309" t="s">
        <v>847</v>
      </c>
      <c r="J309">
        <v>3</v>
      </c>
      <c r="K309" t="s">
        <v>354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5">
      <c r="A310">
        <v>869084</v>
      </c>
      <c r="B310">
        <v>0</v>
      </c>
      <c r="D310" t="s">
        <v>355</v>
      </c>
      <c r="E310">
        <v>0</v>
      </c>
      <c r="F310">
        <v>0</v>
      </c>
      <c r="G310" t="s">
        <v>355</v>
      </c>
      <c r="H310">
        <v>0</v>
      </c>
      <c r="I310">
        <v>869084</v>
      </c>
      <c r="J310">
        <v>368</v>
      </c>
      <c r="K310" t="s">
        <v>355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5">
      <c r="A311" t="s">
        <v>849</v>
      </c>
      <c r="B311">
        <v>444</v>
      </c>
      <c r="D311" t="s">
        <v>356</v>
      </c>
      <c r="E311">
        <v>0</v>
      </c>
      <c r="F311">
        <v>0</v>
      </c>
      <c r="G311" t="s">
        <v>356</v>
      </c>
      <c r="H311">
        <v>0</v>
      </c>
      <c r="I311" t="s">
        <v>849</v>
      </c>
      <c r="J311">
        <v>368</v>
      </c>
      <c r="K311" t="s">
        <v>356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5">
      <c r="A312" t="s">
        <v>850</v>
      </c>
      <c r="B312">
        <v>117</v>
      </c>
      <c r="D312" t="s">
        <v>357</v>
      </c>
      <c r="E312">
        <v>0</v>
      </c>
      <c r="F312">
        <v>0</v>
      </c>
      <c r="G312" t="s">
        <v>357</v>
      </c>
      <c r="H312">
        <v>0</v>
      </c>
      <c r="I312" t="s">
        <v>850</v>
      </c>
      <c r="J312">
        <v>51</v>
      </c>
      <c r="K312" t="s">
        <v>357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5">
      <c r="A313" t="s">
        <v>851</v>
      </c>
      <c r="B313">
        <v>46</v>
      </c>
      <c r="D313" t="s">
        <v>358</v>
      </c>
      <c r="E313">
        <v>0</v>
      </c>
      <c r="F313">
        <v>0</v>
      </c>
      <c r="G313" t="s">
        <v>358</v>
      </c>
      <c r="H313">
        <v>0</v>
      </c>
      <c r="I313" t="s">
        <v>851</v>
      </c>
      <c r="J313">
        <v>57</v>
      </c>
      <c r="K313" t="s">
        <v>358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5">
      <c r="A314" t="s">
        <v>852</v>
      </c>
      <c r="B314">
        <v>469</v>
      </c>
      <c r="D314" t="s">
        <v>359</v>
      </c>
      <c r="E314">
        <v>0</v>
      </c>
      <c r="F314">
        <v>0</v>
      </c>
      <c r="G314" t="s">
        <v>359</v>
      </c>
      <c r="H314">
        <v>0</v>
      </c>
      <c r="I314" t="s">
        <v>852</v>
      </c>
      <c r="J314">
        <v>216</v>
      </c>
      <c r="K314" t="s">
        <v>359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5">
      <c r="A315" t="s">
        <v>853</v>
      </c>
      <c r="B315">
        <v>0</v>
      </c>
      <c r="D315" t="s">
        <v>360</v>
      </c>
      <c r="E315">
        <v>0</v>
      </c>
      <c r="F315">
        <v>0</v>
      </c>
      <c r="G315" t="s">
        <v>360</v>
      </c>
      <c r="H315">
        <v>0</v>
      </c>
      <c r="I315" t="s">
        <v>853</v>
      </c>
      <c r="J315">
        <v>6</v>
      </c>
      <c r="K315" t="s">
        <v>360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5">
      <c r="A316" t="s">
        <v>854</v>
      </c>
      <c r="B316">
        <v>0</v>
      </c>
      <c r="D316" t="s">
        <v>361</v>
      </c>
      <c r="E316">
        <v>0</v>
      </c>
      <c r="F316">
        <v>0</v>
      </c>
      <c r="G316" t="s">
        <v>361</v>
      </c>
      <c r="H316">
        <v>0</v>
      </c>
      <c r="I316" t="s">
        <v>854</v>
      </c>
      <c r="J316">
        <v>0</v>
      </c>
      <c r="K316" t="s">
        <v>361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5">
      <c r="A317" t="s">
        <v>855</v>
      </c>
      <c r="B317">
        <v>13</v>
      </c>
      <c r="D317" t="s">
        <v>362</v>
      </c>
      <c r="E317">
        <v>0</v>
      </c>
      <c r="F317">
        <v>0</v>
      </c>
      <c r="G317" t="s">
        <v>362</v>
      </c>
      <c r="H317">
        <v>0</v>
      </c>
      <c r="I317" t="s">
        <v>855</v>
      </c>
      <c r="J317">
        <v>21</v>
      </c>
      <c r="K317" t="s">
        <v>362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5">
      <c r="A318" t="s">
        <v>856</v>
      </c>
      <c r="B318">
        <v>0</v>
      </c>
      <c r="D318" t="s">
        <v>363</v>
      </c>
      <c r="E318">
        <v>0</v>
      </c>
      <c r="F318">
        <v>0</v>
      </c>
      <c r="G318" t="s">
        <v>363</v>
      </c>
      <c r="H318">
        <v>0</v>
      </c>
      <c r="I318" t="s">
        <v>856</v>
      </c>
      <c r="J318">
        <v>2</v>
      </c>
      <c r="K318" t="s">
        <v>363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5">
      <c r="A319">
        <v>887716</v>
      </c>
      <c r="B319">
        <v>287</v>
      </c>
      <c r="D319" t="s">
        <v>364</v>
      </c>
      <c r="E319">
        <v>0</v>
      </c>
      <c r="F319">
        <v>0</v>
      </c>
      <c r="G319" t="s">
        <v>364</v>
      </c>
      <c r="H319">
        <v>0</v>
      </c>
      <c r="I319">
        <v>887716</v>
      </c>
      <c r="J319">
        <v>239</v>
      </c>
      <c r="K319" t="s">
        <v>364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5">
      <c r="A320" t="s">
        <v>872</v>
      </c>
      <c r="B320">
        <v>1</v>
      </c>
      <c r="D320" t="s">
        <v>365</v>
      </c>
      <c r="E320">
        <v>0</v>
      </c>
      <c r="F320">
        <v>0</v>
      </c>
      <c r="G320" t="s">
        <v>365</v>
      </c>
      <c r="H320">
        <v>0</v>
      </c>
      <c r="I320" t="s">
        <v>872</v>
      </c>
      <c r="J320">
        <v>0</v>
      </c>
      <c r="K320" t="s">
        <v>365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5">
      <c r="A321">
        <v>888811</v>
      </c>
      <c r="B321">
        <v>281</v>
      </c>
      <c r="D321" t="s">
        <v>366</v>
      </c>
      <c r="E321">
        <v>0</v>
      </c>
      <c r="F321">
        <v>0</v>
      </c>
      <c r="G321" t="s">
        <v>366</v>
      </c>
      <c r="H321">
        <v>0</v>
      </c>
      <c r="I321">
        <v>888811</v>
      </c>
      <c r="J321">
        <v>96</v>
      </c>
      <c r="K321" t="s">
        <v>366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5">
      <c r="A322">
        <v>888770</v>
      </c>
      <c r="B322">
        <v>292</v>
      </c>
      <c r="D322" t="s">
        <v>367</v>
      </c>
      <c r="E322">
        <v>0</v>
      </c>
      <c r="F322">
        <v>0</v>
      </c>
      <c r="G322" t="s">
        <v>367</v>
      </c>
      <c r="H322">
        <v>0</v>
      </c>
      <c r="I322">
        <v>888770</v>
      </c>
      <c r="J322">
        <v>173</v>
      </c>
      <c r="K322" t="s">
        <v>367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5">
      <c r="A323" t="s">
        <v>908</v>
      </c>
      <c r="B323">
        <v>1</v>
      </c>
      <c r="D323" t="s">
        <v>368</v>
      </c>
      <c r="E323">
        <v>0</v>
      </c>
      <c r="F323">
        <v>0</v>
      </c>
      <c r="G323" t="s">
        <v>368</v>
      </c>
      <c r="H323">
        <v>0</v>
      </c>
      <c r="I323" t="s">
        <v>908</v>
      </c>
      <c r="J323">
        <v>0</v>
      </c>
      <c r="K323" t="s">
        <v>368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25">
      <c r="A324" t="s">
        <v>887</v>
      </c>
      <c r="B324">
        <v>370</v>
      </c>
      <c r="D324" t="s">
        <v>369</v>
      </c>
      <c r="E324">
        <v>0</v>
      </c>
      <c r="F324">
        <v>0</v>
      </c>
      <c r="G324" t="s">
        <v>369</v>
      </c>
      <c r="H324">
        <v>0</v>
      </c>
      <c r="I324" t="s">
        <v>887</v>
      </c>
      <c r="J324">
        <v>108</v>
      </c>
      <c r="K324" t="s">
        <v>369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5">
      <c r="A325" t="s">
        <v>888</v>
      </c>
      <c r="B325">
        <v>2280</v>
      </c>
      <c r="D325" t="s">
        <v>370</v>
      </c>
      <c r="E325">
        <v>0</v>
      </c>
      <c r="F325">
        <v>0</v>
      </c>
      <c r="G325" t="s">
        <v>370</v>
      </c>
      <c r="H325">
        <v>0</v>
      </c>
      <c r="I325" t="s">
        <v>888</v>
      </c>
      <c r="J325">
        <v>176</v>
      </c>
      <c r="K325" t="s">
        <v>370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5">
      <c r="A326" t="s">
        <v>889</v>
      </c>
      <c r="B326">
        <v>2039</v>
      </c>
      <c r="D326" t="s">
        <v>371</v>
      </c>
      <c r="E326">
        <v>0</v>
      </c>
      <c r="F326">
        <v>0</v>
      </c>
      <c r="G326" t="s">
        <v>371</v>
      </c>
      <c r="H326">
        <v>0</v>
      </c>
      <c r="I326" t="s">
        <v>889</v>
      </c>
      <c r="J326">
        <v>353</v>
      </c>
      <c r="K326" t="s">
        <v>371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5">
      <c r="A327" t="s">
        <v>890</v>
      </c>
      <c r="B327">
        <v>514</v>
      </c>
      <c r="D327" t="s">
        <v>372</v>
      </c>
      <c r="E327">
        <v>0</v>
      </c>
      <c r="F327">
        <v>0</v>
      </c>
      <c r="G327" t="s">
        <v>372</v>
      </c>
      <c r="H327">
        <v>0</v>
      </c>
      <c r="I327" t="s">
        <v>890</v>
      </c>
      <c r="J327">
        <v>328</v>
      </c>
      <c r="K327" t="s">
        <v>372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5">
      <c r="A328" t="s">
        <v>891</v>
      </c>
      <c r="B328">
        <v>217</v>
      </c>
      <c r="D328" t="s">
        <v>373</v>
      </c>
      <c r="E328">
        <v>0</v>
      </c>
      <c r="F328">
        <v>0</v>
      </c>
      <c r="G328" t="s">
        <v>373</v>
      </c>
      <c r="H328">
        <v>0</v>
      </c>
      <c r="I328" t="s">
        <v>891</v>
      </c>
      <c r="J328">
        <v>74</v>
      </c>
      <c r="K328" t="s">
        <v>373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5">
      <c r="A329" t="s">
        <v>893</v>
      </c>
      <c r="B329">
        <v>0</v>
      </c>
      <c r="D329" t="s">
        <v>374</v>
      </c>
      <c r="E329">
        <v>0</v>
      </c>
      <c r="F329">
        <v>0</v>
      </c>
      <c r="G329" t="s">
        <v>374</v>
      </c>
      <c r="H329">
        <v>0</v>
      </c>
      <c r="I329" t="s">
        <v>893</v>
      </c>
      <c r="J329">
        <v>12</v>
      </c>
      <c r="K329" t="s">
        <v>374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5">
      <c r="A330" t="s">
        <v>894</v>
      </c>
      <c r="B330">
        <v>0</v>
      </c>
      <c r="D330" t="s">
        <v>375</v>
      </c>
      <c r="E330">
        <v>0</v>
      </c>
      <c r="F330">
        <v>0</v>
      </c>
      <c r="G330" t="s">
        <v>375</v>
      </c>
      <c r="H330">
        <v>0</v>
      </c>
      <c r="I330" t="s">
        <v>894</v>
      </c>
      <c r="J330">
        <v>0</v>
      </c>
      <c r="K330" t="s">
        <v>375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5">
      <c r="A331" t="s">
        <v>892</v>
      </c>
      <c r="B331">
        <v>0</v>
      </c>
      <c r="D331" t="s">
        <v>376</v>
      </c>
      <c r="E331">
        <v>0</v>
      </c>
      <c r="F331">
        <v>0</v>
      </c>
      <c r="G331" t="s">
        <v>376</v>
      </c>
      <c r="H331">
        <v>0</v>
      </c>
      <c r="I331" t="s">
        <v>892</v>
      </c>
      <c r="J331">
        <v>0</v>
      </c>
      <c r="K331" t="s">
        <v>376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5">
      <c r="A332" t="s">
        <v>895</v>
      </c>
      <c r="B332">
        <v>0</v>
      </c>
      <c r="D332" t="s">
        <v>377</v>
      </c>
      <c r="E332">
        <v>0</v>
      </c>
      <c r="F332">
        <v>0</v>
      </c>
      <c r="G332" t="s">
        <v>377</v>
      </c>
      <c r="H332">
        <v>0</v>
      </c>
      <c r="I332" t="s">
        <v>895</v>
      </c>
      <c r="J332">
        <v>8</v>
      </c>
      <c r="K332" t="s">
        <v>377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5">
      <c r="A333" t="s">
        <v>896</v>
      </c>
      <c r="B333">
        <v>0</v>
      </c>
      <c r="D333" t="s">
        <v>378</v>
      </c>
      <c r="E333">
        <v>0</v>
      </c>
      <c r="F333">
        <v>0</v>
      </c>
      <c r="G333" t="s">
        <v>378</v>
      </c>
      <c r="H333">
        <v>0</v>
      </c>
      <c r="I333" t="s">
        <v>896</v>
      </c>
      <c r="J333">
        <v>0</v>
      </c>
      <c r="K333" t="s">
        <v>378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5">
      <c r="A334" t="s">
        <v>897</v>
      </c>
      <c r="B334">
        <v>1</v>
      </c>
      <c r="D334" t="s">
        <v>379</v>
      </c>
      <c r="E334">
        <v>0</v>
      </c>
      <c r="F334">
        <v>0</v>
      </c>
      <c r="G334" t="s">
        <v>379</v>
      </c>
      <c r="H334">
        <v>0</v>
      </c>
      <c r="I334" t="s">
        <v>897</v>
      </c>
      <c r="J334">
        <v>33</v>
      </c>
      <c r="K334" t="s">
        <v>379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5">
      <c r="A335" t="s">
        <v>898</v>
      </c>
      <c r="B335">
        <v>317</v>
      </c>
      <c r="D335" t="s">
        <v>380</v>
      </c>
      <c r="E335">
        <v>0</v>
      </c>
      <c r="F335">
        <v>0</v>
      </c>
      <c r="G335" t="s">
        <v>380</v>
      </c>
      <c r="H335">
        <v>0</v>
      </c>
      <c r="I335" t="s">
        <v>898</v>
      </c>
      <c r="J335">
        <v>91</v>
      </c>
      <c r="K335" t="s">
        <v>380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5">
      <c r="A336" t="s">
        <v>899</v>
      </c>
      <c r="B336">
        <v>438</v>
      </c>
      <c r="D336" t="s">
        <v>381</v>
      </c>
      <c r="E336">
        <v>0</v>
      </c>
      <c r="F336">
        <v>0</v>
      </c>
      <c r="G336" t="s">
        <v>381</v>
      </c>
      <c r="H336">
        <v>0</v>
      </c>
      <c r="I336" t="s">
        <v>899</v>
      </c>
      <c r="J336">
        <v>208</v>
      </c>
      <c r="K336" t="s">
        <v>381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5">
      <c r="A337" t="s">
        <v>900</v>
      </c>
      <c r="B337">
        <v>0</v>
      </c>
      <c r="D337" t="s">
        <v>382</v>
      </c>
      <c r="E337">
        <v>0</v>
      </c>
      <c r="F337">
        <v>0</v>
      </c>
      <c r="G337" t="s">
        <v>382</v>
      </c>
      <c r="H337">
        <v>0</v>
      </c>
      <c r="I337" t="s">
        <v>900</v>
      </c>
      <c r="J337">
        <v>75</v>
      </c>
      <c r="K337" t="s">
        <v>382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5">
      <c r="A338" t="s">
        <v>901</v>
      </c>
      <c r="B338">
        <v>0</v>
      </c>
      <c r="D338" t="s">
        <v>383</v>
      </c>
      <c r="E338">
        <v>0</v>
      </c>
      <c r="F338">
        <v>0</v>
      </c>
      <c r="G338" t="s">
        <v>383</v>
      </c>
      <c r="H338">
        <v>0</v>
      </c>
      <c r="I338" t="s">
        <v>901</v>
      </c>
      <c r="J338">
        <v>35</v>
      </c>
      <c r="K338" t="s">
        <v>383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5">
      <c r="A339" t="s">
        <v>903</v>
      </c>
      <c r="B339">
        <v>44</v>
      </c>
      <c r="D339" t="s">
        <v>384</v>
      </c>
      <c r="E339">
        <v>0</v>
      </c>
      <c r="F339">
        <v>0</v>
      </c>
      <c r="G339" t="s">
        <v>384</v>
      </c>
      <c r="H339">
        <v>0</v>
      </c>
      <c r="I339" t="s">
        <v>903</v>
      </c>
      <c r="J339">
        <v>61</v>
      </c>
      <c r="K339" t="s">
        <v>384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5">
      <c r="A340" t="s">
        <v>902</v>
      </c>
      <c r="B340">
        <v>1489</v>
      </c>
      <c r="D340" t="s">
        <v>385</v>
      </c>
      <c r="E340">
        <v>0</v>
      </c>
      <c r="F340">
        <v>0</v>
      </c>
      <c r="G340" t="s">
        <v>385</v>
      </c>
      <c r="H340">
        <v>0</v>
      </c>
      <c r="I340" t="s">
        <v>902</v>
      </c>
      <c r="J340">
        <v>209</v>
      </c>
      <c r="K340" t="s">
        <v>385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5">
      <c r="A341">
        <v>846438</v>
      </c>
      <c r="B341">
        <v>0</v>
      </c>
      <c r="D341" t="s">
        <v>386</v>
      </c>
      <c r="E341">
        <v>0</v>
      </c>
      <c r="F341">
        <v>0</v>
      </c>
      <c r="G341" t="s">
        <v>386</v>
      </c>
      <c r="H341">
        <v>0</v>
      </c>
      <c r="I341">
        <v>846438</v>
      </c>
      <c r="J341">
        <v>0</v>
      </c>
      <c r="K341" t="s">
        <v>386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5">
      <c r="A342" t="s">
        <v>917</v>
      </c>
      <c r="B342">
        <v>0</v>
      </c>
      <c r="D342" t="s">
        <v>387</v>
      </c>
      <c r="E342">
        <v>0</v>
      </c>
      <c r="F342">
        <v>0</v>
      </c>
      <c r="G342" t="s">
        <v>387</v>
      </c>
      <c r="H342">
        <v>0</v>
      </c>
      <c r="I342" t="s">
        <v>917</v>
      </c>
      <c r="J342">
        <v>7</v>
      </c>
      <c r="K342" t="s">
        <v>387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5">
      <c r="A343" t="s">
        <v>918</v>
      </c>
      <c r="B343">
        <v>0</v>
      </c>
      <c r="D343" t="s">
        <v>388</v>
      </c>
      <c r="E343">
        <v>0</v>
      </c>
      <c r="F343">
        <v>0</v>
      </c>
      <c r="G343" t="s">
        <v>388</v>
      </c>
      <c r="H343">
        <v>0</v>
      </c>
      <c r="I343" t="s">
        <v>918</v>
      </c>
      <c r="J343">
        <v>0</v>
      </c>
      <c r="K343" t="s">
        <v>388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5">
      <c r="A344" t="s">
        <v>919</v>
      </c>
      <c r="B344">
        <v>1.9950000000000045</v>
      </c>
      <c r="D344" t="s">
        <v>389</v>
      </c>
      <c r="E344">
        <v>0</v>
      </c>
      <c r="F344">
        <v>0</v>
      </c>
      <c r="G344" t="s">
        <v>389</v>
      </c>
      <c r="H344">
        <v>0</v>
      </c>
      <c r="I344" t="s">
        <v>919</v>
      </c>
      <c r="J344">
        <v>47</v>
      </c>
      <c r="K344" t="s">
        <v>389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5">
      <c r="A345" t="s">
        <v>857</v>
      </c>
      <c r="B345">
        <v>96</v>
      </c>
      <c r="D345" t="s">
        <v>390</v>
      </c>
      <c r="E345">
        <v>0</v>
      </c>
      <c r="F345">
        <v>0</v>
      </c>
      <c r="G345" t="s">
        <v>390</v>
      </c>
      <c r="H345">
        <v>0</v>
      </c>
      <c r="I345" t="s">
        <v>857</v>
      </c>
      <c r="J345">
        <v>0</v>
      </c>
      <c r="K345" t="s">
        <v>390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5">
      <c r="A346" t="s">
        <v>920</v>
      </c>
      <c r="B346">
        <v>0</v>
      </c>
      <c r="D346" t="s">
        <v>391</v>
      </c>
      <c r="E346">
        <v>0</v>
      </c>
      <c r="F346">
        <v>0</v>
      </c>
      <c r="G346" t="s">
        <v>391</v>
      </c>
      <c r="H346">
        <v>0</v>
      </c>
      <c r="I346" t="s">
        <v>920</v>
      </c>
      <c r="J346">
        <v>2</v>
      </c>
      <c r="K346" t="s">
        <v>391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5">
      <c r="A347">
        <v>891553</v>
      </c>
      <c r="B347">
        <v>242</v>
      </c>
      <c r="D347" t="s">
        <v>392</v>
      </c>
      <c r="E347">
        <v>0</v>
      </c>
      <c r="F347">
        <v>0</v>
      </c>
      <c r="G347" t="s">
        <v>392</v>
      </c>
      <c r="H347">
        <v>0</v>
      </c>
      <c r="I347">
        <v>891553</v>
      </c>
      <c r="J347">
        <v>132</v>
      </c>
      <c r="K347" t="s">
        <v>392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5">
      <c r="A348">
        <v>887513</v>
      </c>
      <c r="B348">
        <v>196</v>
      </c>
      <c r="D348" t="s">
        <v>393</v>
      </c>
      <c r="E348">
        <v>0</v>
      </c>
      <c r="F348">
        <v>0</v>
      </c>
      <c r="G348" t="s">
        <v>393</v>
      </c>
      <c r="H348">
        <v>0</v>
      </c>
      <c r="I348">
        <v>887513</v>
      </c>
      <c r="J348">
        <v>410</v>
      </c>
      <c r="K348" t="s">
        <v>393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5">
      <c r="A349">
        <v>894325</v>
      </c>
      <c r="B349">
        <v>134</v>
      </c>
      <c r="D349" t="s">
        <v>394</v>
      </c>
      <c r="E349">
        <v>0</v>
      </c>
      <c r="F349">
        <v>0</v>
      </c>
      <c r="G349" t="s">
        <v>394</v>
      </c>
      <c r="H349">
        <v>0</v>
      </c>
      <c r="I349">
        <v>894325</v>
      </c>
      <c r="J349">
        <v>29</v>
      </c>
      <c r="K349" t="s">
        <v>394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5">
      <c r="A350">
        <v>887713</v>
      </c>
      <c r="B350">
        <v>73</v>
      </c>
      <c r="D350" t="s">
        <v>395</v>
      </c>
      <c r="E350">
        <v>0</v>
      </c>
      <c r="F350">
        <v>0</v>
      </c>
      <c r="G350" t="s">
        <v>395</v>
      </c>
      <c r="H350">
        <v>0</v>
      </c>
      <c r="I350">
        <v>887713</v>
      </c>
      <c r="J350">
        <v>49</v>
      </c>
      <c r="K350" t="s">
        <v>395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5">
      <c r="A351" t="s">
        <v>956</v>
      </c>
      <c r="B351">
        <v>15</v>
      </c>
      <c r="D351" t="s">
        <v>396</v>
      </c>
      <c r="E351">
        <v>0</v>
      </c>
      <c r="F351">
        <v>0</v>
      </c>
      <c r="G351" t="s">
        <v>396</v>
      </c>
      <c r="H351">
        <v>0</v>
      </c>
      <c r="I351" t="s">
        <v>956</v>
      </c>
      <c r="J351">
        <v>0</v>
      </c>
      <c r="K351" t="s">
        <v>396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5">
      <c r="A352" t="s">
        <v>957</v>
      </c>
      <c r="B352">
        <v>0.94444444444444287</v>
      </c>
      <c r="D352" t="s">
        <v>397</v>
      </c>
      <c r="E352">
        <v>0</v>
      </c>
      <c r="F352">
        <v>0</v>
      </c>
      <c r="G352" t="s">
        <v>397</v>
      </c>
      <c r="H352">
        <v>0</v>
      </c>
      <c r="I352" t="s">
        <v>957</v>
      </c>
      <c r="J352">
        <v>8</v>
      </c>
      <c r="K352" t="s">
        <v>397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5">
      <c r="A353" t="s">
        <v>958</v>
      </c>
      <c r="B353">
        <v>3</v>
      </c>
      <c r="D353" t="s">
        <v>398</v>
      </c>
      <c r="E353">
        <v>0</v>
      </c>
      <c r="F353">
        <v>0</v>
      </c>
      <c r="G353" t="s">
        <v>398</v>
      </c>
      <c r="H353">
        <v>0</v>
      </c>
      <c r="I353" t="s">
        <v>958</v>
      </c>
      <c r="J353">
        <v>39</v>
      </c>
      <c r="K353" t="s">
        <v>398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5">
      <c r="A354" t="s">
        <v>959</v>
      </c>
      <c r="B354">
        <v>2</v>
      </c>
      <c r="D354" t="s">
        <v>399</v>
      </c>
      <c r="E354">
        <v>0</v>
      </c>
      <c r="F354">
        <v>0</v>
      </c>
      <c r="G354" t="s">
        <v>399</v>
      </c>
      <c r="H354">
        <v>0</v>
      </c>
      <c r="I354" t="s">
        <v>959</v>
      </c>
      <c r="J354">
        <v>43</v>
      </c>
      <c r="K354" t="s">
        <v>399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5">
      <c r="A355" t="s">
        <v>947</v>
      </c>
      <c r="B355">
        <v>11</v>
      </c>
      <c r="D355" t="s">
        <v>400</v>
      </c>
      <c r="E355">
        <v>0</v>
      </c>
      <c r="F355">
        <v>0</v>
      </c>
      <c r="G355" t="s">
        <v>400</v>
      </c>
      <c r="H355">
        <v>0</v>
      </c>
      <c r="I355" t="s">
        <v>947</v>
      </c>
      <c r="J355">
        <v>2870</v>
      </c>
      <c r="K355" t="s">
        <v>400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5">
      <c r="A356" t="s">
        <v>948</v>
      </c>
      <c r="B356">
        <v>1034</v>
      </c>
      <c r="D356" t="s">
        <v>401</v>
      </c>
      <c r="E356">
        <v>0</v>
      </c>
      <c r="F356">
        <v>0</v>
      </c>
      <c r="G356" t="s">
        <v>401</v>
      </c>
      <c r="H356">
        <v>0</v>
      </c>
      <c r="I356" t="s">
        <v>948</v>
      </c>
      <c r="J356">
        <v>628</v>
      </c>
      <c r="K356" t="s">
        <v>401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5">
      <c r="A357">
        <v>891908</v>
      </c>
      <c r="B357">
        <v>434</v>
      </c>
      <c r="D357" t="s">
        <v>402</v>
      </c>
      <c r="E357">
        <v>0</v>
      </c>
      <c r="F357">
        <v>0</v>
      </c>
      <c r="G357" t="s">
        <v>402</v>
      </c>
      <c r="H357">
        <v>0</v>
      </c>
      <c r="I357">
        <v>891908</v>
      </c>
      <c r="J357">
        <v>51</v>
      </c>
      <c r="K357" t="s">
        <v>402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5">
      <c r="A358">
        <v>896345</v>
      </c>
      <c r="B358">
        <v>56</v>
      </c>
      <c r="D358" t="s">
        <v>403</v>
      </c>
      <c r="E358">
        <v>0</v>
      </c>
      <c r="F358">
        <v>0</v>
      </c>
      <c r="G358" t="s">
        <v>403</v>
      </c>
      <c r="H358">
        <v>0</v>
      </c>
      <c r="I358">
        <v>896345</v>
      </c>
      <c r="J358">
        <v>119</v>
      </c>
      <c r="K358" t="s">
        <v>403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5">
      <c r="A359" t="s">
        <v>960</v>
      </c>
      <c r="B359">
        <v>630</v>
      </c>
      <c r="D359" t="s">
        <v>404</v>
      </c>
      <c r="E359">
        <v>0</v>
      </c>
      <c r="F359">
        <v>0</v>
      </c>
      <c r="G359" t="s">
        <v>404</v>
      </c>
      <c r="H359">
        <v>0</v>
      </c>
      <c r="I359" t="s">
        <v>960</v>
      </c>
      <c r="J359">
        <v>0</v>
      </c>
      <c r="K359" t="s">
        <v>404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5">
      <c r="A360" t="s">
        <v>961</v>
      </c>
      <c r="B360">
        <v>959</v>
      </c>
      <c r="D360" t="s">
        <v>405</v>
      </c>
      <c r="E360">
        <v>0</v>
      </c>
      <c r="F360">
        <v>0</v>
      </c>
      <c r="G360" t="s">
        <v>405</v>
      </c>
      <c r="H360">
        <v>0</v>
      </c>
      <c r="I360" t="s">
        <v>961</v>
      </c>
      <c r="J360">
        <v>456</v>
      </c>
      <c r="K360" t="s">
        <v>405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5">
      <c r="A361" t="s">
        <v>962</v>
      </c>
      <c r="B361">
        <v>152</v>
      </c>
      <c r="D361" t="s">
        <v>406</v>
      </c>
      <c r="E361">
        <v>0</v>
      </c>
      <c r="F361">
        <v>0</v>
      </c>
      <c r="G361" t="s">
        <v>406</v>
      </c>
      <c r="H361">
        <v>0</v>
      </c>
      <c r="I361" t="s">
        <v>962</v>
      </c>
      <c r="J361">
        <v>256</v>
      </c>
      <c r="K361" t="s">
        <v>406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5">
      <c r="A362" t="s">
        <v>963</v>
      </c>
      <c r="B362">
        <v>0</v>
      </c>
      <c r="D362" t="s">
        <v>407</v>
      </c>
      <c r="E362">
        <v>0</v>
      </c>
      <c r="F362">
        <v>0</v>
      </c>
      <c r="G362" t="s">
        <v>407</v>
      </c>
      <c r="H362">
        <v>0</v>
      </c>
      <c r="I362" t="s">
        <v>963</v>
      </c>
      <c r="J362">
        <v>2</v>
      </c>
      <c r="K362" t="s">
        <v>407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5">
      <c r="A363" t="s">
        <v>949</v>
      </c>
      <c r="B363">
        <v>0</v>
      </c>
      <c r="D363" t="s">
        <v>408</v>
      </c>
      <c r="E363">
        <v>0</v>
      </c>
      <c r="F363">
        <v>0</v>
      </c>
      <c r="G363" t="s">
        <v>408</v>
      </c>
      <c r="H363">
        <v>0</v>
      </c>
      <c r="I363" t="s">
        <v>949</v>
      </c>
      <c r="J363">
        <v>0</v>
      </c>
      <c r="K363" t="s">
        <v>408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5">
      <c r="A364" t="s">
        <v>950</v>
      </c>
      <c r="B364">
        <v>0</v>
      </c>
      <c r="D364" t="s">
        <v>409</v>
      </c>
      <c r="E364">
        <v>0</v>
      </c>
      <c r="F364">
        <v>0</v>
      </c>
      <c r="G364" t="s">
        <v>409</v>
      </c>
      <c r="H364">
        <v>0</v>
      </c>
      <c r="I364" t="s">
        <v>950</v>
      </c>
      <c r="J364">
        <v>0</v>
      </c>
      <c r="K364" t="s">
        <v>409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5">
      <c r="A365" t="s">
        <v>964</v>
      </c>
      <c r="B365">
        <v>4517</v>
      </c>
      <c r="D365" t="s">
        <v>410</v>
      </c>
      <c r="E365">
        <v>0</v>
      </c>
      <c r="F365">
        <v>0</v>
      </c>
      <c r="G365" t="s">
        <v>410</v>
      </c>
      <c r="H365">
        <v>0</v>
      </c>
      <c r="I365" t="s">
        <v>964</v>
      </c>
      <c r="J365">
        <v>798</v>
      </c>
      <c r="K365" t="s">
        <v>410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5">
      <c r="A366" t="s">
        <v>965</v>
      </c>
      <c r="B366">
        <v>0</v>
      </c>
      <c r="D366" t="s">
        <v>411</v>
      </c>
      <c r="E366">
        <v>0</v>
      </c>
      <c r="F366">
        <v>0</v>
      </c>
      <c r="G366" t="s">
        <v>411</v>
      </c>
      <c r="H366">
        <v>0</v>
      </c>
      <c r="I366" t="s">
        <v>965</v>
      </c>
      <c r="J366">
        <v>0</v>
      </c>
      <c r="K366" t="s">
        <v>411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5">
      <c r="A367">
        <v>894333</v>
      </c>
      <c r="B367">
        <v>576</v>
      </c>
      <c r="D367" t="s">
        <v>412</v>
      </c>
      <c r="E367">
        <v>0</v>
      </c>
      <c r="F367">
        <v>0</v>
      </c>
      <c r="G367" t="s">
        <v>412</v>
      </c>
      <c r="H367">
        <v>0</v>
      </c>
      <c r="I367">
        <v>894333</v>
      </c>
      <c r="J367">
        <v>189</v>
      </c>
      <c r="K367" t="s">
        <v>412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25">
      <c r="A368" t="s">
        <v>966</v>
      </c>
      <c r="B368">
        <v>0</v>
      </c>
      <c r="D368" t="s">
        <v>413</v>
      </c>
      <c r="E368">
        <v>0</v>
      </c>
      <c r="F368">
        <v>0</v>
      </c>
      <c r="G368" t="s">
        <v>413</v>
      </c>
      <c r="H368">
        <v>0</v>
      </c>
      <c r="I368" t="s">
        <v>966</v>
      </c>
      <c r="J368">
        <v>0</v>
      </c>
      <c r="K368" t="s">
        <v>413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5">
      <c r="A369" t="s">
        <v>943</v>
      </c>
      <c r="B369">
        <v>0</v>
      </c>
      <c r="D369" t="s">
        <v>414</v>
      </c>
      <c r="E369">
        <v>0</v>
      </c>
      <c r="F369">
        <v>0</v>
      </c>
      <c r="G369" t="s">
        <v>414</v>
      </c>
      <c r="H369">
        <v>0</v>
      </c>
      <c r="I369" t="s">
        <v>943</v>
      </c>
      <c r="J369">
        <v>2</v>
      </c>
      <c r="K369" t="s">
        <v>414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5">
      <c r="A370" t="s">
        <v>970</v>
      </c>
      <c r="B370">
        <v>0</v>
      </c>
      <c r="D370" t="s">
        <v>415</v>
      </c>
      <c r="E370">
        <v>0</v>
      </c>
      <c r="F370">
        <v>0</v>
      </c>
      <c r="G370" t="s">
        <v>415</v>
      </c>
      <c r="H370">
        <v>0</v>
      </c>
      <c r="I370" t="s">
        <v>970</v>
      </c>
      <c r="J370">
        <v>0</v>
      </c>
      <c r="K370" t="s">
        <v>415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5">
      <c r="A371" t="s">
        <v>971</v>
      </c>
      <c r="B371">
        <v>44</v>
      </c>
      <c r="D371" t="s">
        <v>416</v>
      </c>
      <c r="E371">
        <v>0</v>
      </c>
      <c r="F371">
        <v>0</v>
      </c>
      <c r="G371" t="s">
        <v>416</v>
      </c>
      <c r="H371">
        <v>0</v>
      </c>
      <c r="I371" t="s">
        <v>971</v>
      </c>
      <c r="J371">
        <v>53</v>
      </c>
      <c r="K371" t="s">
        <v>416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5">
      <c r="A372" t="s">
        <v>972</v>
      </c>
      <c r="B372">
        <v>0</v>
      </c>
      <c r="D372" t="s">
        <v>417</v>
      </c>
      <c r="E372">
        <v>0</v>
      </c>
      <c r="F372">
        <v>0</v>
      </c>
      <c r="G372" t="s">
        <v>417</v>
      </c>
      <c r="H372">
        <v>0</v>
      </c>
      <c r="I372" t="s">
        <v>972</v>
      </c>
      <c r="J372">
        <v>0</v>
      </c>
      <c r="K372" t="s">
        <v>417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5">
      <c r="A373" t="s">
        <v>979</v>
      </c>
      <c r="B373">
        <v>0</v>
      </c>
      <c r="D373" t="s">
        <v>418</v>
      </c>
      <c r="E373">
        <v>0</v>
      </c>
      <c r="F373">
        <v>0</v>
      </c>
      <c r="G373" t="s">
        <v>418</v>
      </c>
      <c r="H373">
        <v>0</v>
      </c>
      <c r="I373" t="s">
        <v>979</v>
      </c>
      <c r="J373">
        <v>0</v>
      </c>
      <c r="K373" t="s">
        <v>418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5">
      <c r="A374">
        <v>889677</v>
      </c>
      <c r="B374">
        <v>110</v>
      </c>
      <c r="D374" t="s">
        <v>419</v>
      </c>
      <c r="E374">
        <v>0</v>
      </c>
      <c r="F374">
        <v>0</v>
      </c>
      <c r="G374" t="s">
        <v>419</v>
      </c>
      <c r="H374">
        <v>0</v>
      </c>
      <c r="I374">
        <v>889677</v>
      </c>
      <c r="J374">
        <v>1</v>
      </c>
      <c r="K374" t="s">
        <v>419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5">
      <c r="A375" t="s">
        <v>945</v>
      </c>
      <c r="B375">
        <v>155</v>
      </c>
      <c r="D375" t="s">
        <v>420</v>
      </c>
      <c r="E375">
        <v>0</v>
      </c>
      <c r="F375">
        <v>0</v>
      </c>
      <c r="G375" t="s">
        <v>420</v>
      </c>
      <c r="H375">
        <v>0</v>
      </c>
      <c r="I375" t="s">
        <v>945</v>
      </c>
      <c r="J375">
        <v>76</v>
      </c>
      <c r="K375" t="s">
        <v>420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11</v>
      </c>
    </row>
    <row r="376" spans="1:17" x14ac:dyDescent="0.25">
      <c r="A376" t="s">
        <v>980</v>
      </c>
      <c r="B376">
        <v>0</v>
      </c>
      <c r="D376" t="s">
        <v>421</v>
      </c>
      <c r="E376">
        <v>0</v>
      </c>
      <c r="F376">
        <v>0</v>
      </c>
      <c r="G376" t="s">
        <v>421</v>
      </c>
      <c r="H376">
        <v>0</v>
      </c>
      <c r="I376" t="s">
        <v>980</v>
      </c>
      <c r="J376">
        <v>0</v>
      </c>
      <c r="K376" t="s">
        <v>421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</row>
    <row r="377" spans="1:17" x14ac:dyDescent="0.25">
      <c r="A377" t="s">
        <v>985</v>
      </c>
      <c r="B377">
        <v>0</v>
      </c>
      <c r="D377" t="s">
        <v>422</v>
      </c>
      <c r="E377">
        <v>0</v>
      </c>
      <c r="F377">
        <v>0</v>
      </c>
      <c r="G377" t="s">
        <v>422</v>
      </c>
      <c r="H377">
        <v>0</v>
      </c>
      <c r="I377" t="s">
        <v>985</v>
      </c>
      <c r="J377">
        <v>0</v>
      </c>
      <c r="K377" t="s">
        <v>422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5">
      <c r="A378" t="s">
        <v>983</v>
      </c>
      <c r="B378">
        <v>0</v>
      </c>
      <c r="D378" t="s">
        <v>423</v>
      </c>
      <c r="E378">
        <v>0</v>
      </c>
      <c r="F378">
        <v>0</v>
      </c>
      <c r="G378" t="s">
        <v>423</v>
      </c>
      <c r="H378">
        <v>0</v>
      </c>
      <c r="I378" t="s">
        <v>983</v>
      </c>
      <c r="J378">
        <v>11</v>
      </c>
      <c r="K378" t="s">
        <v>423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6</v>
      </c>
    </row>
    <row r="379" spans="1:17" x14ac:dyDescent="0.25">
      <c r="A379" t="s">
        <v>986</v>
      </c>
      <c r="B379">
        <v>42</v>
      </c>
      <c r="D379" t="s">
        <v>424</v>
      </c>
      <c r="E379">
        <v>0</v>
      </c>
      <c r="F379">
        <v>0</v>
      </c>
      <c r="G379" t="s">
        <v>424</v>
      </c>
      <c r="H379">
        <v>0</v>
      </c>
      <c r="I379" t="s">
        <v>986</v>
      </c>
      <c r="J379">
        <v>17</v>
      </c>
      <c r="K379" t="s">
        <v>424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6</v>
      </c>
    </row>
    <row r="380" spans="1:17" x14ac:dyDescent="0.25">
      <c r="A380" t="s">
        <v>987</v>
      </c>
      <c r="B380">
        <v>34</v>
      </c>
      <c r="D380" t="s">
        <v>425</v>
      </c>
      <c r="E380">
        <v>0</v>
      </c>
      <c r="F380">
        <v>0</v>
      </c>
      <c r="G380" t="s">
        <v>425</v>
      </c>
      <c r="H380">
        <v>0</v>
      </c>
      <c r="I380" t="s">
        <v>987</v>
      </c>
      <c r="J380">
        <v>0</v>
      </c>
      <c r="K380" t="s">
        <v>425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5">
      <c r="A381" t="s">
        <v>988</v>
      </c>
      <c r="B381">
        <v>19</v>
      </c>
      <c r="D381" t="s">
        <v>426</v>
      </c>
      <c r="E381">
        <v>0</v>
      </c>
      <c r="F381">
        <v>0</v>
      </c>
      <c r="G381" t="s">
        <v>426</v>
      </c>
      <c r="H381">
        <v>0</v>
      </c>
      <c r="I381" t="s">
        <v>988</v>
      </c>
      <c r="J381">
        <v>9</v>
      </c>
      <c r="K381" t="s">
        <v>426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5">
      <c r="A382" t="s">
        <v>989</v>
      </c>
      <c r="B382">
        <v>130</v>
      </c>
      <c r="D382" t="s">
        <v>427</v>
      </c>
      <c r="E382">
        <v>0</v>
      </c>
      <c r="F382">
        <v>0</v>
      </c>
      <c r="G382" t="s">
        <v>427</v>
      </c>
      <c r="H382">
        <v>0</v>
      </c>
      <c r="I382" t="s">
        <v>989</v>
      </c>
      <c r="J382">
        <v>69</v>
      </c>
      <c r="K382" t="s">
        <v>427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5">
      <c r="A383" t="s">
        <v>990</v>
      </c>
      <c r="B383">
        <v>87</v>
      </c>
      <c r="D383" t="s">
        <v>428</v>
      </c>
      <c r="E383">
        <v>0</v>
      </c>
      <c r="F383">
        <v>0</v>
      </c>
      <c r="G383" t="s">
        <v>428</v>
      </c>
      <c r="H383">
        <v>0</v>
      </c>
      <c r="I383" t="s">
        <v>990</v>
      </c>
      <c r="J383">
        <v>120</v>
      </c>
      <c r="K383" t="s">
        <v>428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5</v>
      </c>
    </row>
    <row r="384" spans="1:17" x14ac:dyDescent="0.25">
      <c r="A384" t="s">
        <v>977</v>
      </c>
      <c r="B384">
        <v>9</v>
      </c>
      <c r="D384" t="s">
        <v>429</v>
      </c>
      <c r="E384">
        <v>0</v>
      </c>
      <c r="F384">
        <v>0</v>
      </c>
      <c r="G384" t="s">
        <v>429</v>
      </c>
      <c r="H384">
        <v>0</v>
      </c>
      <c r="I384" t="s">
        <v>977</v>
      </c>
      <c r="J384">
        <v>2</v>
      </c>
      <c r="K384" t="s">
        <v>429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5">
      <c r="A385" t="s">
        <v>991</v>
      </c>
      <c r="B385">
        <v>48</v>
      </c>
      <c r="D385" t="s">
        <v>430</v>
      </c>
      <c r="E385">
        <v>0</v>
      </c>
      <c r="F385">
        <v>0</v>
      </c>
      <c r="G385" t="s">
        <v>430</v>
      </c>
      <c r="H385">
        <v>0</v>
      </c>
      <c r="I385" t="s">
        <v>991</v>
      </c>
      <c r="J385">
        <v>11</v>
      </c>
      <c r="K385" t="s">
        <v>430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5">
      <c r="D386" t="s">
        <v>431</v>
      </c>
      <c r="E386">
        <v>0</v>
      </c>
      <c r="F386">
        <v>0</v>
      </c>
      <c r="G386" t="s">
        <v>431</v>
      </c>
      <c r="H386">
        <v>0</v>
      </c>
      <c r="I386" t="s">
        <v>1003</v>
      </c>
      <c r="J386">
        <v>10</v>
      </c>
      <c r="K386" t="s">
        <v>431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5">
      <c r="D387" t="s">
        <v>432</v>
      </c>
      <c r="E387">
        <v>0</v>
      </c>
      <c r="F387">
        <v>0</v>
      </c>
      <c r="G387" t="s">
        <v>432</v>
      </c>
      <c r="H387">
        <v>0</v>
      </c>
      <c r="I387" t="s">
        <v>1004</v>
      </c>
      <c r="J387">
        <v>5</v>
      </c>
      <c r="K387" t="s">
        <v>432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5">
      <c r="D388" t="s">
        <v>433</v>
      </c>
      <c r="E388">
        <v>0</v>
      </c>
      <c r="F388">
        <v>0</v>
      </c>
      <c r="G388" t="s">
        <v>433</v>
      </c>
      <c r="H388">
        <v>0</v>
      </c>
      <c r="I388" t="s">
        <v>946</v>
      </c>
      <c r="J388">
        <v>0</v>
      </c>
      <c r="K388" t="s">
        <v>433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5">
      <c r="D389" t="s">
        <v>434</v>
      </c>
      <c r="E389">
        <v>0</v>
      </c>
      <c r="F389">
        <v>0</v>
      </c>
      <c r="G389" t="s">
        <v>434</v>
      </c>
      <c r="H389">
        <v>0</v>
      </c>
      <c r="I389" t="s">
        <v>1005</v>
      </c>
      <c r="J389">
        <v>0</v>
      </c>
      <c r="K389" t="s">
        <v>434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5">
      <c r="D390" t="s">
        <v>435</v>
      </c>
      <c r="E390">
        <v>0</v>
      </c>
      <c r="F390">
        <v>0</v>
      </c>
      <c r="G390" t="s">
        <v>435</v>
      </c>
      <c r="H390">
        <v>0</v>
      </c>
      <c r="I390" t="s">
        <v>1006</v>
      </c>
      <c r="J390">
        <v>0</v>
      </c>
      <c r="K390" t="s">
        <v>435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5">
      <c r="D391" t="s">
        <v>436</v>
      </c>
      <c r="E391">
        <v>0</v>
      </c>
      <c r="F391">
        <v>0</v>
      </c>
      <c r="G391" t="s">
        <v>436</v>
      </c>
      <c r="H391">
        <v>0</v>
      </c>
      <c r="I391">
        <v>897409</v>
      </c>
      <c r="J391">
        <v>143</v>
      </c>
      <c r="K391" t="s">
        <v>436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5">
      <c r="D392" t="s">
        <v>437</v>
      </c>
      <c r="E392">
        <v>0</v>
      </c>
      <c r="F392">
        <v>0</v>
      </c>
      <c r="G392" t="s">
        <v>437</v>
      </c>
      <c r="H392">
        <v>0</v>
      </c>
      <c r="K392" t="s">
        <v>437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5">
      <c r="D393" t="s">
        <v>438</v>
      </c>
      <c r="E393">
        <v>0</v>
      </c>
      <c r="F393">
        <v>0</v>
      </c>
      <c r="G393" t="s">
        <v>438</v>
      </c>
      <c r="H393">
        <v>0</v>
      </c>
      <c r="K393" t="s">
        <v>438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25">
      <c r="D394" t="s">
        <v>439</v>
      </c>
      <c r="E394">
        <v>0</v>
      </c>
      <c r="F394">
        <v>0</v>
      </c>
      <c r="G394" t="s">
        <v>439</v>
      </c>
      <c r="H394">
        <v>0</v>
      </c>
      <c r="K394" t="s">
        <v>439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5">
      <c r="D395" t="s">
        <v>440</v>
      </c>
      <c r="E395">
        <v>0</v>
      </c>
      <c r="F395">
        <v>0</v>
      </c>
      <c r="G395" t="s">
        <v>440</v>
      </c>
      <c r="H395">
        <v>0</v>
      </c>
      <c r="K395" t="s">
        <v>440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5">
      <c r="D396" t="s">
        <v>441</v>
      </c>
      <c r="E396">
        <v>0</v>
      </c>
      <c r="F396">
        <v>0</v>
      </c>
      <c r="G396" t="s">
        <v>441</v>
      </c>
      <c r="H396">
        <v>0</v>
      </c>
      <c r="K396" t="s">
        <v>441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5">
      <c r="D397" t="s">
        <v>442</v>
      </c>
      <c r="E397">
        <v>0</v>
      </c>
      <c r="F397">
        <v>0</v>
      </c>
      <c r="G397" t="s">
        <v>442</v>
      </c>
      <c r="H397">
        <v>0</v>
      </c>
      <c r="K397" t="s">
        <v>442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5">
      <c r="D398" t="s">
        <v>443</v>
      </c>
      <c r="E398">
        <v>0</v>
      </c>
      <c r="F398">
        <v>0</v>
      </c>
      <c r="G398" t="s">
        <v>443</v>
      </c>
      <c r="H398">
        <v>0</v>
      </c>
      <c r="K398" t="s">
        <v>443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5">
      <c r="D399" t="s">
        <v>444</v>
      </c>
      <c r="E399">
        <v>0</v>
      </c>
      <c r="F399">
        <v>0</v>
      </c>
      <c r="G399" t="s">
        <v>444</v>
      </c>
      <c r="H399">
        <v>0</v>
      </c>
      <c r="K399" t="s">
        <v>444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5">
      <c r="D400" t="s">
        <v>445</v>
      </c>
      <c r="E400">
        <v>0</v>
      </c>
      <c r="F400">
        <v>0</v>
      </c>
      <c r="G400" t="s">
        <v>445</v>
      </c>
      <c r="H400">
        <v>0</v>
      </c>
      <c r="K400" t="s">
        <v>445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4:17" x14ac:dyDescent="0.25">
      <c r="D401" t="s">
        <v>446</v>
      </c>
      <c r="E401">
        <v>0</v>
      </c>
      <c r="F401">
        <v>0</v>
      </c>
      <c r="G401" t="s">
        <v>446</v>
      </c>
      <c r="H401">
        <v>0</v>
      </c>
      <c r="K401" t="s">
        <v>446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4:17" x14ac:dyDescent="0.25">
      <c r="D402" t="s">
        <v>447</v>
      </c>
      <c r="E402">
        <v>0</v>
      </c>
      <c r="F402">
        <v>0</v>
      </c>
      <c r="G402" t="s">
        <v>447</v>
      </c>
      <c r="H402">
        <v>0</v>
      </c>
      <c r="K402" t="s">
        <v>447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4:17" x14ac:dyDescent="0.25">
      <c r="D403" t="s">
        <v>448</v>
      </c>
      <c r="E403">
        <v>0</v>
      </c>
      <c r="F403">
        <v>0</v>
      </c>
      <c r="G403" t="s">
        <v>448</v>
      </c>
      <c r="H403">
        <v>0</v>
      </c>
      <c r="K403" t="s">
        <v>448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4:17" x14ac:dyDescent="0.25">
      <c r="D404" t="s">
        <v>449</v>
      </c>
      <c r="E404">
        <v>0</v>
      </c>
      <c r="F404">
        <v>0</v>
      </c>
      <c r="G404" t="s">
        <v>449</v>
      </c>
      <c r="H404">
        <v>0</v>
      </c>
      <c r="K404" t="s">
        <v>449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4:17" x14ac:dyDescent="0.25">
      <c r="D405" t="s">
        <v>450</v>
      </c>
      <c r="E405">
        <v>0</v>
      </c>
      <c r="F405">
        <v>0</v>
      </c>
      <c r="G405" t="s">
        <v>450</v>
      </c>
      <c r="H405">
        <v>0</v>
      </c>
      <c r="K405" t="s">
        <v>450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4:17" x14ac:dyDescent="0.25">
      <c r="D406">
        <v>20514654</v>
      </c>
      <c r="E406">
        <v>0</v>
      </c>
      <c r="F406">
        <v>0</v>
      </c>
      <c r="G406">
        <v>20514654</v>
      </c>
      <c r="H406">
        <v>0</v>
      </c>
      <c r="K406">
        <v>20514654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4:17" x14ac:dyDescent="0.25">
      <c r="D407" t="s">
        <v>451</v>
      </c>
      <c r="E407">
        <v>0</v>
      </c>
      <c r="F407">
        <v>0</v>
      </c>
      <c r="G407" t="s">
        <v>451</v>
      </c>
      <c r="H407">
        <v>0</v>
      </c>
      <c r="K407" t="s">
        <v>451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4:17" x14ac:dyDescent="0.25">
      <c r="D408">
        <v>8602</v>
      </c>
      <c r="E408">
        <v>0</v>
      </c>
      <c r="F408">
        <v>0</v>
      </c>
      <c r="G408">
        <v>8602</v>
      </c>
      <c r="H408">
        <v>0</v>
      </c>
      <c r="K408">
        <v>8602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4:17" x14ac:dyDescent="0.25">
      <c r="D409" t="s">
        <v>452</v>
      </c>
      <c r="E409">
        <v>0</v>
      </c>
      <c r="F409">
        <v>0</v>
      </c>
      <c r="G409" t="s">
        <v>452</v>
      </c>
      <c r="H409">
        <v>0</v>
      </c>
      <c r="K409" t="s">
        <v>452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4:17" x14ac:dyDescent="0.25">
      <c r="D410" t="s">
        <v>453</v>
      </c>
      <c r="E410">
        <v>0</v>
      </c>
      <c r="F410">
        <v>0</v>
      </c>
      <c r="G410" t="s">
        <v>453</v>
      </c>
      <c r="H410">
        <v>0</v>
      </c>
      <c r="K410" t="s">
        <v>453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4:17" x14ac:dyDescent="0.25">
      <c r="D411" t="s">
        <v>454</v>
      </c>
      <c r="E411">
        <v>0</v>
      </c>
      <c r="F411">
        <v>0</v>
      </c>
      <c r="G411" t="s">
        <v>454</v>
      </c>
      <c r="H411">
        <v>0</v>
      </c>
      <c r="K411" t="s">
        <v>454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4:17" x14ac:dyDescent="0.25">
      <c r="D412">
        <v>21707134</v>
      </c>
      <c r="E412">
        <v>0</v>
      </c>
      <c r="F412">
        <v>0</v>
      </c>
      <c r="G412">
        <v>21707134</v>
      </c>
      <c r="H412">
        <v>0</v>
      </c>
      <c r="K412">
        <v>21707134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4:17" x14ac:dyDescent="0.25">
      <c r="D413">
        <v>20976003</v>
      </c>
      <c r="E413">
        <v>0</v>
      </c>
      <c r="F413">
        <v>0</v>
      </c>
      <c r="G413">
        <v>20976003</v>
      </c>
      <c r="H413">
        <v>0</v>
      </c>
      <c r="K413">
        <v>20976003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4:17" x14ac:dyDescent="0.25">
      <c r="D414">
        <v>20805349</v>
      </c>
      <c r="E414">
        <v>0</v>
      </c>
      <c r="F414">
        <v>0</v>
      </c>
      <c r="G414">
        <v>20805349</v>
      </c>
      <c r="H414">
        <v>0</v>
      </c>
      <c r="K414">
        <v>20805349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4:17" x14ac:dyDescent="0.25">
      <c r="D415">
        <v>11110683</v>
      </c>
      <c r="E415">
        <v>0</v>
      </c>
      <c r="F415">
        <v>0</v>
      </c>
      <c r="G415">
        <v>11110683</v>
      </c>
      <c r="H415">
        <v>0</v>
      </c>
      <c r="K415">
        <v>11110683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4:17" x14ac:dyDescent="0.25">
      <c r="D416">
        <v>11110668</v>
      </c>
      <c r="E416">
        <v>0</v>
      </c>
      <c r="F416">
        <v>0</v>
      </c>
      <c r="G416">
        <v>11110668</v>
      </c>
      <c r="H416">
        <v>0</v>
      </c>
      <c r="K416">
        <v>11110668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4:17" x14ac:dyDescent="0.25">
      <c r="D417">
        <v>11711074</v>
      </c>
      <c r="E417">
        <v>0</v>
      </c>
      <c r="F417">
        <v>0</v>
      </c>
      <c r="G417">
        <v>11711074</v>
      </c>
      <c r="H417">
        <v>0</v>
      </c>
      <c r="K417">
        <v>11711074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4:17" x14ac:dyDescent="0.25">
      <c r="D418" t="s">
        <v>455</v>
      </c>
      <c r="E418">
        <v>0</v>
      </c>
      <c r="F418">
        <v>0</v>
      </c>
      <c r="G418" t="s">
        <v>455</v>
      </c>
      <c r="H418">
        <v>0</v>
      </c>
      <c r="K418" t="s">
        <v>455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4:17" x14ac:dyDescent="0.25">
      <c r="D419">
        <v>14524170</v>
      </c>
      <c r="E419">
        <v>0</v>
      </c>
      <c r="F419">
        <v>0</v>
      </c>
      <c r="G419">
        <v>14524170</v>
      </c>
      <c r="H419">
        <v>0</v>
      </c>
      <c r="K419">
        <v>14524170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4:17" x14ac:dyDescent="0.25">
      <c r="D420">
        <v>14509379</v>
      </c>
      <c r="E420">
        <v>0</v>
      </c>
      <c r="F420">
        <v>0</v>
      </c>
      <c r="G420">
        <v>14509379</v>
      </c>
      <c r="H420">
        <v>0</v>
      </c>
      <c r="K420">
        <v>14509379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4:17" x14ac:dyDescent="0.25">
      <c r="D421" t="s">
        <v>456</v>
      </c>
      <c r="E421">
        <v>0</v>
      </c>
      <c r="F421">
        <v>0</v>
      </c>
      <c r="G421" t="s">
        <v>456</v>
      </c>
      <c r="H421">
        <v>0</v>
      </c>
      <c r="K421" t="s">
        <v>456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4:17" x14ac:dyDescent="0.25">
      <c r="D422" t="s">
        <v>457</v>
      </c>
      <c r="E422">
        <v>0</v>
      </c>
      <c r="F422">
        <v>0</v>
      </c>
      <c r="G422" t="s">
        <v>457</v>
      </c>
      <c r="H422">
        <v>0</v>
      </c>
      <c r="K422" t="s">
        <v>457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4:17" x14ac:dyDescent="0.25">
      <c r="D423" t="s">
        <v>458</v>
      </c>
      <c r="E423">
        <v>0</v>
      </c>
      <c r="F423">
        <v>0</v>
      </c>
      <c r="G423" t="s">
        <v>458</v>
      </c>
      <c r="H423">
        <v>0</v>
      </c>
      <c r="K423" t="s">
        <v>458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4:17" x14ac:dyDescent="0.25">
      <c r="D424" t="s">
        <v>459</v>
      </c>
      <c r="E424">
        <v>0</v>
      </c>
      <c r="F424">
        <v>0</v>
      </c>
      <c r="G424" t="s">
        <v>459</v>
      </c>
      <c r="H424">
        <v>0</v>
      </c>
      <c r="K424" t="s">
        <v>459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4:17" x14ac:dyDescent="0.25">
      <c r="D425" t="s">
        <v>460</v>
      </c>
      <c r="E425">
        <v>0</v>
      </c>
      <c r="F425">
        <v>0</v>
      </c>
      <c r="G425" t="s">
        <v>460</v>
      </c>
      <c r="H425">
        <v>0</v>
      </c>
      <c r="K425" t="s">
        <v>460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4:17" x14ac:dyDescent="0.25">
      <c r="D426" t="s">
        <v>461</v>
      </c>
      <c r="E426">
        <v>0</v>
      </c>
      <c r="F426">
        <v>0</v>
      </c>
      <c r="G426" t="s">
        <v>461</v>
      </c>
      <c r="H426">
        <v>0</v>
      </c>
      <c r="K426" t="s">
        <v>461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4:17" x14ac:dyDescent="0.25">
      <c r="D427" t="s">
        <v>462</v>
      </c>
      <c r="E427">
        <v>0</v>
      </c>
      <c r="F427">
        <v>0</v>
      </c>
      <c r="G427" t="s">
        <v>462</v>
      </c>
      <c r="H427">
        <v>0</v>
      </c>
      <c r="K427" t="s">
        <v>462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4:17" x14ac:dyDescent="0.25">
      <c r="D428" t="s">
        <v>463</v>
      </c>
      <c r="E428">
        <v>0</v>
      </c>
      <c r="F428">
        <v>0</v>
      </c>
      <c r="G428" t="s">
        <v>463</v>
      </c>
      <c r="H428">
        <v>0</v>
      </c>
      <c r="K428" t="s">
        <v>463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4:17" x14ac:dyDescent="0.25">
      <c r="D429" t="s">
        <v>464</v>
      </c>
      <c r="E429">
        <v>0</v>
      </c>
      <c r="F429">
        <v>0</v>
      </c>
      <c r="G429" t="s">
        <v>464</v>
      </c>
      <c r="H429">
        <v>0</v>
      </c>
      <c r="K429" t="s">
        <v>464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4:17" x14ac:dyDescent="0.25">
      <c r="D430" t="s">
        <v>465</v>
      </c>
      <c r="E430">
        <v>0</v>
      </c>
      <c r="F430">
        <v>0</v>
      </c>
      <c r="G430" t="s">
        <v>465</v>
      </c>
      <c r="H430">
        <v>0</v>
      </c>
      <c r="K430" t="s">
        <v>465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4:17" x14ac:dyDescent="0.25">
      <c r="D431" t="s">
        <v>466</v>
      </c>
      <c r="E431">
        <v>0</v>
      </c>
      <c r="F431">
        <v>0</v>
      </c>
      <c r="G431" t="s">
        <v>466</v>
      </c>
      <c r="H431">
        <v>0</v>
      </c>
      <c r="K431" t="s">
        <v>466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4:17" x14ac:dyDescent="0.25">
      <c r="D432" t="s">
        <v>467</v>
      </c>
      <c r="E432">
        <v>0</v>
      </c>
      <c r="F432">
        <v>0</v>
      </c>
      <c r="G432" t="s">
        <v>467</v>
      </c>
      <c r="H432">
        <v>0</v>
      </c>
      <c r="K432" t="s">
        <v>467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4:17" x14ac:dyDescent="0.25">
      <c r="D433" t="s">
        <v>468</v>
      </c>
      <c r="E433">
        <v>0</v>
      </c>
      <c r="F433">
        <v>0</v>
      </c>
      <c r="G433" t="s">
        <v>468</v>
      </c>
      <c r="H433">
        <v>0</v>
      </c>
      <c r="K433" t="s">
        <v>468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4:17" x14ac:dyDescent="0.25">
      <c r="D434" t="s">
        <v>469</v>
      </c>
      <c r="E434">
        <v>0</v>
      </c>
      <c r="F434">
        <v>0</v>
      </c>
      <c r="G434" t="s">
        <v>469</v>
      </c>
      <c r="H434">
        <v>0</v>
      </c>
      <c r="K434" t="s">
        <v>469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4:17" x14ac:dyDescent="0.25">
      <c r="D435" t="s">
        <v>470</v>
      </c>
      <c r="E435">
        <v>0</v>
      </c>
      <c r="F435">
        <v>0</v>
      </c>
      <c r="G435" t="s">
        <v>470</v>
      </c>
      <c r="H435">
        <v>0</v>
      </c>
      <c r="K435" t="s">
        <v>470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4:17" x14ac:dyDescent="0.25">
      <c r="D436" t="s">
        <v>471</v>
      </c>
      <c r="E436">
        <v>0</v>
      </c>
      <c r="F436">
        <v>0</v>
      </c>
      <c r="G436" t="s">
        <v>471</v>
      </c>
      <c r="H436">
        <v>0</v>
      </c>
      <c r="K436" t="s">
        <v>471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4:17" x14ac:dyDescent="0.25">
      <c r="D437" t="s">
        <v>472</v>
      </c>
      <c r="E437">
        <v>0</v>
      </c>
      <c r="F437">
        <v>0</v>
      </c>
      <c r="G437" t="s">
        <v>472</v>
      </c>
      <c r="H437">
        <v>0</v>
      </c>
      <c r="K437" t="s">
        <v>472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4:17" x14ac:dyDescent="0.25">
      <c r="D438" t="s">
        <v>473</v>
      </c>
      <c r="E438">
        <v>0</v>
      </c>
      <c r="F438">
        <v>0</v>
      </c>
      <c r="G438" t="s">
        <v>473</v>
      </c>
      <c r="H438">
        <v>0</v>
      </c>
      <c r="K438" t="s">
        <v>473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4:17" x14ac:dyDescent="0.25">
      <c r="D439" t="s">
        <v>474</v>
      </c>
      <c r="E439">
        <v>0</v>
      </c>
      <c r="F439">
        <v>0</v>
      </c>
      <c r="G439" t="s">
        <v>474</v>
      </c>
      <c r="H439">
        <v>0</v>
      </c>
      <c r="K439" t="s">
        <v>474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4:17" x14ac:dyDescent="0.25">
      <c r="D440">
        <v>691782</v>
      </c>
      <c r="E440">
        <v>0</v>
      </c>
      <c r="F440">
        <v>0</v>
      </c>
      <c r="G440">
        <v>691782</v>
      </c>
      <c r="H440">
        <v>0</v>
      </c>
      <c r="K440">
        <v>691782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4:17" x14ac:dyDescent="0.25">
      <c r="D441">
        <v>692250</v>
      </c>
      <c r="E441">
        <v>0</v>
      </c>
      <c r="F441">
        <v>0.56999999999999995</v>
      </c>
      <c r="G441">
        <v>692250</v>
      </c>
      <c r="H441">
        <v>0.60000000000000009</v>
      </c>
      <c r="K441">
        <v>692250</v>
      </c>
      <c r="L441">
        <v>1.2</v>
      </c>
      <c r="M441">
        <v>1.3050000000000002</v>
      </c>
      <c r="N441">
        <v>0.375</v>
      </c>
      <c r="O441">
        <v>0</v>
      </c>
      <c r="P441">
        <v>2.25</v>
      </c>
      <c r="Q441">
        <v>1.1400000000000001</v>
      </c>
    </row>
    <row r="442" spans="4:17" x14ac:dyDescent="0.25">
      <c r="D442">
        <v>692332</v>
      </c>
      <c r="E442">
        <v>16</v>
      </c>
      <c r="F442">
        <v>57.12</v>
      </c>
      <c r="G442">
        <v>692332</v>
      </c>
      <c r="H442">
        <v>14</v>
      </c>
      <c r="K442">
        <v>692332</v>
      </c>
      <c r="L442">
        <v>27</v>
      </c>
      <c r="M442">
        <v>35</v>
      </c>
      <c r="N442">
        <v>25</v>
      </c>
      <c r="O442">
        <v>6</v>
      </c>
      <c r="P442">
        <v>10</v>
      </c>
      <c r="Q442">
        <v>17</v>
      </c>
    </row>
    <row r="443" spans="4:17" x14ac:dyDescent="0.25">
      <c r="D443">
        <v>692334</v>
      </c>
      <c r="E443">
        <v>16</v>
      </c>
      <c r="F443">
        <v>9.06</v>
      </c>
      <c r="G443">
        <v>692334</v>
      </c>
      <c r="H443">
        <v>13</v>
      </c>
      <c r="K443">
        <v>692334</v>
      </c>
      <c r="L443">
        <v>9</v>
      </c>
      <c r="M443">
        <v>9</v>
      </c>
      <c r="N443">
        <v>11</v>
      </c>
      <c r="O443">
        <v>6</v>
      </c>
      <c r="P443">
        <v>5</v>
      </c>
      <c r="Q443">
        <v>2</v>
      </c>
    </row>
    <row r="444" spans="4:17" x14ac:dyDescent="0.25">
      <c r="D444">
        <v>692179</v>
      </c>
      <c r="E444">
        <v>0</v>
      </c>
      <c r="F444">
        <v>0</v>
      </c>
      <c r="G444">
        <v>692179</v>
      </c>
      <c r="H444">
        <v>0</v>
      </c>
      <c r="K444">
        <v>692179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4:17" x14ac:dyDescent="0.25">
      <c r="D445">
        <v>692178</v>
      </c>
      <c r="E445">
        <v>0</v>
      </c>
      <c r="F445">
        <v>0</v>
      </c>
      <c r="G445">
        <v>692178</v>
      </c>
      <c r="H445">
        <v>0</v>
      </c>
      <c r="K445">
        <v>692178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4:17" x14ac:dyDescent="0.25">
      <c r="D446">
        <v>692027</v>
      </c>
      <c r="E446">
        <v>5</v>
      </c>
      <c r="F446">
        <v>10</v>
      </c>
      <c r="G446">
        <v>692027</v>
      </c>
      <c r="H446">
        <v>8</v>
      </c>
      <c r="K446">
        <v>692027</v>
      </c>
      <c r="L446">
        <v>11</v>
      </c>
      <c r="M446">
        <v>23</v>
      </c>
      <c r="N446">
        <v>17</v>
      </c>
      <c r="O446">
        <v>8</v>
      </c>
      <c r="P446">
        <v>4</v>
      </c>
      <c r="Q446">
        <v>5</v>
      </c>
    </row>
    <row r="447" spans="4:17" x14ac:dyDescent="0.25">
      <c r="D447">
        <v>692026</v>
      </c>
      <c r="E447">
        <v>1.05</v>
      </c>
      <c r="F447">
        <v>1.0900000000000001</v>
      </c>
      <c r="G447">
        <v>692026</v>
      </c>
      <c r="H447">
        <v>1.1499999999999999</v>
      </c>
      <c r="K447">
        <v>692026</v>
      </c>
      <c r="L447">
        <v>1.05</v>
      </c>
      <c r="M447">
        <v>0</v>
      </c>
      <c r="N447">
        <v>1</v>
      </c>
      <c r="O447">
        <v>0</v>
      </c>
      <c r="P447">
        <v>0.05</v>
      </c>
      <c r="Q447">
        <v>1</v>
      </c>
    </row>
    <row r="448" spans="4:17" x14ac:dyDescent="0.25">
      <c r="D448">
        <v>718637</v>
      </c>
      <c r="E448">
        <v>0</v>
      </c>
      <c r="F448">
        <v>0</v>
      </c>
      <c r="G448">
        <v>718637</v>
      </c>
      <c r="H448">
        <v>0</v>
      </c>
      <c r="K448">
        <v>718637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4:17" x14ac:dyDescent="0.25">
      <c r="D449">
        <v>692079</v>
      </c>
      <c r="E449">
        <v>2</v>
      </c>
      <c r="F449">
        <v>5</v>
      </c>
      <c r="G449">
        <v>692079</v>
      </c>
      <c r="H449">
        <v>9</v>
      </c>
      <c r="K449">
        <v>692079</v>
      </c>
      <c r="L449">
        <v>0</v>
      </c>
      <c r="M449">
        <v>3</v>
      </c>
      <c r="N449">
        <v>2</v>
      </c>
      <c r="O449">
        <v>4</v>
      </c>
      <c r="P449">
        <v>1</v>
      </c>
      <c r="Q449">
        <v>0</v>
      </c>
    </row>
    <row r="450" spans="4:17" x14ac:dyDescent="0.25">
      <c r="D450">
        <v>692077</v>
      </c>
      <c r="E450">
        <v>1</v>
      </c>
      <c r="F450">
        <v>0</v>
      </c>
      <c r="G450">
        <v>692077</v>
      </c>
      <c r="H450">
        <v>0</v>
      </c>
      <c r="K450">
        <v>692077</v>
      </c>
      <c r="L450">
        <v>1</v>
      </c>
      <c r="M450">
        <v>0</v>
      </c>
      <c r="N450">
        <v>0</v>
      </c>
      <c r="O450">
        <v>0</v>
      </c>
      <c r="P450">
        <v>2</v>
      </c>
      <c r="Q450">
        <v>0</v>
      </c>
    </row>
    <row r="451" spans="4:17" x14ac:dyDescent="0.25">
      <c r="D451">
        <v>692030</v>
      </c>
      <c r="E451">
        <v>0</v>
      </c>
      <c r="F451">
        <v>0</v>
      </c>
      <c r="G451">
        <v>692030</v>
      </c>
      <c r="H451">
        <v>0</v>
      </c>
      <c r="K451">
        <v>692030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4</v>
      </c>
    </row>
    <row r="452" spans="4:17" x14ac:dyDescent="0.25">
      <c r="D452">
        <v>686033</v>
      </c>
      <c r="E452">
        <v>1</v>
      </c>
      <c r="F452">
        <v>16</v>
      </c>
      <c r="G452">
        <v>686033</v>
      </c>
      <c r="H452">
        <v>0</v>
      </c>
      <c r="K452">
        <v>686033</v>
      </c>
      <c r="L452">
        <v>0</v>
      </c>
      <c r="M452">
        <v>0</v>
      </c>
      <c r="N452">
        <v>1</v>
      </c>
      <c r="O452">
        <v>0</v>
      </c>
      <c r="P452">
        <v>16</v>
      </c>
      <c r="Q452">
        <v>10</v>
      </c>
    </row>
    <row r="453" spans="4:17" x14ac:dyDescent="0.25">
      <c r="D453">
        <v>686032</v>
      </c>
      <c r="E453">
        <v>6</v>
      </c>
      <c r="F453">
        <v>1</v>
      </c>
      <c r="G453">
        <v>686032</v>
      </c>
      <c r="H453">
        <v>1</v>
      </c>
      <c r="K453">
        <v>686032</v>
      </c>
      <c r="L453">
        <v>0</v>
      </c>
      <c r="M453">
        <v>0</v>
      </c>
      <c r="N453">
        <v>1</v>
      </c>
      <c r="O453">
        <v>0</v>
      </c>
      <c r="P453">
        <v>32</v>
      </c>
      <c r="Q453">
        <v>33</v>
      </c>
    </row>
    <row r="454" spans="4:17" x14ac:dyDescent="0.25">
      <c r="D454">
        <v>690814</v>
      </c>
      <c r="E454">
        <v>0</v>
      </c>
      <c r="F454">
        <v>0</v>
      </c>
      <c r="G454">
        <v>690814</v>
      </c>
      <c r="H454">
        <v>0</v>
      </c>
      <c r="K454">
        <v>690814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4:17" x14ac:dyDescent="0.25">
      <c r="D455">
        <v>691848</v>
      </c>
      <c r="E455">
        <v>1</v>
      </c>
      <c r="F455">
        <v>0</v>
      </c>
      <c r="G455">
        <v>691848</v>
      </c>
      <c r="H455">
        <v>0</v>
      </c>
      <c r="K455">
        <v>691848</v>
      </c>
      <c r="L455">
        <v>0</v>
      </c>
      <c r="M455">
        <v>0</v>
      </c>
      <c r="N455">
        <v>0</v>
      </c>
      <c r="O455">
        <v>1</v>
      </c>
      <c r="P455">
        <v>3</v>
      </c>
      <c r="Q455">
        <v>0</v>
      </c>
    </row>
    <row r="456" spans="4:17" x14ac:dyDescent="0.25">
      <c r="D456">
        <v>691911</v>
      </c>
      <c r="E456">
        <v>0</v>
      </c>
      <c r="F456">
        <v>0</v>
      </c>
      <c r="G456">
        <v>691911</v>
      </c>
      <c r="H456">
        <v>0</v>
      </c>
      <c r="K456">
        <v>691911</v>
      </c>
      <c r="L456">
        <v>0</v>
      </c>
      <c r="M456">
        <v>0</v>
      </c>
      <c r="N456">
        <v>0</v>
      </c>
      <c r="O456">
        <v>0</v>
      </c>
      <c r="P456">
        <v>10</v>
      </c>
      <c r="Q456">
        <v>0</v>
      </c>
    </row>
    <row r="457" spans="4:17" x14ac:dyDescent="0.25">
      <c r="D457">
        <v>691781</v>
      </c>
      <c r="E457">
        <v>0</v>
      </c>
      <c r="F457">
        <v>0</v>
      </c>
      <c r="G457">
        <v>691781</v>
      </c>
      <c r="H457">
        <v>0</v>
      </c>
      <c r="K457">
        <v>691781</v>
      </c>
      <c r="L457">
        <v>0</v>
      </c>
      <c r="M457">
        <v>0</v>
      </c>
      <c r="N457">
        <v>0</v>
      </c>
      <c r="O457">
        <v>0</v>
      </c>
      <c r="P457">
        <v>20</v>
      </c>
      <c r="Q457">
        <v>0</v>
      </c>
    </row>
    <row r="458" spans="4:17" x14ac:dyDescent="0.25">
      <c r="D458" t="s">
        <v>475</v>
      </c>
      <c r="E458">
        <v>335.05</v>
      </c>
      <c r="F458">
        <v>437</v>
      </c>
      <c r="G458" t="s">
        <v>475</v>
      </c>
      <c r="H458">
        <v>324</v>
      </c>
      <c r="K458" t="s">
        <v>475</v>
      </c>
      <c r="L458">
        <v>476</v>
      </c>
      <c r="M458">
        <v>339</v>
      </c>
      <c r="N458">
        <v>371</v>
      </c>
      <c r="O458">
        <v>385</v>
      </c>
      <c r="P458">
        <v>210</v>
      </c>
      <c r="Q458">
        <v>66</v>
      </c>
    </row>
    <row r="459" spans="4:17" x14ac:dyDescent="0.25">
      <c r="D459" t="s">
        <v>476</v>
      </c>
      <c r="E459">
        <v>208</v>
      </c>
      <c r="F459">
        <v>91</v>
      </c>
      <c r="G459" t="s">
        <v>476</v>
      </c>
      <c r="H459">
        <v>102</v>
      </c>
      <c r="K459" t="s">
        <v>476</v>
      </c>
      <c r="L459">
        <v>97</v>
      </c>
      <c r="M459">
        <v>81</v>
      </c>
      <c r="N459">
        <v>93</v>
      </c>
      <c r="O459">
        <v>41</v>
      </c>
      <c r="P459">
        <v>32</v>
      </c>
      <c r="Q459">
        <v>13</v>
      </c>
    </row>
    <row r="460" spans="4:17" x14ac:dyDescent="0.25">
      <c r="D460" t="s">
        <v>477</v>
      </c>
      <c r="E460">
        <v>26</v>
      </c>
      <c r="F460">
        <v>13</v>
      </c>
      <c r="G460" t="s">
        <v>477</v>
      </c>
      <c r="H460">
        <v>7</v>
      </c>
      <c r="K460" t="s">
        <v>477</v>
      </c>
      <c r="L460">
        <v>5</v>
      </c>
      <c r="M460">
        <v>23</v>
      </c>
      <c r="N460">
        <v>6</v>
      </c>
      <c r="O460">
        <v>10</v>
      </c>
      <c r="P460">
        <v>1</v>
      </c>
      <c r="Q460">
        <v>0</v>
      </c>
    </row>
    <row r="461" spans="4:17" x14ac:dyDescent="0.25">
      <c r="D461" t="s">
        <v>478</v>
      </c>
      <c r="E461">
        <v>67</v>
      </c>
      <c r="F461">
        <v>16</v>
      </c>
      <c r="G461" t="s">
        <v>478</v>
      </c>
      <c r="H461">
        <v>93</v>
      </c>
      <c r="K461" t="s">
        <v>478</v>
      </c>
      <c r="L461">
        <v>73</v>
      </c>
      <c r="M461">
        <v>122</v>
      </c>
      <c r="N461">
        <v>24</v>
      </c>
      <c r="O461">
        <v>4</v>
      </c>
      <c r="P461">
        <v>39</v>
      </c>
      <c r="Q461">
        <v>0.5</v>
      </c>
    </row>
    <row r="462" spans="4:17" x14ac:dyDescent="0.25">
      <c r="D462" t="s">
        <v>479</v>
      </c>
      <c r="E462">
        <v>0</v>
      </c>
      <c r="F462">
        <v>2</v>
      </c>
      <c r="G462" t="s">
        <v>479</v>
      </c>
      <c r="H462">
        <v>5</v>
      </c>
      <c r="K462" t="s">
        <v>479</v>
      </c>
      <c r="L462">
        <v>0</v>
      </c>
      <c r="M462">
        <v>0</v>
      </c>
      <c r="N462">
        <v>19</v>
      </c>
      <c r="O462">
        <v>3</v>
      </c>
      <c r="P462">
        <v>4</v>
      </c>
      <c r="Q462">
        <v>4</v>
      </c>
    </row>
    <row r="463" spans="4:17" x14ac:dyDescent="0.25">
      <c r="D463" t="s">
        <v>480</v>
      </c>
      <c r="E463">
        <v>0</v>
      </c>
      <c r="F463">
        <v>0</v>
      </c>
      <c r="G463" t="s">
        <v>480</v>
      </c>
      <c r="H463">
        <v>0</v>
      </c>
      <c r="K463" t="s">
        <v>480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4:17" x14ac:dyDescent="0.25">
      <c r="D464" t="s">
        <v>481</v>
      </c>
      <c r="E464">
        <v>0</v>
      </c>
      <c r="F464">
        <v>20</v>
      </c>
      <c r="G464" t="s">
        <v>481</v>
      </c>
      <c r="H464">
        <v>0</v>
      </c>
      <c r="K464" t="s">
        <v>481</v>
      </c>
      <c r="L464">
        <v>81.2</v>
      </c>
      <c r="M464">
        <v>0</v>
      </c>
      <c r="N464">
        <v>58</v>
      </c>
      <c r="O464">
        <v>10</v>
      </c>
      <c r="P464">
        <v>0</v>
      </c>
      <c r="Q464">
        <v>1</v>
      </c>
    </row>
    <row r="465" spans="4:17" x14ac:dyDescent="0.25">
      <c r="D465" t="s">
        <v>482</v>
      </c>
      <c r="E465">
        <v>0</v>
      </c>
      <c r="F465">
        <v>0</v>
      </c>
      <c r="G465" t="s">
        <v>482</v>
      </c>
      <c r="H465">
        <v>0</v>
      </c>
      <c r="K465" t="s">
        <v>482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4:17" x14ac:dyDescent="0.25">
      <c r="D466" t="s">
        <v>483</v>
      </c>
      <c r="E466">
        <v>55</v>
      </c>
      <c r="F466">
        <v>63</v>
      </c>
      <c r="G466" t="s">
        <v>483</v>
      </c>
      <c r="H466">
        <v>43</v>
      </c>
      <c r="K466" t="s">
        <v>483</v>
      </c>
      <c r="L466">
        <v>51</v>
      </c>
      <c r="M466">
        <v>81</v>
      </c>
      <c r="N466">
        <v>27</v>
      </c>
      <c r="O466">
        <v>21</v>
      </c>
      <c r="P466">
        <v>57</v>
      </c>
      <c r="Q466">
        <v>17</v>
      </c>
    </row>
    <row r="467" spans="4:17" x14ac:dyDescent="0.25">
      <c r="D467" t="s">
        <v>484</v>
      </c>
      <c r="E467">
        <v>39</v>
      </c>
      <c r="F467">
        <v>30</v>
      </c>
      <c r="G467" t="s">
        <v>484</v>
      </c>
      <c r="H467">
        <v>16</v>
      </c>
      <c r="K467" t="s">
        <v>484</v>
      </c>
      <c r="L467">
        <v>28.2</v>
      </c>
      <c r="M467">
        <v>33</v>
      </c>
      <c r="N467">
        <v>26</v>
      </c>
      <c r="O467">
        <v>19</v>
      </c>
      <c r="P467">
        <v>29</v>
      </c>
      <c r="Q467">
        <v>37</v>
      </c>
    </row>
    <row r="468" spans="4:17" x14ac:dyDescent="0.25">
      <c r="D468" t="s">
        <v>485</v>
      </c>
      <c r="E468">
        <v>0</v>
      </c>
      <c r="F468">
        <v>1</v>
      </c>
      <c r="G468" t="s">
        <v>485</v>
      </c>
      <c r="H468">
        <v>0</v>
      </c>
      <c r="K468" t="s">
        <v>485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</row>
    <row r="469" spans="4:17" x14ac:dyDescent="0.25">
      <c r="D469" t="s">
        <v>486</v>
      </c>
      <c r="E469">
        <v>20</v>
      </c>
      <c r="F469">
        <v>16.222222222222221</v>
      </c>
      <c r="G469" t="s">
        <v>486</v>
      </c>
      <c r="H469">
        <v>32</v>
      </c>
      <c r="K469" t="s">
        <v>486</v>
      </c>
      <c r="L469">
        <v>20</v>
      </c>
      <c r="M469">
        <v>9</v>
      </c>
      <c r="N469">
        <v>19</v>
      </c>
      <c r="O469">
        <v>13</v>
      </c>
      <c r="P469">
        <v>6</v>
      </c>
      <c r="Q469">
        <v>0</v>
      </c>
    </row>
    <row r="470" spans="4:17" x14ac:dyDescent="0.25">
      <c r="D470">
        <v>692069</v>
      </c>
      <c r="E470">
        <v>0</v>
      </c>
      <c r="F470">
        <v>0</v>
      </c>
      <c r="G470">
        <v>692069</v>
      </c>
      <c r="H470">
        <v>0</v>
      </c>
      <c r="K470">
        <v>692069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4:17" x14ac:dyDescent="0.25">
      <c r="D471">
        <v>692070</v>
      </c>
      <c r="E471">
        <v>0</v>
      </c>
      <c r="F471">
        <v>0</v>
      </c>
      <c r="G471">
        <v>692070</v>
      </c>
      <c r="H471">
        <v>0</v>
      </c>
      <c r="K471">
        <v>692070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4:17" x14ac:dyDescent="0.25">
      <c r="D472">
        <v>692053</v>
      </c>
      <c r="E472">
        <v>92</v>
      </c>
      <c r="F472">
        <v>340</v>
      </c>
      <c r="G472">
        <v>692053</v>
      </c>
      <c r="H472">
        <v>236</v>
      </c>
      <c r="K472">
        <v>692053</v>
      </c>
      <c r="L472">
        <v>386</v>
      </c>
      <c r="M472">
        <v>209</v>
      </c>
      <c r="N472">
        <v>163</v>
      </c>
      <c r="O472">
        <v>218</v>
      </c>
      <c r="P472">
        <v>177</v>
      </c>
      <c r="Q472">
        <v>395</v>
      </c>
    </row>
    <row r="473" spans="4:17" x14ac:dyDescent="0.25">
      <c r="D473">
        <v>692052</v>
      </c>
      <c r="E473">
        <v>87</v>
      </c>
      <c r="F473">
        <v>101</v>
      </c>
      <c r="G473">
        <v>692052</v>
      </c>
      <c r="H473">
        <v>40</v>
      </c>
      <c r="K473">
        <v>692052</v>
      </c>
      <c r="L473">
        <v>89</v>
      </c>
      <c r="M473">
        <v>95</v>
      </c>
      <c r="N473">
        <v>70</v>
      </c>
      <c r="O473">
        <v>54</v>
      </c>
      <c r="P473">
        <v>32</v>
      </c>
      <c r="Q473">
        <v>69</v>
      </c>
    </row>
    <row r="474" spans="4:17" x14ac:dyDescent="0.25">
      <c r="D474">
        <v>692172</v>
      </c>
      <c r="E474">
        <v>0</v>
      </c>
      <c r="F474">
        <v>0</v>
      </c>
      <c r="G474">
        <v>692172</v>
      </c>
      <c r="H474">
        <v>0</v>
      </c>
      <c r="K474">
        <v>692172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4:17" x14ac:dyDescent="0.25">
      <c r="D475">
        <v>692090</v>
      </c>
      <c r="E475">
        <v>0</v>
      </c>
      <c r="F475">
        <v>0</v>
      </c>
      <c r="G475">
        <v>692090</v>
      </c>
      <c r="H475">
        <v>0</v>
      </c>
      <c r="K475">
        <v>692090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4:17" x14ac:dyDescent="0.25">
      <c r="D476">
        <v>692335</v>
      </c>
      <c r="E476">
        <v>10</v>
      </c>
      <c r="F476">
        <v>9</v>
      </c>
      <c r="G476">
        <v>692335</v>
      </c>
      <c r="H476">
        <v>10</v>
      </c>
      <c r="K476">
        <v>692335</v>
      </c>
      <c r="L476">
        <v>15</v>
      </c>
      <c r="M476">
        <v>15</v>
      </c>
      <c r="N476">
        <v>20</v>
      </c>
      <c r="O476">
        <v>19</v>
      </c>
      <c r="P476">
        <v>8</v>
      </c>
      <c r="Q476">
        <v>11</v>
      </c>
    </row>
    <row r="477" spans="4:17" x14ac:dyDescent="0.25">
      <c r="D477" t="s">
        <v>487</v>
      </c>
      <c r="E477">
        <v>0</v>
      </c>
      <c r="F477">
        <v>0</v>
      </c>
      <c r="G477" t="s">
        <v>487</v>
      </c>
      <c r="H477">
        <v>0</v>
      </c>
      <c r="K477" t="s">
        <v>487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4:17" x14ac:dyDescent="0.25">
      <c r="D478" t="s">
        <v>488</v>
      </c>
      <c r="E478">
        <v>0</v>
      </c>
      <c r="F478">
        <v>0</v>
      </c>
      <c r="G478" t="s">
        <v>488</v>
      </c>
      <c r="H478">
        <v>0</v>
      </c>
      <c r="K478" t="s">
        <v>488</v>
      </c>
      <c r="L478">
        <v>0</v>
      </c>
      <c r="M478">
        <v>0</v>
      </c>
      <c r="N478">
        <v>12</v>
      </c>
      <c r="O478">
        <v>0</v>
      </c>
      <c r="P478">
        <v>0</v>
      </c>
      <c r="Q478">
        <v>0</v>
      </c>
    </row>
    <row r="479" spans="4:17" x14ac:dyDescent="0.25">
      <c r="D479" t="s">
        <v>489</v>
      </c>
      <c r="E479">
        <v>0</v>
      </c>
      <c r="F479">
        <v>0</v>
      </c>
      <c r="G479" t="s">
        <v>489</v>
      </c>
      <c r="H479">
        <v>0</v>
      </c>
      <c r="K479" t="s">
        <v>489</v>
      </c>
      <c r="L479">
        <v>6</v>
      </c>
      <c r="M479">
        <v>0</v>
      </c>
      <c r="N479">
        <v>7</v>
      </c>
      <c r="O479">
        <v>0</v>
      </c>
      <c r="P479">
        <v>0</v>
      </c>
      <c r="Q479">
        <v>0</v>
      </c>
    </row>
    <row r="480" spans="4:17" x14ac:dyDescent="0.25">
      <c r="D480">
        <v>692415</v>
      </c>
      <c r="E480">
        <v>0</v>
      </c>
      <c r="F480">
        <v>0</v>
      </c>
      <c r="G480">
        <v>692415</v>
      </c>
      <c r="H480">
        <v>0</v>
      </c>
      <c r="K480">
        <v>692415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4:17" x14ac:dyDescent="0.25">
      <c r="D481">
        <v>793316</v>
      </c>
      <c r="E481">
        <v>0</v>
      </c>
      <c r="F481">
        <v>0</v>
      </c>
      <c r="G481">
        <v>793316</v>
      </c>
      <c r="H481">
        <v>0</v>
      </c>
      <c r="K481">
        <v>793316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4:17" x14ac:dyDescent="0.25">
      <c r="D482">
        <v>685850</v>
      </c>
      <c r="E482">
        <v>0</v>
      </c>
      <c r="F482">
        <v>2</v>
      </c>
      <c r="G482">
        <v>685850</v>
      </c>
      <c r="H482">
        <v>0</v>
      </c>
      <c r="K482">
        <v>685850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3</v>
      </c>
    </row>
    <row r="483" spans="4:17" x14ac:dyDescent="0.25">
      <c r="D483">
        <v>692054</v>
      </c>
      <c r="E483">
        <v>148</v>
      </c>
      <c r="F483">
        <v>93</v>
      </c>
      <c r="G483">
        <v>692054</v>
      </c>
      <c r="H483">
        <v>76</v>
      </c>
      <c r="K483">
        <v>692054</v>
      </c>
      <c r="L483">
        <v>82</v>
      </c>
      <c r="M483">
        <v>130</v>
      </c>
      <c r="N483">
        <v>110</v>
      </c>
      <c r="O483">
        <v>97</v>
      </c>
      <c r="P483">
        <v>64</v>
      </c>
      <c r="Q483">
        <v>85</v>
      </c>
    </row>
    <row r="484" spans="4:17" x14ac:dyDescent="0.25">
      <c r="D484">
        <v>692082</v>
      </c>
      <c r="E484">
        <v>0</v>
      </c>
      <c r="F484">
        <v>0</v>
      </c>
      <c r="G484">
        <v>692082</v>
      </c>
      <c r="H484">
        <v>0</v>
      </c>
      <c r="K484">
        <v>692082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4:17" x14ac:dyDescent="0.25">
      <c r="D485">
        <v>692083</v>
      </c>
      <c r="E485">
        <v>0</v>
      </c>
      <c r="F485">
        <v>0</v>
      </c>
      <c r="G485">
        <v>692083</v>
      </c>
      <c r="H485">
        <v>0</v>
      </c>
      <c r="K485">
        <v>692083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</row>
    <row r="486" spans="4:17" x14ac:dyDescent="0.25">
      <c r="D486">
        <v>724027</v>
      </c>
      <c r="E486">
        <v>0</v>
      </c>
      <c r="F486">
        <v>0</v>
      </c>
      <c r="G486">
        <v>724027</v>
      </c>
      <c r="H486">
        <v>0</v>
      </c>
      <c r="K486">
        <v>724027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4:17" x14ac:dyDescent="0.25">
      <c r="D487">
        <v>692089</v>
      </c>
      <c r="E487">
        <v>0</v>
      </c>
      <c r="F487">
        <v>0</v>
      </c>
      <c r="G487">
        <v>692089</v>
      </c>
      <c r="H487">
        <v>0</v>
      </c>
      <c r="K487">
        <v>692089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4:17" x14ac:dyDescent="0.25">
      <c r="D488">
        <v>793317</v>
      </c>
      <c r="E488">
        <v>9</v>
      </c>
      <c r="F488">
        <v>6</v>
      </c>
      <c r="G488">
        <v>793317</v>
      </c>
      <c r="H488">
        <v>6</v>
      </c>
      <c r="K488">
        <v>793317</v>
      </c>
      <c r="L488">
        <v>9</v>
      </c>
      <c r="M488">
        <v>6</v>
      </c>
      <c r="N488">
        <v>25</v>
      </c>
      <c r="O488">
        <v>1</v>
      </c>
      <c r="P488">
        <v>6</v>
      </c>
      <c r="Q488">
        <v>13</v>
      </c>
    </row>
    <row r="489" spans="4:17" x14ac:dyDescent="0.25">
      <c r="D489">
        <v>793345</v>
      </c>
      <c r="E489">
        <v>0</v>
      </c>
      <c r="F489">
        <v>0</v>
      </c>
      <c r="G489">
        <v>793345</v>
      </c>
      <c r="H489">
        <v>0</v>
      </c>
      <c r="K489">
        <v>793345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4:17" x14ac:dyDescent="0.25">
      <c r="D490">
        <v>692245</v>
      </c>
      <c r="E490">
        <v>0</v>
      </c>
      <c r="F490">
        <v>0</v>
      </c>
      <c r="G490">
        <v>692245</v>
      </c>
      <c r="H490">
        <v>0</v>
      </c>
      <c r="K490">
        <v>692245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4:17" x14ac:dyDescent="0.25">
      <c r="D491">
        <v>692247</v>
      </c>
      <c r="E491">
        <v>2662</v>
      </c>
      <c r="F491">
        <v>1589</v>
      </c>
      <c r="G491">
        <v>692247</v>
      </c>
      <c r="H491">
        <v>1267</v>
      </c>
      <c r="K491">
        <v>692247</v>
      </c>
      <c r="L491">
        <v>2590</v>
      </c>
      <c r="M491">
        <v>5179</v>
      </c>
      <c r="N491">
        <v>2570</v>
      </c>
      <c r="O491">
        <v>1440</v>
      </c>
      <c r="P491">
        <v>1247</v>
      </c>
      <c r="Q491">
        <v>894</v>
      </c>
    </row>
    <row r="492" spans="4:17" x14ac:dyDescent="0.25">
      <c r="D492">
        <v>732728</v>
      </c>
      <c r="E492">
        <v>0</v>
      </c>
      <c r="F492">
        <v>0</v>
      </c>
      <c r="G492">
        <v>732728</v>
      </c>
      <c r="H492">
        <v>0</v>
      </c>
      <c r="K492">
        <v>732728</v>
      </c>
      <c r="L492">
        <v>25</v>
      </c>
      <c r="M492">
        <v>0</v>
      </c>
      <c r="N492">
        <v>0</v>
      </c>
      <c r="O492">
        <v>0</v>
      </c>
      <c r="P492">
        <v>0</v>
      </c>
      <c r="Q492">
        <v>6</v>
      </c>
    </row>
    <row r="493" spans="4:17" x14ac:dyDescent="0.25">
      <c r="D493">
        <v>692249</v>
      </c>
      <c r="E493">
        <v>4271</v>
      </c>
      <c r="F493">
        <v>1674</v>
      </c>
      <c r="G493">
        <v>692249</v>
      </c>
      <c r="H493">
        <v>2770</v>
      </c>
      <c r="K493">
        <v>692249</v>
      </c>
      <c r="L493">
        <v>4274</v>
      </c>
      <c r="M493">
        <v>6780</v>
      </c>
      <c r="N493">
        <v>4806</v>
      </c>
      <c r="O493">
        <v>2564</v>
      </c>
      <c r="P493">
        <v>3831</v>
      </c>
      <c r="Q493">
        <v>4496</v>
      </c>
    </row>
    <row r="494" spans="4:17" x14ac:dyDescent="0.25">
      <c r="D494">
        <v>719000</v>
      </c>
      <c r="E494">
        <v>0</v>
      </c>
      <c r="F494">
        <v>0</v>
      </c>
      <c r="G494">
        <v>719000</v>
      </c>
      <c r="H494">
        <v>0</v>
      </c>
      <c r="K494">
        <v>719000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4:17" x14ac:dyDescent="0.25">
      <c r="D495">
        <v>772588</v>
      </c>
      <c r="E495">
        <v>0</v>
      </c>
      <c r="F495">
        <v>0</v>
      </c>
      <c r="G495">
        <v>772588</v>
      </c>
      <c r="H495">
        <v>0</v>
      </c>
      <c r="K495">
        <v>772588</v>
      </c>
      <c r="L495">
        <v>9</v>
      </c>
      <c r="M495">
        <v>0</v>
      </c>
      <c r="N495">
        <v>0</v>
      </c>
      <c r="O495">
        <v>0</v>
      </c>
      <c r="P495">
        <v>0</v>
      </c>
      <c r="Q495">
        <v>0</v>
      </c>
    </row>
    <row r="496" spans="4:17" x14ac:dyDescent="0.25">
      <c r="D496">
        <v>724026</v>
      </c>
      <c r="E496">
        <v>0</v>
      </c>
      <c r="F496">
        <v>0</v>
      </c>
      <c r="G496">
        <v>724026</v>
      </c>
      <c r="H496">
        <v>0</v>
      </c>
      <c r="K496">
        <v>724026</v>
      </c>
      <c r="L496">
        <v>2</v>
      </c>
      <c r="M496">
        <v>0</v>
      </c>
      <c r="N496">
        <v>3</v>
      </c>
      <c r="O496">
        <v>0</v>
      </c>
      <c r="P496">
        <v>1</v>
      </c>
      <c r="Q496">
        <v>1</v>
      </c>
    </row>
    <row r="497" spans="4:17" x14ac:dyDescent="0.25">
      <c r="D497">
        <v>691907</v>
      </c>
      <c r="E497">
        <v>0</v>
      </c>
      <c r="F497">
        <v>0</v>
      </c>
      <c r="G497">
        <v>691907</v>
      </c>
      <c r="H497">
        <v>0</v>
      </c>
      <c r="K497">
        <v>691907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4:17" x14ac:dyDescent="0.25">
      <c r="D498">
        <v>692244</v>
      </c>
      <c r="E498">
        <v>0</v>
      </c>
      <c r="F498">
        <v>0</v>
      </c>
      <c r="G498">
        <v>692244</v>
      </c>
      <c r="H498">
        <v>0</v>
      </c>
      <c r="K498">
        <v>692244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4:17" x14ac:dyDescent="0.25">
      <c r="D499">
        <v>691970</v>
      </c>
      <c r="E499">
        <v>51</v>
      </c>
      <c r="F499">
        <v>51</v>
      </c>
      <c r="G499">
        <v>691970</v>
      </c>
      <c r="H499">
        <v>72</v>
      </c>
      <c r="K499">
        <v>691970</v>
      </c>
      <c r="L499">
        <v>36</v>
      </c>
      <c r="M499">
        <v>110</v>
      </c>
      <c r="N499">
        <v>68</v>
      </c>
      <c r="O499">
        <v>38</v>
      </c>
      <c r="P499">
        <v>60</v>
      </c>
      <c r="Q499">
        <v>8</v>
      </c>
    </row>
    <row r="500" spans="4:17" x14ac:dyDescent="0.25">
      <c r="D500">
        <v>710104</v>
      </c>
      <c r="E500">
        <v>0</v>
      </c>
      <c r="F500">
        <v>0</v>
      </c>
      <c r="G500">
        <v>710104</v>
      </c>
      <c r="H500">
        <v>0</v>
      </c>
      <c r="K500">
        <v>710104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</row>
    <row r="501" spans="4:17" x14ac:dyDescent="0.25">
      <c r="D501">
        <v>691870</v>
      </c>
      <c r="E501">
        <v>3</v>
      </c>
      <c r="F501">
        <v>0</v>
      </c>
      <c r="G501">
        <v>691870</v>
      </c>
      <c r="H501">
        <v>0</v>
      </c>
      <c r="K501">
        <v>691870</v>
      </c>
      <c r="L501">
        <v>0</v>
      </c>
      <c r="M501">
        <v>3</v>
      </c>
      <c r="N501">
        <v>3</v>
      </c>
      <c r="O501">
        <v>0</v>
      </c>
      <c r="P501">
        <v>0</v>
      </c>
      <c r="Q501">
        <v>8</v>
      </c>
    </row>
    <row r="502" spans="4:17" x14ac:dyDescent="0.25">
      <c r="D502">
        <v>692051</v>
      </c>
      <c r="E502">
        <v>0</v>
      </c>
      <c r="F502">
        <v>0</v>
      </c>
      <c r="G502">
        <v>692051</v>
      </c>
      <c r="H502">
        <v>0</v>
      </c>
      <c r="K502">
        <v>692051</v>
      </c>
      <c r="L502">
        <v>0</v>
      </c>
      <c r="M502">
        <v>3</v>
      </c>
      <c r="N502">
        <v>0</v>
      </c>
      <c r="O502">
        <v>0</v>
      </c>
      <c r="P502">
        <v>0</v>
      </c>
      <c r="Q502">
        <v>14</v>
      </c>
    </row>
    <row r="503" spans="4:17" x14ac:dyDescent="0.25">
      <c r="D503">
        <v>692128</v>
      </c>
      <c r="E503">
        <v>2</v>
      </c>
      <c r="F503">
        <v>6</v>
      </c>
      <c r="G503">
        <v>692128</v>
      </c>
      <c r="H503">
        <v>7</v>
      </c>
      <c r="K503">
        <v>692128</v>
      </c>
      <c r="L503">
        <v>9</v>
      </c>
      <c r="M503">
        <v>24</v>
      </c>
      <c r="N503">
        <v>5</v>
      </c>
      <c r="O503">
        <v>8</v>
      </c>
      <c r="P503">
        <v>20</v>
      </c>
      <c r="Q503">
        <v>1</v>
      </c>
    </row>
    <row r="504" spans="4:17" x14ac:dyDescent="0.25">
      <c r="D504">
        <v>692171</v>
      </c>
      <c r="E504">
        <v>2</v>
      </c>
      <c r="F504">
        <v>24</v>
      </c>
      <c r="G504">
        <v>692171</v>
      </c>
      <c r="H504">
        <v>0</v>
      </c>
      <c r="K504">
        <v>692171</v>
      </c>
      <c r="L504">
        <v>67</v>
      </c>
      <c r="M504">
        <v>15</v>
      </c>
      <c r="N504">
        <v>0</v>
      </c>
      <c r="O504">
        <v>0</v>
      </c>
      <c r="P504">
        <v>0</v>
      </c>
      <c r="Q504">
        <v>11</v>
      </c>
    </row>
    <row r="505" spans="4:17" x14ac:dyDescent="0.25">
      <c r="D505">
        <v>789360</v>
      </c>
      <c r="E505">
        <v>192</v>
      </c>
      <c r="F505">
        <v>200</v>
      </c>
      <c r="G505">
        <v>789360</v>
      </c>
      <c r="H505">
        <v>116</v>
      </c>
      <c r="K505">
        <v>789360</v>
      </c>
      <c r="L505">
        <v>236</v>
      </c>
      <c r="M505">
        <v>247</v>
      </c>
      <c r="N505">
        <v>167</v>
      </c>
      <c r="O505">
        <v>149</v>
      </c>
      <c r="P505">
        <v>78</v>
      </c>
      <c r="Q505">
        <v>147</v>
      </c>
    </row>
    <row r="506" spans="4:17" x14ac:dyDescent="0.25">
      <c r="D506">
        <v>692180</v>
      </c>
      <c r="E506">
        <v>0</v>
      </c>
      <c r="F506">
        <v>5</v>
      </c>
      <c r="G506">
        <v>692180</v>
      </c>
      <c r="H506">
        <v>0</v>
      </c>
      <c r="K506">
        <v>692180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4:17" x14ac:dyDescent="0.25">
      <c r="D507">
        <v>686031</v>
      </c>
      <c r="E507">
        <v>30</v>
      </c>
      <c r="F507">
        <v>2</v>
      </c>
      <c r="G507">
        <v>686031</v>
      </c>
      <c r="H507">
        <v>6</v>
      </c>
      <c r="K507">
        <v>686031</v>
      </c>
      <c r="L507">
        <v>1</v>
      </c>
      <c r="M507">
        <v>0</v>
      </c>
      <c r="N507">
        <v>0</v>
      </c>
      <c r="O507">
        <v>30</v>
      </c>
      <c r="P507">
        <v>28</v>
      </c>
      <c r="Q507">
        <v>32</v>
      </c>
    </row>
    <row r="508" spans="4:17" x14ac:dyDescent="0.25">
      <c r="D508">
        <v>692084</v>
      </c>
      <c r="E508">
        <v>0</v>
      </c>
      <c r="F508">
        <v>0</v>
      </c>
      <c r="G508">
        <v>692084</v>
      </c>
      <c r="H508">
        <v>0</v>
      </c>
      <c r="K508">
        <v>692084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4:17" x14ac:dyDescent="0.25">
      <c r="D509">
        <v>692173</v>
      </c>
      <c r="E509">
        <v>0</v>
      </c>
      <c r="F509">
        <v>0</v>
      </c>
      <c r="G509">
        <v>692173</v>
      </c>
      <c r="H509">
        <v>0</v>
      </c>
      <c r="K509">
        <v>692173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4:17" x14ac:dyDescent="0.25">
      <c r="D510">
        <v>692174</v>
      </c>
      <c r="E510">
        <v>0</v>
      </c>
      <c r="F510">
        <v>0</v>
      </c>
      <c r="G510">
        <v>692174</v>
      </c>
      <c r="H510">
        <v>0</v>
      </c>
      <c r="K510">
        <v>692174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4:17" x14ac:dyDescent="0.25">
      <c r="D511">
        <v>692175</v>
      </c>
      <c r="E511">
        <v>0</v>
      </c>
      <c r="F511">
        <v>0</v>
      </c>
      <c r="G511">
        <v>692175</v>
      </c>
      <c r="H511">
        <v>0</v>
      </c>
      <c r="K511">
        <v>692175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4:17" x14ac:dyDescent="0.25">
      <c r="D512">
        <v>692131</v>
      </c>
      <c r="E512">
        <v>0</v>
      </c>
      <c r="F512">
        <v>0</v>
      </c>
      <c r="G512">
        <v>692131</v>
      </c>
      <c r="H512">
        <v>0</v>
      </c>
      <c r="K512">
        <v>692131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4:17" x14ac:dyDescent="0.25">
      <c r="D513">
        <v>691908</v>
      </c>
      <c r="E513">
        <v>0</v>
      </c>
      <c r="F513">
        <v>0</v>
      </c>
      <c r="G513">
        <v>691908</v>
      </c>
      <c r="H513">
        <v>0</v>
      </c>
      <c r="K513">
        <v>691908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4:17" x14ac:dyDescent="0.25">
      <c r="D514">
        <v>691906</v>
      </c>
      <c r="E514">
        <v>0</v>
      </c>
      <c r="F514">
        <v>0</v>
      </c>
      <c r="G514">
        <v>691906</v>
      </c>
      <c r="H514">
        <v>0</v>
      </c>
      <c r="K514">
        <v>691906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4:17" x14ac:dyDescent="0.25">
      <c r="D515">
        <v>691844</v>
      </c>
      <c r="E515">
        <v>0</v>
      </c>
      <c r="F515">
        <v>0</v>
      </c>
      <c r="G515">
        <v>691844</v>
      </c>
      <c r="H515">
        <v>0</v>
      </c>
      <c r="K515">
        <v>691844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4:17" x14ac:dyDescent="0.25">
      <c r="D516">
        <v>692241</v>
      </c>
      <c r="E516">
        <v>0</v>
      </c>
      <c r="F516">
        <v>0</v>
      </c>
      <c r="G516">
        <v>692241</v>
      </c>
      <c r="H516">
        <v>0</v>
      </c>
      <c r="K516">
        <v>692241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4:17" x14ac:dyDescent="0.25">
      <c r="D517">
        <v>692134</v>
      </c>
      <c r="E517">
        <v>0</v>
      </c>
      <c r="F517">
        <v>0</v>
      </c>
      <c r="G517">
        <v>692134</v>
      </c>
      <c r="H517">
        <v>0</v>
      </c>
      <c r="K517">
        <v>692134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</row>
    <row r="518" spans="4:17" x14ac:dyDescent="0.25">
      <c r="D518">
        <v>692140</v>
      </c>
      <c r="E518">
        <v>0</v>
      </c>
      <c r="F518">
        <v>0</v>
      </c>
      <c r="G518">
        <v>692140</v>
      </c>
      <c r="H518">
        <v>0</v>
      </c>
      <c r="K518">
        <v>692140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4:17" x14ac:dyDescent="0.25">
      <c r="D519">
        <v>692098</v>
      </c>
      <c r="E519">
        <v>0</v>
      </c>
      <c r="F519">
        <v>0</v>
      </c>
      <c r="G519">
        <v>692098</v>
      </c>
      <c r="H519">
        <v>0</v>
      </c>
      <c r="K519">
        <v>692098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</row>
    <row r="520" spans="4:17" x14ac:dyDescent="0.25">
      <c r="D520">
        <v>692067</v>
      </c>
      <c r="E520">
        <v>0</v>
      </c>
      <c r="F520">
        <v>0</v>
      </c>
      <c r="G520">
        <v>692067</v>
      </c>
      <c r="H520">
        <v>0</v>
      </c>
      <c r="K520">
        <v>692067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</row>
    <row r="521" spans="4:17" x14ac:dyDescent="0.25">
      <c r="D521">
        <v>691914</v>
      </c>
      <c r="E521">
        <v>0</v>
      </c>
      <c r="F521">
        <v>0</v>
      </c>
      <c r="G521">
        <v>691914</v>
      </c>
      <c r="H521">
        <v>0</v>
      </c>
      <c r="K521">
        <v>691914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4:17" x14ac:dyDescent="0.25">
      <c r="D522">
        <v>691918</v>
      </c>
      <c r="E522">
        <v>5</v>
      </c>
      <c r="F522">
        <v>5</v>
      </c>
      <c r="G522">
        <v>691918</v>
      </c>
      <c r="H522">
        <v>0</v>
      </c>
      <c r="K522">
        <v>691918</v>
      </c>
      <c r="L522">
        <v>0</v>
      </c>
      <c r="M522">
        <v>2</v>
      </c>
      <c r="N522">
        <v>4</v>
      </c>
      <c r="O522">
        <v>0</v>
      </c>
      <c r="P522">
        <v>0</v>
      </c>
      <c r="Q522">
        <v>12</v>
      </c>
    </row>
    <row r="523" spans="4:17" x14ac:dyDescent="0.25">
      <c r="D523">
        <v>691968</v>
      </c>
      <c r="E523">
        <v>0</v>
      </c>
      <c r="F523">
        <v>0</v>
      </c>
      <c r="G523">
        <v>691968</v>
      </c>
      <c r="H523">
        <v>0</v>
      </c>
      <c r="K523">
        <v>691968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4:17" x14ac:dyDescent="0.25">
      <c r="D524">
        <v>691298</v>
      </c>
      <c r="E524">
        <v>0</v>
      </c>
      <c r="F524">
        <v>0</v>
      </c>
      <c r="G524">
        <v>691298</v>
      </c>
      <c r="H524">
        <v>0</v>
      </c>
      <c r="K524">
        <v>691298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4:17" x14ac:dyDescent="0.25">
      <c r="D525">
        <v>692382</v>
      </c>
      <c r="E525">
        <v>0</v>
      </c>
      <c r="F525">
        <v>0</v>
      </c>
      <c r="G525">
        <v>692382</v>
      </c>
      <c r="H525">
        <v>0</v>
      </c>
      <c r="K525">
        <v>692382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4:17" x14ac:dyDescent="0.25">
      <c r="D526">
        <v>692095</v>
      </c>
      <c r="E526">
        <v>0</v>
      </c>
      <c r="F526">
        <v>0</v>
      </c>
      <c r="G526">
        <v>692095</v>
      </c>
      <c r="H526">
        <v>0</v>
      </c>
      <c r="K526">
        <v>692095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</row>
    <row r="527" spans="4:17" x14ac:dyDescent="0.25">
      <c r="D527">
        <v>691920</v>
      </c>
      <c r="E527">
        <v>0</v>
      </c>
      <c r="F527">
        <v>0</v>
      </c>
      <c r="G527">
        <v>691920</v>
      </c>
      <c r="H527">
        <v>0</v>
      </c>
      <c r="K527">
        <v>691920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4:17" x14ac:dyDescent="0.25">
      <c r="D528">
        <v>691966</v>
      </c>
      <c r="E528">
        <v>0</v>
      </c>
      <c r="F528">
        <v>0</v>
      </c>
      <c r="G528">
        <v>691966</v>
      </c>
      <c r="H528">
        <v>0</v>
      </c>
      <c r="K528">
        <v>691966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4:17" x14ac:dyDescent="0.25">
      <c r="D529">
        <v>691979</v>
      </c>
      <c r="E529">
        <v>0</v>
      </c>
      <c r="F529">
        <v>0</v>
      </c>
      <c r="G529">
        <v>691979</v>
      </c>
      <c r="H529">
        <v>0</v>
      </c>
      <c r="K529">
        <v>691979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4:17" x14ac:dyDescent="0.25">
      <c r="D530">
        <v>691980</v>
      </c>
      <c r="E530">
        <v>0</v>
      </c>
      <c r="F530">
        <v>0</v>
      </c>
      <c r="G530">
        <v>691980</v>
      </c>
      <c r="H530">
        <v>0</v>
      </c>
      <c r="K530">
        <v>691980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4:17" x14ac:dyDescent="0.25">
      <c r="D531">
        <v>806297</v>
      </c>
      <c r="E531">
        <v>0</v>
      </c>
      <c r="F531">
        <v>0</v>
      </c>
      <c r="G531">
        <v>806297</v>
      </c>
      <c r="H531">
        <v>0</v>
      </c>
      <c r="K531">
        <v>806297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4:17" x14ac:dyDescent="0.25">
      <c r="D532">
        <v>807562</v>
      </c>
      <c r="E532">
        <v>0</v>
      </c>
      <c r="F532">
        <v>0</v>
      </c>
      <c r="G532">
        <v>807562</v>
      </c>
      <c r="H532">
        <v>0</v>
      </c>
      <c r="K532">
        <v>807562</v>
      </c>
      <c r="L532">
        <v>0</v>
      </c>
      <c r="M532">
        <v>0</v>
      </c>
      <c r="N532">
        <v>0</v>
      </c>
      <c r="O532">
        <v>0</v>
      </c>
      <c r="P532">
        <v>10</v>
      </c>
      <c r="Q532">
        <v>6</v>
      </c>
    </row>
    <row r="533" spans="4:17" x14ac:dyDescent="0.25">
      <c r="D533">
        <v>692086</v>
      </c>
      <c r="E533">
        <v>0</v>
      </c>
      <c r="F533">
        <v>0</v>
      </c>
      <c r="G533">
        <v>692086</v>
      </c>
      <c r="H533">
        <v>0</v>
      </c>
      <c r="K533">
        <v>692086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4:17" x14ac:dyDescent="0.25">
      <c r="D534">
        <v>692087</v>
      </c>
      <c r="E534">
        <v>0</v>
      </c>
      <c r="F534">
        <v>0</v>
      </c>
      <c r="G534">
        <v>692087</v>
      </c>
      <c r="H534">
        <v>0</v>
      </c>
      <c r="K534">
        <v>692087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4:17" x14ac:dyDescent="0.25">
      <c r="D535">
        <v>692085</v>
      </c>
      <c r="E535">
        <v>0</v>
      </c>
      <c r="F535">
        <v>0</v>
      </c>
      <c r="G535">
        <v>692085</v>
      </c>
      <c r="H535">
        <v>0</v>
      </c>
      <c r="K535">
        <v>692085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4:17" x14ac:dyDescent="0.25">
      <c r="D536">
        <v>692130</v>
      </c>
      <c r="E536">
        <v>0</v>
      </c>
      <c r="F536">
        <v>0</v>
      </c>
      <c r="G536">
        <v>692130</v>
      </c>
      <c r="H536">
        <v>0</v>
      </c>
      <c r="K536">
        <v>692130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4:17" x14ac:dyDescent="0.25">
      <c r="D537">
        <v>692141</v>
      </c>
      <c r="E537">
        <v>0</v>
      </c>
      <c r="F537">
        <v>0</v>
      </c>
      <c r="G537">
        <v>692141</v>
      </c>
      <c r="H537">
        <v>0</v>
      </c>
      <c r="K537">
        <v>692141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4:17" x14ac:dyDescent="0.25">
      <c r="D538">
        <v>692100</v>
      </c>
      <c r="E538">
        <v>0</v>
      </c>
      <c r="F538">
        <v>3</v>
      </c>
      <c r="G538">
        <v>692100</v>
      </c>
      <c r="H538">
        <v>0</v>
      </c>
      <c r="K538">
        <v>692100</v>
      </c>
      <c r="L538">
        <v>3</v>
      </c>
      <c r="M538">
        <v>4</v>
      </c>
      <c r="N538">
        <v>0</v>
      </c>
      <c r="O538">
        <v>0</v>
      </c>
      <c r="P538">
        <v>0</v>
      </c>
      <c r="Q538">
        <v>0</v>
      </c>
    </row>
    <row r="539" spans="4:17" x14ac:dyDescent="0.25">
      <c r="D539">
        <v>692201</v>
      </c>
      <c r="E539">
        <v>0</v>
      </c>
      <c r="F539">
        <v>0</v>
      </c>
      <c r="G539">
        <v>692201</v>
      </c>
      <c r="H539">
        <v>0</v>
      </c>
      <c r="K539">
        <v>692201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4:17" x14ac:dyDescent="0.25">
      <c r="D540">
        <v>692202</v>
      </c>
      <c r="E540">
        <v>0</v>
      </c>
      <c r="F540">
        <v>0</v>
      </c>
      <c r="G540">
        <v>692202</v>
      </c>
      <c r="H540">
        <v>0</v>
      </c>
      <c r="K540">
        <v>692202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</row>
    <row r="541" spans="4:17" x14ac:dyDescent="0.25">
      <c r="D541">
        <v>692203</v>
      </c>
      <c r="E541">
        <v>0</v>
      </c>
      <c r="F541">
        <v>0</v>
      </c>
      <c r="G541">
        <v>692203</v>
      </c>
      <c r="H541">
        <v>0</v>
      </c>
      <c r="K541">
        <v>692203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4:17" x14ac:dyDescent="0.25">
      <c r="D542">
        <v>692204</v>
      </c>
      <c r="E542">
        <v>0</v>
      </c>
      <c r="F542">
        <v>0</v>
      </c>
      <c r="G542">
        <v>692204</v>
      </c>
      <c r="H542">
        <v>0</v>
      </c>
      <c r="K542">
        <v>692204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4:17" x14ac:dyDescent="0.25">
      <c r="D543">
        <v>692243</v>
      </c>
      <c r="E543">
        <v>0</v>
      </c>
      <c r="F543">
        <v>0</v>
      </c>
      <c r="G543">
        <v>692243</v>
      </c>
      <c r="H543">
        <v>0</v>
      </c>
      <c r="K543">
        <v>692243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4:17" x14ac:dyDescent="0.25">
      <c r="D544">
        <v>692138</v>
      </c>
      <c r="E544">
        <v>0</v>
      </c>
      <c r="F544">
        <v>0</v>
      </c>
      <c r="G544">
        <v>692138</v>
      </c>
      <c r="H544">
        <v>0</v>
      </c>
      <c r="K544">
        <v>692138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4:17" x14ac:dyDescent="0.25">
      <c r="D545">
        <v>692339</v>
      </c>
      <c r="E545">
        <v>0</v>
      </c>
      <c r="F545">
        <v>0</v>
      </c>
      <c r="G545">
        <v>692339</v>
      </c>
      <c r="H545">
        <v>0</v>
      </c>
      <c r="K545">
        <v>692339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4:17" x14ac:dyDescent="0.25">
      <c r="D546">
        <v>691783</v>
      </c>
      <c r="E546">
        <v>0</v>
      </c>
      <c r="F546">
        <v>0</v>
      </c>
      <c r="G546">
        <v>691783</v>
      </c>
      <c r="H546">
        <v>0</v>
      </c>
      <c r="K546">
        <v>691783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4:17" x14ac:dyDescent="0.25">
      <c r="D547">
        <v>692065</v>
      </c>
      <c r="E547">
        <v>0</v>
      </c>
      <c r="F547">
        <v>0</v>
      </c>
      <c r="G547">
        <v>692065</v>
      </c>
      <c r="H547">
        <v>0</v>
      </c>
      <c r="K547">
        <v>692065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4:17" x14ac:dyDescent="0.25">
      <c r="D548">
        <v>691978</v>
      </c>
      <c r="E548">
        <v>0</v>
      </c>
      <c r="F548">
        <v>0</v>
      </c>
      <c r="G548">
        <v>691978</v>
      </c>
      <c r="H548">
        <v>0</v>
      </c>
      <c r="K548">
        <v>691978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4:17" x14ac:dyDescent="0.25">
      <c r="D549">
        <v>718828</v>
      </c>
      <c r="E549">
        <v>0</v>
      </c>
      <c r="F549">
        <v>0</v>
      </c>
      <c r="G549">
        <v>718828</v>
      </c>
      <c r="H549">
        <v>0</v>
      </c>
      <c r="K549">
        <v>718828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4:17" x14ac:dyDescent="0.25">
      <c r="D550">
        <v>691934</v>
      </c>
      <c r="E550">
        <v>0</v>
      </c>
      <c r="F550">
        <v>0</v>
      </c>
      <c r="G550">
        <v>691934</v>
      </c>
      <c r="H550">
        <v>0</v>
      </c>
      <c r="K550">
        <v>691934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4:17" x14ac:dyDescent="0.25">
      <c r="D551">
        <v>789762</v>
      </c>
      <c r="E551">
        <v>0</v>
      </c>
      <c r="F551">
        <v>0</v>
      </c>
      <c r="G551">
        <v>789762</v>
      </c>
      <c r="H551">
        <v>0</v>
      </c>
      <c r="K551">
        <v>789762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4:17" x14ac:dyDescent="0.25">
      <c r="D552">
        <v>692176</v>
      </c>
      <c r="E552">
        <v>0</v>
      </c>
      <c r="F552">
        <v>0</v>
      </c>
      <c r="G552">
        <v>692176</v>
      </c>
      <c r="H552">
        <v>0</v>
      </c>
      <c r="K552">
        <v>692176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4:17" x14ac:dyDescent="0.25">
      <c r="D553">
        <v>692177</v>
      </c>
      <c r="E553">
        <v>0</v>
      </c>
      <c r="F553">
        <v>0</v>
      </c>
      <c r="G553">
        <v>692177</v>
      </c>
      <c r="H553">
        <v>0</v>
      </c>
      <c r="K553">
        <v>692177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4:17" x14ac:dyDescent="0.25">
      <c r="D554">
        <v>691855</v>
      </c>
      <c r="E554">
        <v>0</v>
      </c>
      <c r="F554">
        <v>0</v>
      </c>
      <c r="G554">
        <v>691855</v>
      </c>
      <c r="H554">
        <v>0</v>
      </c>
      <c r="K554">
        <v>691855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4:17" x14ac:dyDescent="0.25">
      <c r="D555">
        <v>692132</v>
      </c>
      <c r="E555">
        <v>0</v>
      </c>
      <c r="F555">
        <v>0</v>
      </c>
      <c r="G555">
        <v>692132</v>
      </c>
      <c r="H555">
        <v>0</v>
      </c>
      <c r="K555">
        <v>692132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4:17" x14ac:dyDescent="0.25">
      <c r="D556">
        <v>692029</v>
      </c>
      <c r="E556">
        <v>0</v>
      </c>
      <c r="F556">
        <v>0</v>
      </c>
      <c r="G556">
        <v>692029</v>
      </c>
      <c r="H556">
        <v>0</v>
      </c>
      <c r="K556">
        <v>692029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4:17" x14ac:dyDescent="0.25">
      <c r="D557">
        <v>692099</v>
      </c>
      <c r="E557">
        <v>0</v>
      </c>
      <c r="F557">
        <v>0</v>
      </c>
      <c r="G557">
        <v>692099</v>
      </c>
      <c r="H557">
        <v>0</v>
      </c>
      <c r="K557">
        <v>692099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4:17" x14ac:dyDescent="0.25">
      <c r="D558">
        <v>692097</v>
      </c>
      <c r="E558">
        <v>0</v>
      </c>
      <c r="F558">
        <v>0</v>
      </c>
      <c r="G558">
        <v>692097</v>
      </c>
      <c r="H558">
        <v>0</v>
      </c>
      <c r="K558">
        <v>692097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4:17" x14ac:dyDescent="0.25">
      <c r="D559">
        <v>692096</v>
      </c>
      <c r="E559">
        <v>0</v>
      </c>
      <c r="F559">
        <v>0</v>
      </c>
      <c r="G559">
        <v>692096</v>
      </c>
      <c r="H559">
        <v>0</v>
      </c>
      <c r="K559">
        <v>692096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4:17" x14ac:dyDescent="0.25">
      <c r="D560">
        <v>692094</v>
      </c>
      <c r="E560">
        <v>0</v>
      </c>
      <c r="F560">
        <v>0</v>
      </c>
      <c r="G560">
        <v>692094</v>
      </c>
      <c r="H560">
        <v>0</v>
      </c>
      <c r="K560">
        <v>692094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4:17" x14ac:dyDescent="0.25">
      <c r="D561">
        <v>693451</v>
      </c>
      <c r="E561">
        <v>0</v>
      </c>
      <c r="F561">
        <v>0</v>
      </c>
      <c r="G561">
        <v>693451</v>
      </c>
      <c r="H561">
        <v>0</v>
      </c>
      <c r="K561">
        <v>693451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4:17" x14ac:dyDescent="0.25">
      <c r="D562">
        <v>692064</v>
      </c>
      <c r="E562">
        <v>0</v>
      </c>
      <c r="F562">
        <v>0</v>
      </c>
      <c r="G562">
        <v>692064</v>
      </c>
      <c r="H562">
        <v>0</v>
      </c>
      <c r="K562">
        <v>692064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4:17" x14ac:dyDescent="0.25">
      <c r="D563">
        <v>691910</v>
      </c>
      <c r="E563">
        <v>0</v>
      </c>
      <c r="F563">
        <v>0</v>
      </c>
      <c r="G563">
        <v>691910</v>
      </c>
      <c r="H563">
        <v>0</v>
      </c>
      <c r="K563">
        <v>691910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4:17" x14ac:dyDescent="0.25">
      <c r="D564">
        <v>724121</v>
      </c>
      <c r="E564">
        <v>0</v>
      </c>
      <c r="F564">
        <v>0</v>
      </c>
      <c r="G564">
        <v>724121</v>
      </c>
      <c r="H564">
        <v>0</v>
      </c>
      <c r="K564">
        <v>724121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4:17" x14ac:dyDescent="0.25">
      <c r="D565">
        <v>692320</v>
      </c>
      <c r="E565">
        <v>0</v>
      </c>
      <c r="F565">
        <v>0</v>
      </c>
      <c r="G565">
        <v>692320</v>
      </c>
      <c r="H565">
        <v>0</v>
      </c>
      <c r="K565">
        <v>692320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4:17" x14ac:dyDescent="0.25">
      <c r="D566">
        <v>692333</v>
      </c>
      <c r="E566">
        <v>47</v>
      </c>
      <c r="F566">
        <v>26</v>
      </c>
      <c r="G566">
        <v>692333</v>
      </c>
      <c r="H566">
        <v>26</v>
      </c>
      <c r="K566">
        <v>692333</v>
      </c>
      <c r="L566">
        <v>19</v>
      </c>
      <c r="M566">
        <v>27</v>
      </c>
      <c r="N566">
        <v>34</v>
      </c>
      <c r="O566">
        <v>24</v>
      </c>
      <c r="P566">
        <v>21</v>
      </c>
      <c r="Q566">
        <v>4</v>
      </c>
    </row>
    <row r="567" spans="4:17" x14ac:dyDescent="0.25">
      <c r="D567" t="s">
        <v>490</v>
      </c>
      <c r="E567">
        <v>0</v>
      </c>
      <c r="F567">
        <v>0</v>
      </c>
      <c r="G567" t="s">
        <v>490</v>
      </c>
      <c r="H567">
        <v>0</v>
      </c>
      <c r="K567" t="s">
        <v>490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4:17" x14ac:dyDescent="0.25">
      <c r="D568">
        <v>691967</v>
      </c>
      <c r="E568">
        <v>0</v>
      </c>
      <c r="F568">
        <v>0</v>
      </c>
      <c r="G568">
        <v>691967</v>
      </c>
      <c r="H568">
        <v>0</v>
      </c>
      <c r="K568">
        <v>691967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4:17" x14ac:dyDescent="0.25">
      <c r="D569" t="s">
        <v>490</v>
      </c>
      <c r="E569">
        <v>0</v>
      </c>
      <c r="F569">
        <v>0</v>
      </c>
      <c r="G569" t="s">
        <v>490</v>
      </c>
      <c r="H569">
        <v>0</v>
      </c>
      <c r="K569" t="s">
        <v>490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4:17" x14ac:dyDescent="0.25">
      <c r="D570" t="s">
        <v>491</v>
      </c>
      <c r="E570">
        <v>0</v>
      </c>
      <c r="F570">
        <v>0</v>
      </c>
      <c r="G570" t="s">
        <v>491</v>
      </c>
      <c r="H570">
        <v>0</v>
      </c>
      <c r="K570" t="s">
        <v>491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4:17" x14ac:dyDescent="0.25">
      <c r="D571" t="s">
        <v>492</v>
      </c>
      <c r="E571">
        <v>0</v>
      </c>
      <c r="F571">
        <v>0</v>
      </c>
      <c r="G571" t="s">
        <v>492</v>
      </c>
      <c r="H571">
        <v>0</v>
      </c>
      <c r="K571" t="s">
        <v>492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4:17" x14ac:dyDescent="0.25">
      <c r="D572" t="s">
        <v>493</v>
      </c>
      <c r="E572">
        <v>0</v>
      </c>
      <c r="F572">
        <v>0</v>
      </c>
      <c r="G572" t="s">
        <v>493</v>
      </c>
      <c r="H572">
        <v>0</v>
      </c>
      <c r="K572" t="s">
        <v>493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4:17" x14ac:dyDescent="0.25">
      <c r="D573" t="s">
        <v>494</v>
      </c>
      <c r="E573">
        <v>19</v>
      </c>
      <c r="F573">
        <v>14</v>
      </c>
      <c r="G573" t="s">
        <v>494</v>
      </c>
      <c r="H573">
        <v>15</v>
      </c>
      <c r="K573" t="s">
        <v>494</v>
      </c>
      <c r="L573">
        <v>10</v>
      </c>
      <c r="M573">
        <v>24</v>
      </c>
      <c r="N573">
        <v>5</v>
      </c>
      <c r="O573">
        <v>5</v>
      </c>
      <c r="P573">
        <v>18</v>
      </c>
      <c r="Q573">
        <v>2</v>
      </c>
    </row>
    <row r="574" spans="4:17" x14ac:dyDescent="0.25">
      <c r="D574" t="s">
        <v>495</v>
      </c>
      <c r="E574">
        <v>0</v>
      </c>
      <c r="F574">
        <v>0</v>
      </c>
      <c r="G574" t="s">
        <v>495</v>
      </c>
      <c r="H574">
        <v>0</v>
      </c>
      <c r="K574" t="s">
        <v>495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4:17" x14ac:dyDescent="0.25">
      <c r="D575">
        <v>691849</v>
      </c>
      <c r="E575">
        <v>0</v>
      </c>
      <c r="F575">
        <v>2</v>
      </c>
      <c r="G575">
        <v>691849</v>
      </c>
      <c r="H575">
        <v>0</v>
      </c>
      <c r="K575">
        <v>691849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4:17" x14ac:dyDescent="0.25">
      <c r="D576" t="s">
        <v>496</v>
      </c>
      <c r="E576">
        <v>50</v>
      </c>
      <c r="F576">
        <v>28</v>
      </c>
      <c r="G576" t="s">
        <v>496</v>
      </c>
      <c r="H576">
        <v>40</v>
      </c>
      <c r="K576" t="s">
        <v>496</v>
      </c>
      <c r="L576">
        <v>36</v>
      </c>
      <c r="M576">
        <v>48</v>
      </c>
      <c r="N576">
        <v>21</v>
      </c>
      <c r="O576">
        <v>39</v>
      </c>
      <c r="P576">
        <v>11</v>
      </c>
      <c r="Q576">
        <v>33</v>
      </c>
    </row>
    <row r="577" spans="4:17" x14ac:dyDescent="0.25">
      <c r="D577">
        <v>841092</v>
      </c>
      <c r="E577">
        <v>0</v>
      </c>
      <c r="F577">
        <v>0</v>
      </c>
      <c r="G577">
        <v>841092</v>
      </c>
      <c r="H577">
        <v>0</v>
      </c>
      <c r="K577">
        <v>841092</v>
      </c>
      <c r="L577">
        <v>12</v>
      </c>
      <c r="M577">
        <v>0</v>
      </c>
      <c r="N577">
        <v>0</v>
      </c>
      <c r="O577">
        <v>0</v>
      </c>
      <c r="P577">
        <v>0</v>
      </c>
      <c r="Q577">
        <v>8</v>
      </c>
    </row>
    <row r="578" spans="4:17" x14ac:dyDescent="0.25">
      <c r="D578" t="s">
        <v>497</v>
      </c>
      <c r="E578">
        <v>0</v>
      </c>
      <c r="F578">
        <v>0</v>
      </c>
      <c r="G578" t="s">
        <v>497</v>
      </c>
      <c r="H578">
        <v>0</v>
      </c>
      <c r="K578" t="s">
        <v>497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4:17" x14ac:dyDescent="0.25">
      <c r="D579" t="s">
        <v>498</v>
      </c>
      <c r="E579">
        <v>0</v>
      </c>
      <c r="F579">
        <v>0</v>
      </c>
      <c r="G579" t="s">
        <v>498</v>
      </c>
      <c r="H579">
        <v>0</v>
      </c>
      <c r="K579" t="s">
        <v>498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4:17" x14ac:dyDescent="0.25">
      <c r="D580">
        <v>804723</v>
      </c>
      <c r="E580">
        <v>0</v>
      </c>
      <c r="F580">
        <v>0</v>
      </c>
      <c r="G580">
        <v>804723</v>
      </c>
      <c r="H580">
        <v>0</v>
      </c>
      <c r="K580">
        <v>804723</v>
      </c>
      <c r="L580">
        <v>0</v>
      </c>
      <c r="M580">
        <v>0</v>
      </c>
      <c r="N580">
        <v>0</v>
      </c>
      <c r="O580">
        <v>0</v>
      </c>
      <c r="P580">
        <v>0.13333333333333333</v>
      </c>
      <c r="Q580">
        <v>0</v>
      </c>
    </row>
    <row r="581" spans="4:17" x14ac:dyDescent="0.25">
      <c r="D581">
        <v>1161937</v>
      </c>
      <c r="E581">
        <v>0</v>
      </c>
      <c r="F581">
        <v>0</v>
      </c>
      <c r="G581">
        <v>1161937</v>
      </c>
      <c r="H581">
        <v>0</v>
      </c>
      <c r="K581">
        <v>1161937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4:17" x14ac:dyDescent="0.25">
      <c r="D582">
        <v>85102465</v>
      </c>
      <c r="E582">
        <v>0</v>
      </c>
      <c r="F582">
        <v>0</v>
      </c>
      <c r="G582">
        <v>85102465</v>
      </c>
      <c r="H582">
        <v>0</v>
      </c>
      <c r="K582">
        <v>85102465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</row>
    <row r="583" spans="4:17" x14ac:dyDescent="0.25">
      <c r="D583">
        <v>85136371</v>
      </c>
      <c r="E583">
        <v>0</v>
      </c>
      <c r="F583">
        <v>0</v>
      </c>
      <c r="G583">
        <v>85136371</v>
      </c>
      <c r="H583">
        <v>0</v>
      </c>
      <c r="K583">
        <v>85136371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4:17" x14ac:dyDescent="0.25">
      <c r="D584" t="s">
        <v>499</v>
      </c>
      <c r="E584">
        <v>0</v>
      </c>
      <c r="F584">
        <v>0</v>
      </c>
      <c r="G584" t="s">
        <v>499</v>
      </c>
      <c r="H584">
        <v>0</v>
      </c>
      <c r="K584" t="s">
        <v>499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4:17" x14ac:dyDescent="0.25">
      <c r="D585" t="s">
        <v>500</v>
      </c>
      <c r="E585">
        <v>0</v>
      </c>
      <c r="F585">
        <v>0</v>
      </c>
      <c r="G585" t="s">
        <v>500</v>
      </c>
      <c r="H585">
        <v>0</v>
      </c>
      <c r="K585" t="s">
        <v>500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4:17" x14ac:dyDescent="0.25">
      <c r="D586">
        <v>795005</v>
      </c>
      <c r="E586">
        <v>0</v>
      </c>
      <c r="F586">
        <v>0</v>
      </c>
      <c r="G586">
        <v>795005</v>
      </c>
      <c r="H586">
        <v>0</v>
      </c>
      <c r="K586">
        <v>795005</v>
      </c>
      <c r="L586">
        <v>0</v>
      </c>
      <c r="M586">
        <v>0</v>
      </c>
      <c r="N586">
        <v>0</v>
      </c>
      <c r="O586">
        <v>1</v>
      </c>
      <c r="P586">
        <v>0</v>
      </c>
      <c r="Q586">
        <v>24</v>
      </c>
    </row>
    <row r="587" spans="4:17" x14ac:dyDescent="0.25">
      <c r="D587">
        <v>841078</v>
      </c>
      <c r="E587">
        <v>0</v>
      </c>
      <c r="F587">
        <v>4</v>
      </c>
      <c r="G587">
        <v>841078</v>
      </c>
      <c r="H587">
        <v>0</v>
      </c>
      <c r="K587">
        <v>841078</v>
      </c>
      <c r="L587">
        <v>0</v>
      </c>
      <c r="M587">
        <v>0</v>
      </c>
      <c r="N587">
        <v>41</v>
      </c>
      <c r="O587">
        <v>0</v>
      </c>
      <c r="P587">
        <v>1</v>
      </c>
      <c r="Q587">
        <v>4</v>
      </c>
    </row>
    <row r="588" spans="4:17" x14ac:dyDescent="0.25">
      <c r="D588">
        <v>85102464</v>
      </c>
      <c r="E588">
        <v>0</v>
      </c>
      <c r="F588">
        <v>0</v>
      </c>
      <c r="G588">
        <v>85102464</v>
      </c>
      <c r="H588">
        <v>0</v>
      </c>
      <c r="K588">
        <v>85102464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</row>
    <row r="589" spans="4:17" x14ac:dyDescent="0.25">
      <c r="D589" t="s">
        <v>501</v>
      </c>
      <c r="E589">
        <v>0</v>
      </c>
      <c r="F589">
        <v>0</v>
      </c>
      <c r="G589" t="s">
        <v>501</v>
      </c>
      <c r="H589">
        <v>0</v>
      </c>
      <c r="K589" t="s">
        <v>501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</row>
    <row r="590" spans="4:17" x14ac:dyDescent="0.25">
      <c r="D590" t="s">
        <v>502</v>
      </c>
      <c r="E590">
        <v>0</v>
      </c>
      <c r="F590">
        <v>0</v>
      </c>
      <c r="G590" t="s">
        <v>502</v>
      </c>
      <c r="H590">
        <v>0</v>
      </c>
      <c r="K590" t="s">
        <v>502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2</v>
      </c>
    </row>
    <row r="591" spans="4:17" x14ac:dyDescent="0.25">
      <c r="D591" t="s">
        <v>503</v>
      </c>
      <c r="E591">
        <v>0</v>
      </c>
      <c r="F591">
        <v>0</v>
      </c>
      <c r="G591" t="s">
        <v>503</v>
      </c>
      <c r="H591">
        <v>0</v>
      </c>
      <c r="K591" t="s">
        <v>503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</row>
    <row r="592" spans="4:17" x14ac:dyDescent="0.25">
      <c r="D592">
        <v>844573</v>
      </c>
      <c r="E592">
        <v>2950</v>
      </c>
      <c r="F592">
        <v>2758</v>
      </c>
      <c r="G592">
        <v>844573</v>
      </c>
      <c r="H592">
        <v>2273</v>
      </c>
      <c r="K592">
        <v>844573</v>
      </c>
      <c r="L592">
        <v>4077</v>
      </c>
      <c r="M592">
        <v>5205</v>
      </c>
      <c r="N592">
        <v>3873</v>
      </c>
      <c r="O592">
        <v>3209</v>
      </c>
      <c r="P592">
        <v>1203</v>
      </c>
      <c r="Q592">
        <v>3206</v>
      </c>
    </row>
    <row r="593" spans="4:17" x14ac:dyDescent="0.25">
      <c r="D593">
        <v>795876</v>
      </c>
      <c r="E593">
        <v>0</v>
      </c>
      <c r="F593">
        <v>0</v>
      </c>
      <c r="G593">
        <v>795876</v>
      </c>
      <c r="H593">
        <v>0</v>
      </c>
      <c r="K593">
        <v>795876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</row>
    <row r="594" spans="4:17" x14ac:dyDescent="0.25">
      <c r="D594" t="s">
        <v>504</v>
      </c>
      <c r="E594">
        <v>0</v>
      </c>
      <c r="F594">
        <v>0</v>
      </c>
      <c r="G594" t="s">
        <v>504</v>
      </c>
      <c r="H594">
        <v>0</v>
      </c>
      <c r="K594" t="s">
        <v>504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2</v>
      </c>
    </row>
    <row r="595" spans="4:17" x14ac:dyDescent="0.25">
      <c r="D595" t="s">
        <v>505</v>
      </c>
      <c r="E595">
        <v>0</v>
      </c>
      <c r="F595">
        <v>0</v>
      </c>
      <c r="G595" t="s">
        <v>505</v>
      </c>
      <c r="H595">
        <v>0</v>
      </c>
      <c r="K595" t="s">
        <v>505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2</v>
      </c>
    </row>
    <row r="596" spans="4:17" x14ac:dyDescent="0.25">
      <c r="D596" t="s">
        <v>506</v>
      </c>
      <c r="E596">
        <v>0</v>
      </c>
      <c r="F596">
        <v>0</v>
      </c>
      <c r="G596" t="s">
        <v>506</v>
      </c>
      <c r="H596">
        <v>0</v>
      </c>
      <c r="K596" t="s">
        <v>506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4</v>
      </c>
    </row>
    <row r="597" spans="4:17" x14ac:dyDescent="0.25">
      <c r="D597" t="s">
        <v>507</v>
      </c>
      <c r="E597">
        <v>0</v>
      </c>
      <c r="F597">
        <v>0</v>
      </c>
      <c r="G597" t="s">
        <v>507</v>
      </c>
      <c r="H597">
        <v>0</v>
      </c>
      <c r="K597" t="s">
        <v>507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3</v>
      </c>
    </row>
    <row r="598" spans="4:17" x14ac:dyDescent="0.25">
      <c r="D598" t="s">
        <v>508</v>
      </c>
      <c r="E598">
        <v>0</v>
      </c>
      <c r="F598">
        <v>0</v>
      </c>
      <c r="G598" t="s">
        <v>508</v>
      </c>
      <c r="H598">
        <v>0</v>
      </c>
      <c r="K598" t="s">
        <v>508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2</v>
      </c>
    </row>
    <row r="599" spans="4:17" x14ac:dyDescent="0.25">
      <c r="D599" t="s">
        <v>509</v>
      </c>
      <c r="E599">
        <v>0</v>
      </c>
      <c r="F599">
        <v>0</v>
      </c>
      <c r="G599" t="s">
        <v>509</v>
      </c>
      <c r="H599">
        <v>0</v>
      </c>
      <c r="K599" t="s">
        <v>509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4:17" x14ac:dyDescent="0.25">
      <c r="D600" t="s">
        <v>510</v>
      </c>
      <c r="E600">
        <v>0</v>
      </c>
      <c r="F600">
        <v>0</v>
      </c>
      <c r="G600" t="s">
        <v>510</v>
      </c>
      <c r="H600">
        <v>0</v>
      </c>
      <c r="K600" t="s">
        <v>510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4:17" x14ac:dyDescent="0.25">
      <c r="D601" t="s">
        <v>511</v>
      </c>
      <c r="E601">
        <v>0</v>
      </c>
      <c r="F601">
        <v>0</v>
      </c>
      <c r="G601" t="s">
        <v>511</v>
      </c>
      <c r="H601">
        <v>0</v>
      </c>
      <c r="K601" t="s">
        <v>511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4:17" x14ac:dyDescent="0.25">
      <c r="D602" t="s">
        <v>512</v>
      </c>
      <c r="E602">
        <v>0</v>
      </c>
      <c r="F602">
        <v>0</v>
      </c>
      <c r="G602" t="s">
        <v>512</v>
      </c>
      <c r="H602">
        <v>0</v>
      </c>
      <c r="K602" t="s">
        <v>512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4:17" x14ac:dyDescent="0.25">
      <c r="D603" t="s">
        <v>513</v>
      </c>
      <c r="E603">
        <v>0</v>
      </c>
      <c r="F603">
        <v>0</v>
      </c>
      <c r="G603" t="s">
        <v>513</v>
      </c>
      <c r="H603">
        <v>0</v>
      </c>
      <c r="K603" t="s">
        <v>513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4:17" x14ac:dyDescent="0.25">
      <c r="D604" t="s">
        <v>514</v>
      </c>
      <c r="E604">
        <v>0</v>
      </c>
      <c r="F604">
        <v>0</v>
      </c>
      <c r="G604" t="s">
        <v>514</v>
      </c>
      <c r="H604">
        <v>0</v>
      </c>
      <c r="K604" t="s">
        <v>514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2</v>
      </c>
    </row>
    <row r="605" spans="4:17" x14ac:dyDescent="0.25">
      <c r="D605" t="s">
        <v>515</v>
      </c>
      <c r="E605">
        <v>0</v>
      </c>
      <c r="F605">
        <v>0</v>
      </c>
      <c r="G605" t="s">
        <v>515</v>
      </c>
      <c r="H605">
        <v>0</v>
      </c>
      <c r="K605" t="s">
        <v>515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</row>
    <row r="606" spans="4:17" x14ac:dyDescent="0.25">
      <c r="D606" t="s">
        <v>516</v>
      </c>
      <c r="E606">
        <v>0</v>
      </c>
      <c r="F606">
        <v>0</v>
      </c>
      <c r="G606" t="s">
        <v>516</v>
      </c>
      <c r="H606">
        <v>0</v>
      </c>
      <c r="K606" t="s">
        <v>516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</row>
    <row r="607" spans="4:17" x14ac:dyDescent="0.25">
      <c r="D607" t="s">
        <v>517</v>
      </c>
      <c r="E607">
        <v>0</v>
      </c>
      <c r="F607">
        <v>0</v>
      </c>
      <c r="G607" t="s">
        <v>517</v>
      </c>
      <c r="H607">
        <v>0</v>
      </c>
      <c r="K607" t="s">
        <v>517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</row>
    <row r="608" spans="4:17" x14ac:dyDescent="0.25">
      <c r="D608" t="s">
        <v>518</v>
      </c>
      <c r="E608">
        <v>0</v>
      </c>
      <c r="F608">
        <v>0</v>
      </c>
      <c r="G608" t="s">
        <v>518</v>
      </c>
      <c r="H608">
        <v>0</v>
      </c>
      <c r="K608" t="s">
        <v>518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4:17" x14ac:dyDescent="0.25">
      <c r="D609" t="s">
        <v>519</v>
      </c>
      <c r="E609">
        <v>0</v>
      </c>
      <c r="F609">
        <v>0</v>
      </c>
      <c r="G609" t="s">
        <v>519</v>
      </c>
      <c r="H609">
        <v>0</v>
      </c>
      <c r="K609" t="s">
        <v>519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</row>
    <row r="610" spans="4:17" x14ac:dyDescent="0.25">
      <c r="D610" t="s">
        <v>520</v>
      </c>
      <c r="E610">
        <v>0</v>
      </c>
      <c r="F610">
        <v>0</v>
      </c>
      <c r="G610" t="s">
        <v>520</v>
      </c>
      <c r="H610">
        <v>0</v>
      </c>
      <c r="K610" t="s">
        <v>520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</row>
    <row r="611" spans="4:17" x14ac:dyDescent="0.25">
      <c r="D611" t="s">
        <v>521</v>
      </c>
      <c r="E611">
        <v>0</v>
      </c>
      <c r="F611">
        <v>0</v>
      </c>
      <c r="G611" t="s">
        <v>521</v>
      </c>
      <c r="H611">
        <v>0</v>
      </c>
      <c r="K611" t="s">
        <v>521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4:17" x14ac:dyDescent="0.25">
      <c r="D612" t="s">
        <v>522</v>
      </c>
      <c r="E612">
        <v>0</v>
      </c>
      <c r="F612">
        <v>0</v>
      </c>
      <c r="G612" t="s">
        <v>522</v>
      </c>
      <c r="H612">
        <v>0</v>
      </c>
      <c r="K612" t="s">
        <v>522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</row>
    <row r="613" spans="4:17" x14ac:dyDescent="0.25">
      <c r="D613" t="s">
        <v>523</v>
      </c>
      <c r="E613">
        <v>0</v>
      </c>
      <c r="F613">
        <v>0</v>
      </c>
      <c r="G613" t="s">
        <v>523</v>
      </c>
      <c r="H613">
        <v>0</v>
      </c>
      <c r="K613" t="s">
        <v>523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</row>
    <row r="614" spans="4:17" x14ac:dyDescent="0.25">
      <c r="D614">
        <v>2200011</v>
      </c>
      <c r="E614">
        <v>0</v>
      </c>
      <c r="F614">
        <v>0</v>
      </c>
      <c r="G614">
        <v>2200011</v>
      </c>
      <c r="H614">
        <v>0</v>
      </c>
      <c r="K614">
        <v>2200011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4:17" x14ac:dyDescent="0.25">
      <c r="D615">
        <v>2200052</v>
      </c>
      <c r="E615">
        <v>0</v>
      </c>
      <c r="F615">
        <v>0</v>
      </c>
      <c r="G615">
        <v>2200052</v>
      </c>
      <c r="H615">
        <v>0</v>
      </c>
      <c r="K615">
        <v>2200052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</row>
    <row r="616" spans="4:17" x14ac:dyDescent="0.25">
      <c r="D616">
        <v>2200053</v>
      </c>
      <c r="E616">
        <v>0</v>
      </c>
      <c r="F616">
        <v>0</v>
      </c>
      <c r="G616">
        <v>2200053</v>
      </c>
      <c r="H616">
        <v>0</v>
      </c>
      <c r="K616">
        <v>2200053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</row>
    <row r="617" spans="4:17" x14ac:dyDescent="0.25">
      <c r="D617">
        <v>2200055</v>
      </c>
      <c r="E617">
        <v>0</v>
      </c>
      <c r="F617">
        <v>0</v>
      </c>
      <c r="G617">
        <v>2200055</v>
      </c>
      <c r="H617">
        <v>0</v>
      </c>
      <c r="K617">
        <v>2200055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4:17" x14ac:dyDescent="0.25">
      <c r="D618">
        <v>50</v>
      </c>
      <c r="E618">
        <v>0</v>
      </c>
      <c r="F618">
        <v>0</v>
      </c>
      <c r="G618">
        <v>50</v>
      </c>
      <c r="H618">
        <v>0</v>
      </c>
      <c r="K618">
        <v>50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</row>
    <row r="619" spans="4:17" x14ac:dyDescent="0.25">
      <c r="D619" t="s">
        <v>524</v>
      </c>
      <c r="E619">
        <v>1</v>
      </c>
      <c r="F619">
        <v>0</v>
      </c>
      <c r="G619" t="s">
        <v>524</v>
      </c>
      <c r="H619">
        <v>0</v>
      </c>
      <c r="K619" t="s">
        <v>524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1</v>
      </c>
    </row>
    <row r="620" spans="4:17" x14ac:dyDescent="0.25">
      <c r="D620">
        <v>80</v>
      </c>
      <c r="E620">
        <v>0</v>
      </c>
      <c r="F620">
        <v>0</v>
      </c>
      <c r="G620">
        <v>80</v>
      </c>
      <c r="H620">
        <v>0</v>
      </c>
      <c r="K620">
        <v>80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</row>
    <row r="621" spans="4:17" x14ac:dyDescent="0.25">
      <c r="D621" t="s">
        <v>525</v>
      </c>
      <c r="E621">
        <v>0</v>
      </c>
      <c r="F621">
        <v>0</v>
      </c>
      <c r="G621" t="s">
        <v>525</v>
      </c>
      <c r="H621">
        <v>0</v>
      </c>
      <c r="K621" t="s">
        <v>525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</row>
    <row r="622" spans="4:17" x14ac:dyDescent="0.25">
      <c r="D622" t="s">
        <v>526</v>
      </c>
      <c r="E622">
        <v>0</v>
      </c>
      <c r="F622">
        <v>0</v>
      </c>
      <c r="G622" t="s">
        <v>526</v>
      </c>
      <c r="H622">
        <v>0</v>
      </c>
      <c r="K622" t="s">
        <v>526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</row>
    <row r="623" spans="4:17" x14ac:dyDescent="0.25">
      <c r="D623" t="s">
        <v>527</v>
      </c>
      <c r="E623">
        <v>0</v>
      </c>
      <c r="F623">
        <v>0</v>
      </c>
      <c r="G623" t="s">
        <v>527</v>
      </c>
      <c r="H623">
        <v>0</v>
      </c>
      <c r="K623" t="s">
        <v>527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</row>
    <row r="624" spans="4:17" x14ac:dyDescent="0.25">
      <c r="D624" t="s">
        <v>528</v>
      </c>
      <c r="E624">
        <v>0</v>
      </c>
      <c r="F624">
        <v>0</v>
      </c>
      <c r="G624" t="s">
        <v>528</v>
      </c>
      <c r="H624">
        <v>0</v>
      </c>
      <c r="K624" t="s">
        <v>528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4:17" x14ac:dyDescent="0.25">
      <c r="D625" t="s">
        <v>529</v>
      </c>
      <c r="E625">
        <v>0</v>
      </c>
      <c r="F625">
        <v>0</v>
      </c>
      <c r="G625" t="s">
        <v>529</v>
      </c>
      <c r="H625">
        <v>0</v>
      </c>
      <c r="K625" t="s">
        <v>529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</row>
    <row r="626" spans="4:17" x14ac:dyDescent="0.25">
      <c r="D626" t="s">
        <v>530</v>
      </c>
      <c r="E626">
        <v>0</v>
      </c>
      <c r="F626">
        <v>0</v>
      </c>
      <c r="G626" t="s">
        <v>530</v>
      </c>
      <c r="H626">
        <v>0</v>
      </c>
      <c r="K626" t="s">
        <v>530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4:17" x14ac:dyDescent="0.25">
      <c r="D627" t="s">
        <v>531</v>
      </c>
      <c r="E627">
        <v>0</v>
      </c>
      <c r="F627">
        <v>0</v>
      </c>
      <c r="G627" t="s">
        <v>531</v>
      </c>
      <c r="H627">
        <v>0</v>
      </c>
      <c r="K627" t="s">
        <v>531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4:17" x14ac:dyDescent="0.25">
      <c r="D628" t="s">
        <v>532</v>
      </c>
      <c r="E628">
        <v>0</v>
      </c>
      <c r="F628">
        <v>0</v>
      </c>
      <c r="G628" t="s">
        <v>532</v>
      </c>
      <c r="H628">
        <v>0</v>
      </c>
      <c r="K628" t="s">
        <v>532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</row>
    <row r="629" spans="4:17" x14ac:dyDescent="0.25">
      <c r="D629" t="s">
        <v>533</v>
      </c>
      <c r="E629">
        <v>0</v>
      </c>
      <c r="F629">
        <v>0</v>
      </c>
      <c r="G629" t="s">
        <v>533</v>
      </c>
      <c r="H629">
        <v>0</v>
      </c>
      <c r="K629" t="s">
        <v>533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</row>
    <row r="630" spans="4:17" x14ac:dyDescent="0.25">
      <c r="D630" t="s">
        <v>534</v>
      </c>
      <c r="E630">
        <v>0</v>
      </c>
      <c r="F630">
        <v>0</v>
      </c>
      <c r="G630" t="s">
        <v>534</v>
      </c>
      <c r="H630">
        <v>0</v>
      </c>
      <c r="K630" t="s">
        <v>534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</row>
    <row r="631" spans="4:17" x14ac:dyDescent="0.25">
      <c r="D631" t="s">
        <v>535</v>
      </c>
      <c r="E631">
        <v>0</v>
      </c>
      <c r="F631">
        <v>0</v>
      </c>
      <c r="G631" t="s">
        <v>535</v>
      </c>
      <c r="H631">
        <v>0</v>
      </c>
      <c r="K631" t="s">
        <v>535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</row>
    <row r="632" spans="4:17" x14ac:dyDescent="0.25">
      <c r="D632" t="s">
        <v>536</v>
      </c>
      <c r="E632">
        <v>0</v>
      </c>
      <c r="F632">
        <v>0</v>
      </c>
      <c r="G632" t="s">
        <v>536</v>
      </c>
      <c r="H632">
        <v>0</v>
      </c>
      <c r="K632" t="s">
        <v>536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</row>
    <row r="633" spans="4:17" x14ac:dyDescent="0.25">
      <c r="D633" t="s">
        <v>537</v>
      </c>
      <c r="E633">
        <v>0</v>
      </c>
      <c r="F633">
        <v>0</v>
      </c>
      <c r="G633" t="s">
        <v>537</v>
      </c>
      <c r="H633">
        <v>0</v>
      </c>
      <c r="K633" t="s">
        <v>537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4:17" x14ac:dyDescent="0.25">
      <c r="D634" t="s">
        <v>538</v>
      </c>
      <c r="E634">
        <v>0</v>
      </c>
      <c r="F634">
        <v>0</v>
      </c>
      <c r="G634" t="s">
        <v>538</v>
      </c>
      <c r="H634">
        <v>0</v>
      </c>
      <c r="K634" t="s">
        <v>538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4:17" x14ac:dyDescent="0.25">
      <c r="D635" t="s">
        <v>539</v>
      </c>
      <c r="E635">
        <v>0</v>
      </c>
      <c r="F635">
        <v>0</v>
      </c>
      <c r="G635" t="s">
        <v>539</v>
      </c>
      <c r="H635">
        <v>0</v>
      </c>
      <c r="K635" t="s">
        <v>539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4:17" x14ac:dyDescent="0.25">
      <c r="D636" t="s">
        <v>540</v>
      </c>
      <c r="E636">
        <v>0</v>
      </c>
      <c r="F636">
        <v>0</v>
      </c>
      <c r="G636" t="s">
        <v>540</v>
      </c>
      <c r="H636">
        <v>0</v>
      </c>
      <c r="K636" t="s">
        <v>540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4:17" x14ac:dyDescent="0.25">
      <c r="D637" t="s">
        <v>541</v>
      </c>
      <c r="E637">
        <v>0</v>
      </c>
      <c r="F637">
        <v>0</v>
      </c>
      <c r="G637" t="s">
        <v>541</v>
      </c>
      <c r="H637">
        <v>0</v>
      </c>
      <c r="K637" t="s">
        <v>541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4:17" x14ac:dyDescent="0.25">
      <c r="D638" t="s">
        <v>542</v>
      </c>
      <c r="E638">
        <v>0</v>
      </c>
      <c r="F638">
        <v>0</v>
      </c>
      <c r="G638" t="s">
        <v>542</v>
      </c>
      <c r="H638">
        <v>0</v>
      </c>
      <c r="K638" t="s">
        <v>542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4:17" x14ac:dyDescent="0.25">
      <c r="D639" t="s">
        <v>543</v>
      </c>
      <c r="E639">
        <v>0</v>
      </c>
      <c r="F639">
        <v>0</v>
      </c>
      <c r="G639" t="s">
        <v>543</v>
      </c>
      <c r="H639">
        <v>0</v>
      </c>
      <c r="K639" t="s">
        <v>543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4:17" x14ac:dyDescent="0.25">
      <c r="D640" t="s">
        <v>544</v>
      </c>
      <c r="E640">
        <v>0</v>
      </c>
      <c r="F640">
        <v>0</v>
      </c>
      <c r="G640" t="s">
        <v>544</v>
      </c>
      <c r="H640">
        <v>0</v>
      </c>
      <c r="K640" t="s">
        <v>544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4:17" x14ac:dyDescent="0.25">
      <c r="D641" t="s">
        <v>545</v>
      </c>
      <c r="E641">
        <v>0</v>
      </c>
      <c r="F641">
        <v>0</v>
      </c>
      <c r="G641" t="s">
        <v>545</v>
      </c>
      <c r="H641">
        <v>0</v>
      </c>
      <c r="K641" t="s">
        <v>545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4:17" x14ac:dyDescent="0.25">
      <c r="D642" t="s">
        <v>546</v>
      </c>
      <c r="E642">
        <v>0</v>
      </c>
      <c r="F642">
        <v>0</v>
      </c>
      <c r="G642" t="s">
        <v>546</v>
      </c>
      <c r="H642">
        <v>0</v>
      </c>
      <c r="K642" t="s">
        <v>546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4:17" x14ac:dyDescent="0.25">
      <c r="D643" t="s">
        <v>547</v>
      </c>
      <c r="E643">
        <v>0</v>
      </c>
      <c r="F643">
        <v>0</v>
      </c>
      <c r="G643" t="s">
        <v>547</v>
      </c>
      <c r="H643">
        <v>0</v>
      </c>
      <c r="K643" t="s">
        <v>547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4:17" x14ac:dyDescent="0.25">
      <c r="D644" t="s">
        <v>548</v>
      </c>
      <c r="E644">
        <v>0</v>
      </c>
      <c r="F644">
        <v>0</v>
      </c>
      <c r="G644" t="s">
        <v>548</v>
      </c>
      <c r="H644">
        <v>0</v>
      </c>
      <c r="K644" t="s">
        <v>548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4:17" x14ac:dyDescent="0.25">
      <c r="D645" t="s">
        <v>549</v>
      </c>
      <c r="E645">
        <v>0</v>
      </c>
      <c r="F645">
        <v>0</v>
      </c>
      <c r="G645" t="s">
        <v>549</v>
      </c>
      <c r="H645">
        <v>0</v>
      </c>
      <c r="K645" t="s">
        <v>549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4:17" x14ac:dyDescent="0.25">
      <c r="D646" t="s">
        <v>550</v>
      </c>
      <c r="E646">
        <v>0</v>
      </c>
      <c r="F646">
        <v>0</v>
      </c>
      <c r="G646" t="s">
        <v>550</v>
      </c>
      <c r="H646">
        <v>0</v>
      </c>
      <c r="K646" t="s">
        <v>550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4:17" x14ac:dyDescent="0.25">
      <c r="D647" t="s">
        <v>551</v>
      </c>
      <c r="E647">
        <v>0</v>
      </c>
      <c r="F647">
        <v>0</v>
      </c>
      <c r="G647" t="s">
        <v>551</v>
      </c>
      <c r="H647">
        <v>0</v>
      </c>
      <c r="K647" t="s">
        <v>551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4:17" x14ac:dyDescent="0.25">
      <c r="D648" t="s">
        <v>552</v>
      </c>
      <c r="E648">
        <v>0</v>
      </c>
      <c r="F648">
        <v>0</v>
      </c>
      <c r="G648" t="s">
        <v>552</v>
      </c>
      <c r="H648">
        <v>0</v>
      </c>
      <c r="K648" t="s">
        <v>552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4:17" x14ac:dyDescent="0.25">
      <c r="D649" t="s">
        <v>553</v>
      </c>
      <c r="E649">
        <v>0</v>
      </c>
      <c r="F649">
        <v>0</v>
      </c>
      <c r="G649" t="s">
        <v>553</v>
      </c>
      <c r="H649">
        <v>0</v>
      </c>
      <c r="K649" t="s">
        <v>553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4:17" x14ac:dyDescent="0.25">
      <c r="D650" t="s">
        <v>554</v>
      </c>
      <c r="E650">
        <v>0</v>
      </c>
      <c r="F650">
        <v>0</v>
      </c>
      <c r="G650" t="s">
        <v>554</v>
      </c>
      <c r="H650">
        <v>0</v>
      </c>
      <c r="K650" t="s">
        <v>554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4:17" x14ac:dyDescent="0.25">
      <c r="D651" t="s">
        <v>555</v>
      </c>
      <c r="E651">
        <v>0</v>
      </c>
      <c r="F651">
        <v>0</v>
      </c>
      <c r="G651" t="s">
        <v>555</v>
      </c>
      <c r="H651">
        <v>0</v>
      </c>
      <c r="K651" t="s">
        <v>555</v>
      </c>
      <c r="L651">
        <v>1</v>
      </c>
      <c r="M651">
        <v>3</v>
      </c>
      <c r="N651">
        <v>0</v>
      </c>
      <c r="O651">
        <v>0</v>
      </c>
      <c r="P651">
        <v>0</v>
      </c>
      <c r="Q651">
        <v>0</v>
      </c>
    </row>
    <row r="652" spans="4:17" x14ac:dyDescent="0.25">
      <c r="D652" t="s">
        <v>556</v>
      </c>
      <c r="E652">
        <v>0</v>
      </c>
      <c r="F652">
        <v>0</v>
      </c>
      <c r="G652" t="s">
        <v>556</v>
      </c>
      <c r="H652">
        <v>0</v>
      </c>
      <c r="K652" t="s">
        <v>556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4:17" x14ac:dyDescent="0.25">
      <c r="D653" t="s">
        <v>557</v>
      </c>
      <c r="E653">
        <v>0</v>
      </c>
      <c r="F653">
        <v>0</v>
      </c>
      <c r="G653" t="s">
        <v>557</v>
      </c>
      <c r="H653">
        <v>0</v>
      </c>
      <c r="K653" t="s">
        <v>557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4:17" x14ac:dyDescent="0.25">
      <c r="D654" t="s">
        <v>558</v>
      </c>
      <c r="E654">
        <v>0</v>
      </c>
      <c r="F654">
        <v>0</v>
      </c>
      <c r="G654" t="s">
        <v>558</v>
      </c>
      <c r="H654">
        <v>0</v>
      </c>
      <c r="K654" t="s">
        <v>558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4:17" x14ac:dyDescent="0.25">
      <c r="D655" t="s">
        <v>559</v>
      </c>
      <c r="E655">
        <v>0</v>
      </c>
      <c r="F655">
        <v>0</v>
      </c>
      <c r="G655" t="s">
        <v>559</v>
      </c>
      <c r="H655">
        <v>0</v>
      </c>
      <c r="K655" t="s">
        <v>559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4:17" x14ac:dyDescent="0.25">
      <c r="D656" t="s">
        <v>560</v>
      </c>
      <c r="E656">
        <v>0</v>
      </c>
      <c r="F656">
        <v>0</v>
      </c>
      <c r="G656" t="s">
        <v>560</v>
      </c>
      <c r="H656">
        <v>0</v>
      </c>
      <c r="K656" t="s">
        <v>560</v>
      </c>
      <c r="L656">
        <v>0</v>
      </c>
      <c r="M656">
        <v>0</v>
      </c>
      <c r="N656">
        <v>0</v>
      </c>
      <c r="O656">
        <v>0</v>
      </c>
      <c r="P656">
        <v>2</v>
      </c>
      <c r="Q656">
        <v>0</v>
      </c>
    </row>
    <row r="657" spans="4:17" x14ac:dyDescent="0.25">
      <c r="D657" t="s">
        <v>561</v>
      </c>
      <c r="E657">
        <v>0</v>
      </c>
      <c r="F657">
        <v>0</v>
      </c>
      <c r="G657" t="s">
        <v>561</v>
      </c>
      <c r="H657">
        <v>0</v>
      </c>
      <c r="K657" t="s">
        <v>561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4:17" x14ac:dyDescent="0.25">
      <c r="D658" t="s">
        <v>562</v>
      </c>
      <c r="E658">
        <v>0</v>
      </c>
      <c r="F658">
        <v>0</v>
      </c>
      <c r="G658" t="s">
        <v>562</v>
      </c>
      <c r="H658">
        <v>0</v>
      </c>
      <c r="K658" t="s">
        <v>562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4:17" x14ac:dyDescent="0.25">
      <c r="D659" t="s">
        <v>563</v>
      </c>
      <c r="E659">
        <v>0</v>
      </c>
      <c r="F659">
        <v>0</v>
      </c>
      <c r="G659" t="s">
        <v>563</v>
      </c>
      <c r="H659">
        <v>0</v>
      </c>
      <c r="K659" t="s">
        <v>563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4:17" x14ac:dyDescent="0.25">
      <c r="D660" t="s">
        <v>564</v>
      </c>
      <c r="E660">
        <v>0</v>
      </c>
      <c r="F660">
        <v>0</v>
      </c>
      <c r="G660" t="s">
        <v>564</v>
      </c>
      <c r="H660">
        <v>0</v>
      </c>
      <c r="K660" t="s">
        <v>564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4:17" x14ac:dyDescent="0.25">
      <c r="D661" t="s">
        <v>565</v>
      </c>
      <c r="E661">
        <v>0</v>
      </c>
      <c r="F661">
        <v>0</v>
      </c>
      <c r="G661" t="s">
        <v>565</v>
      </c>
      <c r="H661">
        <v>0</v>
      </c>
      <c r="K661" t="s">
        <v>565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4:17" x14ac:dyDescent="0.25">
      <c r="D662" t="s">
        <v>566</v>
      </c>
      <c r="E662">
        <v>0</v>
      </c>
      <c r="F662">
        <v>0</v>
      </c>
      <c r="G662" t="s">
        <v>566</v>
      </c>
      <c r="H662">
        <v>0</v>
      </c>
      <c r="K662" t="s">
        <v>566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4:17" x14ac:dyDescent="0.25">
      <c r="D663" t="s">
        <v>567</v>
      </c>
      <c r="E663">
        <v>0</v>
      </c>
      <c r="F663">
        <v>0</v>
      </c>
      <c r="G663" t="s">
        <v>567</v>
      </c>
      <c r="H663">
        <v>0</v>
      </c>
      <c r="K663" t="s">
        <v>567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</row>
    <row r="664" spans="4:17" x14ac:dyDescent="0.25">
      <c r="D664" t="s">
        <v>568</v>
      </c>
      <c r="E664">
        <v>0</v>
      </c>
      <c r="F664">
        <v>0</v>
      </c>
      <c r="G664" t="s">
        <v>568</v>
      </c>
      <c r="H664">
        <v>0</v>
      </c>
      <c r="K664" t="s">
        <v>568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</row>
    <row r="665" spans="4:17" x14ac:dyDescent="0.25">
      <c r="D665" t="s">
        <v>569</v>
      </c>
      <c r="E665">
        <v>0</v>
      </c>
      <c r="F665">
        <v>0</v>
      </c>
      <c r="G665" t="s">
        <v>569</v>
      </c>
      <c r="H665">
        <v>0</v>
      </c>
      <c r="K665" t="s">
        <v>569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</row>
    <row r="666" spans="4:17" x14ac:dyDescent="0.25">
      <c r="D666" t="s">
        <v>570</v>
      </c>
      <c r="E666">
        <v>0</v>
      </c>
      <c r="F666">
        <v>0</v>
      </c>
      <c r="G666" t="s">
        <v>570</v>
      </c>
      <c r="H666">
        <v>0</v>
      </c>
      <c r="K666" t="s">
        <v>570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4:17" x14ac:dyDescent="0.25">
      <c r="D667" t="s">
        <v>571</v>
      </c>
      <c r="E667">
        <v>0</v>
      </c>
      <c r="F667">
        <v>0</v>
      </c>
      <c r="G667" t="s">
        <v>571</v>
      </c>
      <c r="H667">
        <v>0</v>
      </c>
      <c r="K667" t="s">
        <v>571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4:17" x14ac:dyDescent="0.25">
      <c r="D668" t="s">
        <v>572</v>
      </c>
      <c r="E668">
        <v>0</v>
      </c>
      <c r="F668">
        <v>0</v>
      </c>
      <c r="G668" t="s">
        <v>572</v>
      </c>
      <c r="H668">
        <v>0</v>
      </c>
      <c r="K668" t="s">
        <v>572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4:17" x14ac:dyDescent="0.25">
      <c r="D669" t="s">
        <v>573</v>
      </c>
      <c r="E669">
        <v>0</v>
      </c>
      <c r="F669">
        <v>0</v>
      </c>
      <c r="G669" t="s">
        <v>573</v>
      </c>
      <c r="H669">
        <v>0</v>
      </c>
      <c r="K669" t="s">
        <v>573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4:17" x14ac:dyDescent="0.25">
      <c r="D670" t="s">
        <v>574</v>
      </c>
      <c r="E670">
        <v>0</v>
      </c>
      <c r="F670">
        <v>0</v>
      </c>
      <c r="G670" t="s">
        <v>574</v>
      </c>
      <c r="H670">
        <v>0</v>
      </c>
      <c r="K670" t="s">
        <v>574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4:17" x14ac:dyDescent="0.25">
      <c r="D671" t="s">
        <v>575</v>
      </c>
      <c r="E671">
        <v>0</v>
      </c>
      <c r="F671">
        <v>0</v>
      </c>
      <c r="G671" t="s">
        <v>575</v>
      </c>
      <c r="H671">
        <v>0</v>
      </c>
      <c r="K671" t="s">
        <v>575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4:17" x14ac:dyDescent="0.25">
      <c r="D672" t="s">
        <v>576</v>
      </c>
      <c r="E672">
        <v>0</v>
      </c>
      <c r="F672">
        <v>0</v>
      </c>
      <c r="G672" t="s">
        <v>576</v>
      </c>
      <c r="H672">
        <v>0</v>
      </c>
      <c r="K672" t="s">
        <v>576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4:17" x14ac:dyDescent="0.25">
      <c r="D673" t="s">
        <v>577</v>
      </c>
      <c r="E673">
        <v>0</v>
      </c>
      <c r="F673">
        <v>0</v>
      </c>
      <c r="G673" t="s">
        <v>577</v>
      </c>
      <c r="H673">
        <v>0</v>
      </c>
      <c r="K673" t="s">
        <v>577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4:17" x14ac:dyDescent="0.25">
      <c r="D674" t="s">
        <v>578</v>
      </c>
      <c r="E674">
        <v>0</v>
      </c>
      <c r="F674">
        <v>0</v>
      </c>
      <c r="G674" t="s">
        <v>578</v>
      </c>
      <c r="H674">
        <v>0</v>
      </c>
      <c r="K674" t="s">
        <v>578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4:17" x14ac:dyDescent="0.25">
      <c r="D675" t="s">
        <v>579</v>
      </c>
      <c r="E675">
        <v>0</v>
      </c>
      <c r="F675">
        <v>0</v>
      </c>
      <c r="G675" t="s">
        <v>579</v>
      </c>
      <c r="H675">
        <v>0</v>
      </c>
      <c r="K675" t="s">
        <v>579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4:17" x14ac:dyDescent="0.25">
      <c r="D676" t="s">
        <v>580</v>
      </c>
      <c r="E676">
        <v>0</v>
      </c>
      <c r="F676">
        <v>0</v>
      </c>
      <c r="G676" t="s">
        <v>580</v>
      </c>
      <c r="H676">
        <v>0</v>
      </c>
      <c r="K676" t="s">
        <v>580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4:17" x14ac:dyDescent="0.25">
      <c r="D677" t="s">
        <v>581</v>
      </c>
      <c r="E677">
        <v>0</v>
      </c>
      <c r="F677">
        <v>0</v>
      </c>
      <c r="G677" t="s">
        <v>581</v>
      </c>
      <c r="H677">
        <v>0</v>
      </c>
      <c r="K677" t="s">
        <v>581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4:17" x14ac:dyDescent="0.25">
      <c r="D678" t="s">
        <v>582</v>
      </c>
      <c r="E678">
        <v>0</v>
      </c>
      <c r="F678">
        <v>0</v>
      </c>
      <c r="G678" t="s">
        <v>582</v>
      </c>
      <c r="H678">
        <v>0</v>
      </c>
      <c r="K678" t="s">
        <v>582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4:17" x14ac:dyDescent="0.25">
      <c r="D679" t="s">
        <v>583</v>
      </c>
      <c r="E679">
        <v>0</v>
      </c>
      <c r="F679">
        <v>0</v>
      </c>
      <c r="G679" t="s">
        <v>583</v>
      </c>
      <c r="H679">
        <v>0</v>
      </c>
      <c r="K679" t="s">
        <v>583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</row>
    <row r="680" spans="4:17" x14ac:dyDescent="0.25">
      <c r="D680" t="s">
        <v>930</v>
      </c>
      <c r="E680">
        <v>0</v>
      </c>
      <c r="F680">
        <v>0</v>
      </c>
      <c r="G680" t="s">
        <v>930</v>
      </c>
      <c r="H680">
        <v>0</v>
      </c>
      <c r="K680" t="s">
        <v>930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4:17" x14ac:dyDescent="0.25">
      <c r="D681" t="s">
        <v>584</v>
      </c>
      <c r="E681">
        <v>0</v>
      </c>
      <c r="F681">
        <v>0</v>
      </c>
      <c r="G681" t="s">
        <v>584</v>
      </c>
      <c r="H681">
        <v>0</v>
      </c>
      <c r="K681" t="s">
        <v>584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4:17" x14ac:dyDescent="0.25">
      <c r="D682" t="s">
        <v>585</v>
      </c>
      <c r="E682">
        <v>0</v>
      </c>
      <c r="F682">
        <v>0</v>
      </c>
      <c r="G682" t="s">
        <v>585</v>
      </c>
      <c r="H682">
        <v>0</v>
      </c>
      <c r="K682" t="s">
        <v>585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</row>
    <row r="683" spans="4:17" x14ac:dyDescent="0.25">
      <c r="D683" t="s">
        <v>586</v>
      </c>
      <c r="E683">
        <v>0</v>
      </c>
      <c r="F683">
        <v>0</v>
      </c>
      <c r="G683" t="s">
        <v>586</v>
      </c>
      <c r="H683">
        <v>0</v>
      </c>
      <c r="K683" t="s">
        <v>586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</row>
    <row r="684" spans="4:17" x14ac:dyDescent="0.25">
      <c r="D684" t="s">
        <v>587</v>
      </c>
      <c r="E684">
        <v>0</v>
      </c>
      <c r="F684">
        <v>0</v>
      </c>
      <c r="G684" t="s">
        <v>587</v>
      </c>
      <c r="H684">
        <v>0</v>
      </c>
      <c r="K684" t="s">
        <v>587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</row>
    <row r="685" spans="4:17" x14ac:dyDescent="0.25">
      <c r="D685" t="s">
        <v>588</v>
      </c>
      <c r="E685">
        <v>0</v>
      </c>
      <c r="F685">
        <v>0</v>
      </c>
      <c r="G685" t="s">
        <v>588</v>
      </c>
      <c r="H685">
        <v>0</v>
      </c>
      <c r="K685" t="s">
        <v>588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4:17" x14ac:dyDescent="0.25">
      <c r="D686" t="s">
        <v>589</v>
      </c>
      <c r="E686">
        <v>0</v>
      </c>
      <c r="F686">
        <v>0</v>
      </c>
      <c r="G686" t="s">
        <v>589</v>
      </c>
      <c r="H686">
        <v>0</v>
      </c>
      <c r="K686" t="s">
        <v>589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4:17" x14ac:dyDescent="0.25">
      <c r="D687" t="s">
        <v>590</v>
      </c>
      <c r="E687">
        <v>0</v>
      </c>
      <c r="F687">
        <v>0</v>
      </c>
      <c r="G687" t="s">
        <v>590</v>
      </c>
      <c r="H687">
        <v>0</v>
      </c>
      <c r="K687" t="s">
        <v>590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</row>
    <row r="688" spans="4:17" x14ac:dyDescent="0.25">
      <c r="D688" t="s">
        <v>591</v>
      </c>
      <c r="E688">
        <v>0</v>
      </c>
      <c r="F688">
        <v>0</v>
      </c>
      <c r="G688" t="s">
        <v>591</v>
      </c>
      <c r="H688">
        <v>0</v>
      </c>
      <c r="K688" t="s">
        <v>591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4:17" x14ac:dyDescent="0.25">
      <c r="D689" t="s">
        <v>592</v>
      </c>
      <c r="E689">
        <v>0</v>
      </c>
      <c r="F689">
        <v>0</v>
      </c>
      <c r="G689" t="s">
        <v>592</v>
      </c>
      <c r="H689">
        <v>0</v>
      </c>
      <c r="K689" t="s">
        <v>592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4:17" x14ac:dyDescent="0.25">
      <c r="D690" t="s">
        <v>593</v>
      </c>
      <c r="E690">
        <v>0</v>
      </c>
      <c r="F690">
        <v>0</v>
      </c>
      <c r="G690" t="s">
        <v>593</v>
      </c>
      <c r="H690">
        <v>0</v>
      </c>
      <c r="K690" t="s">
        <v>593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4:17" x14ac:dyDescent="0.25">
      <c r="D691" t="s">
        <v>594</v>
      </c>
      <c r="E691">
        <v>0</v>
      </c>
      <c r="F691">
        <v>0</v>
      </c>
      <c r="G691" t="s">
        <v>594</v>
      </c>
      <c r="H691">
        <v>0</v>
      </c>
      <c r="K691" t="s">
        <v>594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4:17" x14ac:dyDescent="0.25">
      <c r="D692" t="s">
        <v>595</v>
      </c>
      <c r="E692">
        <v>0</v>
      </c>
      <c r="F692">
        <v>0</v>
      </c>
      <c r="G692" t="s">
        <v>595</v>
      </c>
      <c r="H692">
        <v>0</v>
      </c>
      <c r="K692" t="s">
        <v>595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4:17" x14ac:dyDescent="0.25">
      <c r="D693" t="s">
        <v>596</v>
      </c>
      <c r="E693">
        <v>0</v>
      </c>
      <c r="F693">
        <v>0</v>
      </c>
      <c r="G693" t="s">
        <v>596</v>
      </c>
      <c r="H693">
        <v>0</v>
      </c>
      <c r="K693" t="s">
        <v>596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</row>
    <row r="694" spans="4:17" x14ac:dyDescent="0.25">
      <c r="D694" t="s">
        <v>597</v>
      </c>
      <c r="E694">
        <v>0</v>
      </c>
      <c r="F694">
        <v>0</v>
      </c>
      <c r="G694" t="s">
        <v>597</v>
      </c>
      <c r="H694">
        <v>0</v>
      </c>
      <c r="K694" t="s">
        <v>597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4:17" x14ac:dyDescent="0.25">
      <c r="D695" t="s">
        <v>598</v>
      </c>
      <c r="E695">
        <v>0</v>
      </c>
      <c r="F695">
        <v>0</v>
      </c>
      <c r="G695" t="s">
        <v>598</v>
      </c>
      <c r="H695">
        <v>0</v>
      </c>
      <c r="K695" t="s">
        <v>598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4:17" x14ac:dyDescent="0.25">
      <c r="D696" t="s">
        <v>599</v>
      </c>
      <c r="E696">
        <v>0</v>
      </c>
      <c r="F696">
        <v>0</v>
      </c>
      <c r="G696" t="s">
        <v>599</v>
      </c>
      <c r="H696">
        <v>0</v>
      </c>
      <c r="K696" t="s">
        <v>599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4:17" x14ac:dyDescent="0.25">
      <c r="D697" t="s">
        <v>600</v>
      </c>
      <c r="E697">
        <v>0</v>
      </c>
      <c r="F697">
        <v>0</v>
      </c>
      <c r="G697" t="s">
        <v>600</v>
      </c>
      <c r="H697">
        <v>0</v>
      </c>
      <c r="K697" t="s">
        <v>600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4:17" x14ac:dyDescent="0.25">
      <c r="D698" t="s">
        <v>601</v>
      </c>
      <c r="E698">
        <v>0</v>
      </c>
      <c r="F698">
        <v>0</v>
      </c>
      <c r="G698" t="s">
        <v>601</v>
      </c>
      <c r="H698">
        <v>0</v>
      </c>
      <c r="K698" t="s">
        <v>601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4:17" x14ac:dyDescent="0.25">
      <c r="D699" t="s">
        <v>602</v>
      </c>
      <c r="E699">
        <v>0</v>
      </c>
      <c r="F699">
        <v>0</v>
      </c>
      <c r="G699" t="s">
        <v>602</v>
      </c>
      <c r="H699">
        <v>0</v>
      </c>
      <c r="K699" t="s">
        <v>602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4:17" x14ac:dyDescent="0.25">
      <c r="D700" t="s">
        <v>603</v>
      </c>
      <c r="E700">
        <v>0</v>
      </c>
      <c r="F700">
        <v>0</v>
      </c>
      <c r="G700" t="s">
        <v>603</v>
      </c>
      <c r="H700">
        <v>0</v>
      </c>
      <c r="K700" t="s">
        <v>603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4:17" x14ac:dyDescent="0.25">
      <c r="D701" t="s">
        <v>604</v>
      </c>
      <c r="E701">
        <v>0</v>
      </c>
      <c r="F701">
        <v>0</v>
      </c>
      <c r="G701" t="s">
        <v>604</v>
      </c>
      <c r="H701">
        <v>0</v>
      </c>
      <c r="K701" t="s">
        <v>604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</row>
    <row r="702" spans="4:17" x14ac:dyDescent="0.25">
      <c r="D702" t="s">
        <v>605</v>
      </c>
      <c r="E702">
        <v>0</v>
      </c>
      <c r="F702">
        <v>0</v>
      </c>
      <c r="G702" t="s">
        <v>605</v>
      </c>
      <c r="H702">
        <v>0</v>
      </c>
      <c r="K702" t="s">
        <v>605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4:17" x14ac:dyDescent="0.25">
      <c r="D703" t="s">
        <v>606</v>
      </c>
      <c r="E703">
        <v>0</v>
      </c>
      <c r="F703">
        <v>0</v>
      </c>
      <c r="G703" t="s">
        <v>606</v>
      </c>
      <c r="H703">
        <v>0</v>
      </c>
      <c r="K703" t="s">
        <v>606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4:17" x14ac:dyDescent="0.25">
      <c r="D704" t="s">
        <v>607</v>
      </c>
      <c r="E704">
        <v>0</v>
      </c>
      <c r="F704">
        <v>0</v>
      </c>
      <c r="G704" t="s">
        <v>607</v>
      </c>
      <c r="H704">
        <v>0</v>
      </c>
      <c r="K704" t="s">
        <v>607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4:17" x14ac:dyDescent="0.25">
      <c r="D705" t="s">
        <v>608</v>
      </c>
      <c r="E705">
        <v>0</v>
      </c>
      <c r="F705">
        <v>0</v>
      </c>
      <c r="G705" t="s">
        <v>608</v>
      </c>
      <c r="H705">
        <v>0</v>
      </c>
      <c r="K705" t="s">
        <v>608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4:17" x14ac:dyDescent="0.25">
      <c r="D706" t="s">
        <v>609</v>
      </c>
      <c r="E706">
        <v>0</v>
      </c>
      <c r="F706">
        <v>0</v>
      </c>
      <c r="G706" t="s">
        <v>609</v>
      </c>
      <c r="H706">
        <v>0</v>
      </c>
      <c r="K706" t="s">
        <v>609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4:17" x14ac:dyDescent="0.25">
      <c r="D707" t="s">
        <v>610</v>
      </c>
      <c r="E707">
        <v>0</v>
      </c>
      <c r="F707">
        <v>0</v>
      </c>
      <c r="G707" t="s">
        <v>610</v>
      </c>
      <c r="H707">
        <v>0</v>
      </c>
      <c r="K707" t="s">
        <v>610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4:17" x14ac:dyDescent="0.25">
      <c r="D708" t="s">
        <v>611</v>
      </c>
      <c r="E708">
        <v>0</v>
      </c>
      <c r="F708">
        <v>0</v>
      </c>
      <c r="G708" t="s">
        <v>611</v>
      </c>
      <c r="H708">
        <v>0</v>
      </c>
      <c r="K708" t="s">
        <v>611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4:17" x14ac:dyDescent="0.25">
      <c r="D709" t="s">
        <v>612</v>
      </c>
      <c r="E709">
        <v>0</v>
      </c>
      <c r="F709">
        <v>0</v>
      </c>
      <c r="G709" t="s">
        <v>612</v>
      </c>
      <c r="H709">
        <v>0</v>
      </c>
      <c r="K709" t="s">
        <v>612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4:17" x14ac:dyDescent="0.25">
      <c r="D710" t="s">
        <v>613</v>
      </c>
      <c r="E710">
        <v>0</v>
      </c>
      <c r="F710">
        <v>0</v>
      </c>
      <c r="G710" t="s">
        <v>613</v>
      </c>
      <c r="H710">
        <v>0</v>
      </c>
      <c r="K710" t="s">
        <v>613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4:17" x14ac:dyDescent="0.25">
      <c r="D711" t="s">
        <v>614</v>
      </c>
      <c r="E711">
        <v>0</v>
      </c>
      <c r="F711">
        <v>0</v>
      </c>
      <c r="G711" t="s">
        <v>614</v>
      </c>
      <c r="H711">
        <v>0</v>
      </c>
      <c r="K711" t="s">
        <v>614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4:17" x14ac:dyDescent="0.25">
      <c r="D712" t="s">
        <v>615</v>
      </c>
      <c r="E712">
        <v>0</v>
      </c>
      <c r="F712">
        <v>0</v>
      </c>
      <c r="G712" t="s">
        <v>615</v>
      </c>
      <c r="H712">
        <v>0</v>
      </c>
      <c r="K712" t="s">
        <v>615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4:17" x14ac:dyDescent="0.25">
      <c r="D713" t="s">
        <v>616</v>
      </c>
      <c r="E713">
        <v>0</v>
      </c>
      <c r="F713">
        <v>0</v>
      </c>
      <c r="G713" t="s">
        <v>616</v>
      </c>
      <c r="H713">
        <v>0</v>
      </c>
      <c r="K713" t="s">
        <v>616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4:17" x14ac:dyDescent="0.25">
      <c r="D714" t="s">
        <v>617</v>
      </c>
      <c r="E714">
        <v>0</v>
      </c>
      <c r="F714">
        <v>0</v>
      </c>
      <c r="G714" t="s">
        <v>617</v>
      </c>
      <c r="H714">
        <v>0</v>
      </c>
      <c r="K714" t="s">
        <v>617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4:17" x14ac:dyDescent="0.25">
      <c r="D715" t="s">
        <v>618</v>
      </c>
      <c r="E715">
        <v>0</v>
      </c>
      <c r="F715">
        <v>0</v>
      </c>
      <c r="G715" t="s">
        <v>618</v>
      </c>
      <c r="H715">
        <v>0</v>
      </c>
      <c r="K715" t="s">
        <v>618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4:17" x14ac:dyDescent="0.25">
      <c r="D716" t="s">
        <v>619</v>
      </c>
      <c r="E716">
        <v>0</v>
      </c>
      <c r="F716">
        <v>0</v>
      </c>
      <c r="G716" t="s">
        <v>619</v>
      </c>
      <c r="H716">
        <v>0</v>
      </c>
      <c r="K716" t="s">
        <v>619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</row>
    <row r="717" spans="4:17" x14ac:dyDescent="0.25">
      <c r="D717" t="s">
        <v>620</v>
      </c>
      <c r="E717">
        <v>106</v>
      </c>
      <c r="F717">
        <v>84</v>
      </c>
      <c r="G717" t="s">
        <v>620</v>
      </c>
      <c r="H717">
        <v>0</v>
      </c>
      <c r="K717" t="s">
        <v>620</v>
      </c>
      <c r="L717">
        <v>192</v>
      </c>
      <c r="M717">
        <v>0</v>
      </c>
      <c r="N717">
        <v>0</v>
      </c>
      <c r="O717">
        <v>0</v>
      </c>
      <c r="P717">
        <v>228</v>
      </c>
      <c r="Q717">
        <v>1298</v>
      </c>
    </row>
    <row r="718" spans="4:17" x14ac:dyDescent="0.25">
      <c r="D718" t="s">
        <v>621</v>
      </c>
      <c r="E718">
        <v>182</v>
      </c>
      <c r="F718">
        <v>0</v>
      </c>
      <c r="G718" t="s">
        <v>621</v>
      </c>
      <c r="H718">
        <v>0</v>
      </c>
      <c r="K718" t="s">
        <v>621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4:17" x14ac:dyDescent="0.25">
      <c r="D719" t="s">
        <v>622</v>
      </c>
      <c r="E719">
        <v>0</v>
      </c>
      <c r="F719">
        <v>0</v>
      </c>
      <c r="G719" t="s">
        <v>622</v>
      </c>
      <c r="H719">
        <v>0</v>
      </c>
      <c r="K719" t="s">
        <v>622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4:17" x14ac:dyDescent="0.25">
      <c r="D720" t="s">
        <v>623</v>
      </c>
      <c r="E720">
        <v>0</v>
      </c>
      <c r="F720">
        <v>0</v>
      </c>
      <c r="G720" t="s">
        <v>623</v>
      </c>
      <c r="H720">
        <v>0</v>
      </c>
      <c r="K720" t="s">
        <v>623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4:17" x14ac:dyDescent="0.25">
      <c r="D721" t="s">
        <v>624</v>
      </c>
      <c r="E721">
        <v>0</v>
      </c>
      <c r="F721">
        <v>0</v>
      </c>
      <c r="G721" t="s">
        <v>624</v>
      </c>
      <c r="H721">
        <v>0</v>
      </c>
      <c r="K721" t="s">
        <v>624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4:17" x14ac:dyDescent="0.25">
      <c r="D722" t="s">
        <v>625</v>
      </c>
      <c r="E722">
        <v>0</v>
      </c>
      <c r="F722">
        <v>0</v>
      </c>
      <c r="G722" t="s">
        <v>625</v>
      </c>
      <c r="H722">
        <v>0</v>
      </c>
      <c r="K722" t="s">
        <v>625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4:17" x14ac:dyDescent="0.25">
      <c r="D723" t="s">
        <v>626</v>
      </c>
      <c r="E723">
        <v>0</v>
      </c>
      <c r="F723">
        <v>0</v>
      </c>
      <c r="G723" t="s">
        <v>626</v>
      </c>
      <c r="H723">
        <v>0</v>
      </c>
      <c r="K723" t="s">
        <v>626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4:17" x14ac:dyDescent="0.25">
      <c r="D724" t="s">
        <v>627</v>
      </c>
      <c r="E724">
        <v>0</v>
      </c>
      <c r="F724">
        <v>0</v>
      </c>
      <c r="G724" t="s">
        <v>627</v>
      </c>
      <c r="H724">
        <v>0</v>
      </c>
      <c r="K724" t="s">
        <v>627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4:17" x14ac:dyDescent="0.25">
      <c r="D725" t="s">
        <v>628</v>
      </c>
      <c r="E725">
        <v>0</v>
      </c>
      <c r="F725">
        <v>0</v>
      </c>
      <c r="G725" t="s">
        <v>628</v>
      </c>
      <c r="H725">
        <v>0</v>
      </c>
      <c r="K725" t="s">
        <v>628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4:17" x14ac:dyDescent="0.25">
      <c r="D726" t="s">
        <v>629</v>
      </c>
      <c r="E726">
        <v>0</v>
      </c>
      <c r="F726">
        <v>0</v>
      </c>
      <c r="G726" t="s">
        <v>629</v>
      </c>
      <c r="H726">
        <v>0</v>
      </c>
      <c r="K726" t="s">
        <v>629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4:17" x14ac:dyDescent="0.25">
      <c r="D727" t="s">
        <v>630</v>
      </c>
      <c r="E727">
        <v>0</v>
      </c>
      <c r="F727">
        <v>0</v>
      </c>
      <c r="G727" t="s">
        <v>630</v>
      </c>
      <c r="H727">
        <v>0</v>
      </c>
      <c r="K727" t="s">
        <v>630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4:17" x14ac:dyDescent="0.25">
      <c r="D728" t="s">
        <v>631</v>
      </c>
      <c r="E728">
        <v>0</v>
      </c>
      <c r="F728">
        <v>0</v>
      </c>
      <c r="G728" t="s">
        <v>631</v>
      </c>
      <c r="H728">
        <v>0</v>
      </c>
      <c r="K728" t="s">
        <v>631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</row>
    <row r="729" spans="4:17" x14ac:dyDescent="0.25">
      <c r="D729" t="s">
        <v>632</v>
      </c>
      <c r="E729">
        <v>0</v>
      </c>
      <c r="F729">
        <v>0</v>
      </c>
      <c r="G729" t="s">
        <v>632</v>
      </c>
      <c r="H729">
        <v>0</v>
      </c>
      <c r="K729" t="s">
        <v>632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4:17" x14ac:dyDescent="0.25">
      <c r="D730" t="s">
        <v>633</v>
      </c>
      <c r="E730">
        <v>0</v>
      </c>
      <c r="F730">
        <v>0</v>
      </c>
      <c r="G730" t="s">
        <v>633</v>
      </c>
      <c r="H730">
        <v>0</v>
      </c>
      <c r="K730" t="s">
        <v>633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4:17" x14ac:dyDescent="0.25">
      <c r="D731" t="s">
        <v>634</v>
      </c>
      <c r="E731">
        <v>0</v>
      </c>
      <c r="F731">
        <v>0</v>
      </c>
      <c r="G731" t="s">
        <v>634</v>
      </c>
      <c r="H731">
        <v>0</v>
      </c>
      <c r="K731" t="s">
        <v>634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4:17" x14ac:dyDescent="0.25">
      <c r="D732" t="s">
        <v>635</v>
      </c>
      <c r="E732">
        <v>0</v>
      </c>
      <c r="F732">
        <v>0</v>
      </c>
      <c r="G732" t="s">
        <v>635</v>
      </c>
      <c r="H732">
        <v>0</v>
      </c>
      <c r="K732" t="s">
        <v>635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4:17" x14ac:dyDescent="0.25">
      <c r="D733" t="s">
        <v>636</v>
      </c>
      <c r="E733">
        <v>0</v>
      </c>
      <c r="F733">
        <v>0</v>
      </c>
      <c r="G733" t="s">
        <v>636</v>
      </c>
      <c r="H733">
        <v>0</v>
      </c>
      <c r="K733" t="s">
        <v>636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4:17" x14ac:dyDescent="0.25">
      <c r="D734" t="s">
        <v>637</v>
      </c>
      <c r="E734">
        <v>0</v>
      </c>
      <c r="F734">
        <v>0</v>
      </c>
      <c r="G734" t="s">
        <v>637</v>
      </c>
      <c r="H734">
        <v>0</v>
      </c>
      <c r="K734" t="s">
        <v>637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4:17" x14ac:dyDescent="0.25">
      <c r="D735" t="s">
        <v>638</v>
      </c>
      <c r="E735">
        <v>0</v>
      </c>
      <c r="F735">
        <v>0</v>
      </c>
      <c r="G735" t="s">
        <v>638</v>
      </c>
      <c r="H735">
        <v>0</v>
      </c>
      <c r="K735" t="s">
        <v>638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</row>
    <row r="736" spans="4:17" x14ac:dyDescent="0.25">
      <c r="D736" t="s">
        <v>639</v>
      </c>
      <c r="E736">
        <v>0</v>
      </c>
      <c r="F736">
        <v>0</v>
      </c>
      <c r="G736" t="s">
        <v>639</v>
      </c>
      <c r="H736">
        <v>0</v>
      </c>
      <c r="K736" t="s">
        <v>639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</row>
    <row r="737" spans="4:17" x14ac:dyDescent="0.25">
      <c r="D737" t="s">
        <v>640</v>
      </c>
      <c r="E737">
        <v>0</v>
      </c>
      <c r="F737">
        <v>0</v>
      </c>
      <c r="G737" t="s">
        <v>640</v>
      </c>
      <c r="H737">
        <v>0</v>
      </c>
      <c r="K737" t="s">
        <v>640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4:17" x14ac:dyDescent="0.25">
      <c r="D738" t="s">
        <v>641</v>
      </c>
      <c r="E738">
        <v>0</v>
      </c>
      <c r="F738">
        <v>0</v>
      </c>
      <c r="G738" t="s">
        <v>641</v>
      </c>
      <c r="H738">
        <v>0</v>
      </c>
      <c r="K738" t="s">
        <v>641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4:17" x14ac:dyDescent="0.25">
      <c r="D739" t="s">
        <v>642</v>
      </c>
      <c r="E739">
        <v>0</v>
      </c>
      <c r="F739">
        <v>0</v>
      </c>
      <c r="G739" t="s">
        <v>642</v>
      </c>
      <c r="H739">
        <v>0</v>
      </c>
      <c r="K739" t="s">
        <v>642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4:17" x14ac:dyDescent="0.25">
      <c r="D740" t="s">
        <v>643</v>
      </c>
      <c r="E740">
        <v>0</v>
      </c>
      <c r="F740">
        <v>0</v>
      </c>
      <c r="G740" t="s">
        <v>643</v>
      </c>
      <c r="H740">
        <v>0</v>
      </c>
      <c r="K740" t="s">
        <v>643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4:17" x14ac:dyDescent="0.25">
      <c r="D741" t="s">
        <v>644</v>
      </c>
      <c r="E741">
        <v>0</v>
      </c>
      <c r="F741">
        <v>0</v>
      </c>
      <c r="G741" t="s">
        <v>644</v>
      </c>
      <c r="H741">
        <v>0</v>
      </c>
      <c r="K741" t="s">
        <v>644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4:17" x14ac:dyDescent="0.25">
      <c r="D742" t="s">
        <v>645</v>
      </c>
      <c r="E742">
        <v>0</v>
      </c>
      <c r="F742">
        <v>0</v>
      </c>
      <c r="G742" t="s">
        <v>645</v>
      </c>
      <c r="H742">
        <v>0</v>
      </c>
      <c r="K742" t="s">
        <v>645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4:17" x14ac:dyDescent="0.25">
      <c r="D743" t="s">
        <v>646</v>
      </c>
      <c r="E743">
        <v>0</v>
      </c>
      <c r="F743">
        <v>0</v>
      </c>
      <c r="G743" t="s">
        <v>646</v>
      </c>
      <c r="H743">
        <v>0</v>
      </c>
      <c r="K743" t="s">
        <v>646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4:17" x14ac:dyDescent="0.25">
      <c r="D744" t="s">
        <v>647</v>
      </c>
      <c r="E744">
        <v>0</v>
      </c>
      <c r="F744">
        <v>0</v>
      </c>
      <c r="G744" t="s">
        <v>647</v>
      </c>
      <c r="H744">
        <v>0</v>
      </c>
      <c r="K744" t="s">
        <v>647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4:17" x14ac:dyDescent="0.25">
      <c r="D745" t="s">
        <v>648</v>
      </c>
      <c r="E745">
        <v>0</v>
      </c>
      <c r="F745">
        <v>0</v>
      </c>
      <c r="G745" t="s">
        <v>648</v>
      </c>
      <c r="H745">
        <v>0</v>
      </c>
      <c r="K745" t="s">
        <v>648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4:17" x14ac:dyDescent="0.25">
      <c r="D746" t="s">
        <v>649</v>
      </c>
      <c r="E746">
        <v>0</v>
      </c>
      <c r="F746">
        <v>0</v>
      </c>
      <c r="G746" t="s">
        <v>649</v>
      </c>
      <c r="H746">
        <v>0</v>
      </c>
      <c r="K746" t="s">
        <v>649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4:17" x14ac:dyDescent="0.25">
      <c r="D747" t="s">
        <v>650</v>
      </c>
      <c r="E747">
        <v>0</v>
      </c>
      <c r="F747">
        <v>0</v>
      </c>
      <c r="G747" t="s">
        <v>650</v>
      </c>
      <c r="H747">
        <v>0</v>
      </c>
      <c r="K747" t="s">
        <v>650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4:17" x14ac:dyDescent="0.25">
      <c r="D748" t="s">
        <v>651</v>
      </c>
      <c r="E748">
        <v>0</v>
      </c>
      <c r="F748">
        <v>0</v>
      </c>
      <c r="G748" t="s">
        <v>651</v>
      </c>
      <c r="H748">
        <v>0</v>
      </c>
      <c r="K748" t="s">
        <v>651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4:17" x14ac:dyDescent="0.25">
      <c r="D749" t="s">
        <v>652</v>
      </c>
      <c r="E749">
        <v>0</v>
      </c>
      <c r="F749">
        <v>0</v>
      </c>
      <c r="G749" t="s">
        <v>652</v>
      </c>
      <c r="H749">
        <v>0</v>
      </c>
      <c r="K749" t="s">
        <v>652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</row>
    <row r="750" spans="4:17" x14ac:dyDescent="0.25">
      <c r="D750" t="s">
        <v>653</v>
      </c>
      <c r="E750">
        <v>0</v>
      </c>
      <c r="F750">
        <v>0</v>
      </c>
      <c r="G750" t="s">
        <v>653</v>
      </c>
      <c r="H750">
        <v>0</v>
      </c>
      <c r="K750" t="s">
        <v>653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4:17" x14ac:dyDescent="0.25">
      <c r="D751" t="s">
        <v>654</v>
      </c>
      <c r="E751">
        <v>0</v>
      </c>
      <c r="F751">
        <v>0</v>
      </c>
      <c r="G751" t="s">
        <v>654</v>
      </c>
      <c r="H751">
        <v>0</v>
      </c>
      <c r="K751" t="s">
        <v>654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</row>
    <row r="752" spans="4:17" x14ac:dyDescent="0.25">
      <c r="D752" t="s">
        <v>655</v>
      </c>
      <c r="E752">
        <v>0</v>
      </c>
      <c r="F752">
        <v>0</v>
      </c>
      <c r="G752" t="s">
        <v>655</v>
      </c>
      <c r="H752">
        <v>0</v>
      </c>
      <c r="K752" t="s">
        <v>655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</row>
    <row r="753" spans="4:17" x14ac:dyDescent="0.25">
      <c r="D753" t="s">
        <v>656</v>
      </c>
      <c r="E753">
        <v>0</v>
      </c>
      <c r="F753">
        <v>0</v>
      </c>
      <c r="G753" t="s">
        <v>656</v>
      </c>
      <c r="H753">
        <v>0</v>
      </c>
      <c r="K753" t="s">
        <v>656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</row>
    <row r="754" spans="4:17" x14ac:dyDescent="0.25">
      <c r="D754" t="s">
        <v>657</v>
      </c>
      <c r="E754">
        <v>0</v>
      </c>
      <c r="F754">
        <v>0</v>
      </c>
      <c r="G754" t="s">
        <v>657</v>
      </c>
      <c r="H754">
        <v>0</v>
      </c>
      <c r="K754" t="s">
        <v>657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4:17" x14ac:dyDescent="0.25">
      <c r="D755" t="s">
        <v>658</v>
      </c>
      <c r="E755">
        <v>0</v>
      </c>
      <c r="F755">
        <v>0</v>
      </c>
      <c r="G755" t="s">
        <v>658</v>
      </c>
      <c r="H755">
        <v>0</v>
      </c>
      <c r="K755" t="s">
        <v>658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4:17" x14ac:dyDescent="0.25">
      <c r="D756" t="s">
        <v>659</v>
      </c>
      <c r="E756">
        <v>0</v>
      </c>
      <c r="F756">
        <v>0</v>
      </c>
      <c r="G756" t="s">
        <v>659</v>
      </c>
      <c r="H756">
        <v>0</v>
      </c>
      <c r="K756" t="s">
        <v>659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4:17" x14ac:dyDescent="0.25">
      <c r="D757" t="s">
        <v>660</v>
      </c>
      <c r="E757">
        <v>0</v>
      </c>
      <c r="F757">
        <v>0</v>
      </c>
      <c r="G757" t="s">
        <v>660</v>
      </c>
      <c r="H757">
        <v>0</v>
      </c>
      <c r="K757" t="s">
        <v>660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4:17" x14ac:dyDescent="0.25">
      <c r="D758" t="s">
        <v>661</v>
      </c>
      <c r="E758">
        <v>0</v>
      </c>
      <c r="F758">
        <v>0</v>
      </c>
      <c r="G758" t="s">
        <v>661</v>
      </c>
      <c r="H758">
        <v>0</v>
      </c>
      <c r="K758" t="s">
        <v>661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4:17" x14ac:dyDescent="0.25">
      <c r="D759" t="s">
        <v>662</v>
      </c>
      <c r="E759">
        <v>0</v>
      </c>
      <c r="F759">
        <v>0</v>
      </c>
      <c r="G759" t="s">
        <v>662</v>
      </c>
      <c r="H759">
        <v>0</v>
      </c>
      <c r="K759" t="s">
        <v>662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4:17" x14ac:dyDescent="0.25">
      <c r="D760" t="s">
        <v>663</v>
      </c>
      <c r="E760">
        <v>0</v>
      </c>
      <c r="F760">
        <v>0</v>
      </c>
      <c r="G760" t="s">
        <v>663</v>
      </c>
      <c r="H760">
        <v>0</v>
      </c>
      <c r="K760" t="s">
        <v>663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4:17" x14ac:dyDescent="0.25">
      <c r="D761" t="s">
        <v>664</v>
      </c>
      <c r="E761">
        <v>0</v>
      </c>
      <c r="F761">
        <v>0</v>
      </c>
      <c r="G761" t="s">
        <v>664</v>
      </c>
      <c r="H761">
        <v>0</v>
      </c>
      <c r="K761" t="s">
        <v>664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4:17" x14ac:dyDescent="0.25">
      <c r="D762" t="s">
        <v>665</v>
      </c>
      <c r="E762">
        <v>0</v>
      </c>
      <c r="F762">
        <v>0</v>
      </c>
      <c r="G762" t="s">
        <v>665</v>
      </c>
      <c r="H762">
        <v>0</v>
      </c>
      <c r="K762" t="s">
        <v>665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4:17" x14ac:dyDescent="0.25">
      <c r="D763" t="s">
        <v>666</v>
      </c>
      <c r="E763">
        <v>0</v>
      </c>
      <c r="F763">
        <v>0</v>
      </c>
      <c r="G763" t="s">
        <v>666</v>
      </c>
      <c r="H763">
        <v>0</v>
      </c>
      <c r="K763" t="s">
        <v>666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4:17" x14ac:dyDescent="0.25">
      <c r="D764" t="s">
        <v>667</v>
      </c>
      <c r="E764">
        <v>0</v>
      </c>
      <c r="F764">
        <v>0</v>
      </c>
      <c r="G764" t="s">
        <v>667</v>
      </c>
      <c r="H764">
        <v>0</v>
      </c>
      <c r="K764" t="s">
        <v>667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4:17" x14ac:dyDescent="0.25">
      <c r="D765" t="s">
        <v>668</v>
      </c>
      <c r="E765">
        <v>0</v>
      </c>
      <c r="F765">
        <v>0</v>
      </c>
      <c r="G765" t="s">
        <v>668</v>
      </c>
      <c r="H765">
        <v>0</v>
      </c>
      <c r="K765" t="s">
        <v>668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4:17" x14ac:dyDescent="0.25">
      <c r="D766" t="s">
        <v>669</v>
      </c>
      <c r="E766">
        <v>0</v>
      </c>
      <c r="F766">
        <v>0</v>
      </c>
      <c r="G766" t="s">
        <v>669</v>
      </c>
      <c r="H766">
        <v>0</v>
      </c>
      <c r="K766" t="s">
        <v>669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4:17" x14ac:dyDescent="0.25">
      <c r="D767" t="s">
        <v>670</v>
      </c>
      <c r="E767">
        <v>0</v>
      </c>
      <c r="F767">
        <v>0</v>
      </c>
      <c r="G767" t="s">
        <v>670</v>
      </c>
      <c r="H767">
        <v>0</v>
      </c>
      <c r="K767" t="s">
        <v>670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4:17" x14ac:dyDescent="0.25">
      <c r="D768" t="s">
        <v>671</v>
      </c>
      <c r="E768">
        <v>0</v>
      </c>
      <c r="F768">
        <v>0</v>
      </c>
      <c r="G768" t="s">
        <v>671</v>
      </c>
      <c r="H768">
        <v>0</v>
      </c>
      <c r="K768" t="s">
        <v>671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4:17" x14ac:dyDescent="0.25">
      <c r="D769" t="s">
        <v>672</v>
      </c>
      <c r="E769">
        <v>0</v>
      </c>
      <c r="F769">
        <v>0</v>
      </c>
      <c r="G769" t="s">
        <v>672</v>
      </c>
      <c r="H769">
        <v>0</v>
      </c>
      <c r="K769" t="s">
        <v>672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4:17" x14ac:dyDescent="0.25">
      <c r="D770" t="s">
        <v>673</v>
      </c>
      <c r="E770">
        <v>0</v>
      </c>
      <c r="F770">
        <v>0</v>
      </c>
      <c r="G770" t="s">
        <v>673</v>
      </c>
      <c r="H770">
        <v>0</v>
      </c>
      <c r="K770" t="s">
        <v>673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4:17" x14ac:dyDescent="0.25">
      <c r="D771" t="s">
        <v>674</v>
      </c>
      <c r="E771">
        <v>0</v>
      </c>
      <c r="F771">
        <v>0</v>
      </c>
      <c r="G771" t="s">
        <v>674</v>
      </c>
      <c r="H771">
        <v>0</v>
      </c>
      <c r="K771" t="s">
        <v>674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4:17" x14ac:dyDescent="0.25">
      <c r="D772" t="s">
        <v>675</v>
      </c>
      <c r="E772">
        <v>0</v>
      </c>
      <c r="F772">
        <v>0</v>
      </c>
      <c r="G772" t="s">
        <v>675</v>
      </c>
      <c r="H772">
        <v>0</v>
      </c>
      <c r="K772" t="s">
        <v>675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4:17" x14ac:dyDescent="0.25">
      <c r="D773" t="s">
        <v>676</v>
      </c>
      <c r="E773">
        <v>0</v>
      </c>
      <c r="F773">
        <v>0</v>
      </c>
      <c r="G773" t="s">
        <v>676</v>
      </c>
      <c r="H773">
        <v>0</v>
      </c>
      <c r="K773" t="s">
        <v>676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4:17" x14ac:dyDescent="0.25">
      <c r="D774" t="s">
        <v>677</v>
      </c>
      <c r="E774">
        <v>0</v>
      </c>
      <c r="F774">
        <v>0</v>
      </c>
      <c r="G774" t="s">
        <v>677</v>
      </c>
      <c r="H774">
        <v>0</v>
      </c>
      <c r="K774" t="s">
        <v>677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4:17" x14ac:dyDescent="0.25">
      <c r="D775" t="s">
        <v>678</v>
      </c>
      <c r="E775">
        <v>0</v>
      </c>
      <c r="F775">
        <v>0</v>
      </c>
      <c r="G775" t="s">
        <v>678</v>
      </c>
      <c r="H775">
        <v>0</v>
      </c>
      <c r="K775" t="s">
        <v>678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4:17" x14ac:dyDescent="0.25">
      <c r="D776" t="s">
        <v>679</v>
      </c>
      <c r="E776">
        <v>0</v>
      </c>
      <c r="F776">
        <v>0</v>
      </c>
      <c r="G776" t="s">
        <v>679</v>
      </c>
      <c r="H776">
        <v>0</v>
      </c>
      <c r="K776" t="s">
        <v>679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4:17" x14ac:dyDescent="0.25">
      <c r="D777" t="s">
        <v>680</v>
      </c>
      <c r="E777">
        <v>0</v>
      </c>
      <c r="F777">
        <v>0</v>
      </c>
      <c r="G777" t="s">
        <v>680</v>
      </c>
      <c r="H777">
        <v>0</v>
      </c>
      <c r="K777" t="s">
        <v>680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4:17" x14ac:dyDescent="0.25">
      <c r="D778" t="s">
        <v>681</v>
      </c>
      <c r="E778">
        <v>0</v>
      </c>
      <c r="F778">
        <v>0</v>
      </c>
      <c r="G778" t="s">
        <v>681</v>
      </c>
      <c r="H778">
        <v>0</v>
      </c>
      <c r="K778" t="s">
        <v>681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4:17" x14ac:dyDescent="0.25">
      <c r="D779" t="s">
        <v>682</v>
      </c>
      <c r="E779">
        <v>0</v>
      </c>
      <c r="F779">
        <v>0</v>
      </c>
      <c r="G779" t="s">
        <v>682</v>
      </c>
      <c r="H779">
        <v>0</v>
      </c>
      <c r="K779" t="s">
        <v>682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4:17" x14ac:dyDescent="0.25">
      <c r="D780" t="s">
        <v>683</v>
      </c>
      <c r="E780">
        <v>0</v>
      </c>
      <c r="F780">
        <v>0</v>
      </c>
      <c r="G780" t="s">
        <v>683</v>
      </c>
      <c r="H780">
        <v>0</v>
      </c>
      <c r="K780" t="s">
        <v>683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4:17" x14ac:dyDescent="0.25">
      <c r="D781" t="s">
        <v>684</v>
      </c>
      <c r="E781">
        <v>0</v>
      </c>
      <c r="F781">
        <v>0</v>
      </c>
      <c r="G781" t="s">
        <v>684</v>
      </c>
      <c r="H781">
        <v>0</v>
      </c>
      <c r="K781" t="s">
        <v>684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4:17" x14ac:dyDescent="0.25">
      <c r="D782" t="s">
        <v>685</v>
      </c>
      <c r="E782">
        <v>0</v>
      </c>
      <c r="F782">
        <v>0</v>
      </c>
      <c r="G782" t="s">
        <v>685</v>
      </c>
      <c r="H782">
        <v>0</v>
      </c>
      <c r="K782" t="s">
        <v>685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4:17" x14ac:dyDescent="0.25">
      <c r="D783" t="s">
        <v>686</v>
      </c>
      <c r="E783">
        <v>0</v>
      </c>
      <c r="F783">
        <v>0</v>
      </c>
      <c r="G783" t="s">
        <v>686</v>
      </c>
      <c r="H783">
        <v>0</v>
      </c>
      <c r="K783" t="s">
        <v>686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4:17" x14ac:dyDescent="0.25">
      <c r="D784" t="s">
        <v>687</v>
      </c>
      <c r="E784">
        <v>0</v>
      </c>
      <c r="F784">
        <v>0</v>
      </c>
      <c r="G784" t="s">
        <v>687</v>
      </c>
      <c r="H784">
        <v>0</v>
      </c>
      <c r="K784" t="s">
        <v>687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4:17" x14ac:dyDescent="0.25">
      <c r="D785" t="s">
        <v>688</v>
      </c>
      <c r="E785">
        <v>0</v>
      </c>
      <c r="F785">
        <v>0</v>
      </c>
      <c r="G785" t="s">
        <v>688</v>
      </c>
      <c r="H785">
        <v>0</v>
      </c>
      <c r="K785" t="s">
        <v>688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4:17" x14ac:dyDescent="0.25">
      <c r="D786" t="s">
        <v>689</v>
      </c>
      <c r="E786">
        <v>0</v>
      </c>
      <c r="F786">
        <v>0</v>
      </c>
      <c r="G786" t="s">
        <v>689</v>
      </c>
      <c r="H786">
        <v>0</v>
      </c>
      <c r="K786" t="s">
        <v>689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4:17" x14ac:dyDescent="0.25">
      <c r="D787" t="s">
        <v>690</v>
      </c>
      <c r="E787">
        <v>0</v>
      </c>
      <c r="F787">
        <v>0</v>
      </c>
      <c r="G787" t="s">
        <v>690</v>
      </c>
      <c r="H787">
        <v>0</v>
      </c>
      <c r="K787" t="s">
        <v>690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4:17" x14ac:dyDescent="0.25">
      <c r="D788" t="s">
        <v>691</v>
      </c>
      <c r="E788">
        <v>0</v>
      </c>
      <c r="F788">
        <v>0</v>
      </c>
      <c r="G788" t="s">
        <v>691</v>
      </c>
      <c r="H788">
        <v>0</v>
      </c>
      <c r="K788" t="s">
        <v>691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4:17" x14ac:dyDescent="0.25">
      <c r="D789" t="s">
        <v>692</v>
      </c>
      <c r="E789">
        <v>0</v>
      </c>
      <c r="F789">
        <v>0</v>
      </c>
      <c r="G789" t="s">
        <v>692</v>
      </c>
      <c r="H789">
        <v>0</v>
      </c>
      <c r="K789" t="s">
        <v>692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4:17" x14ac:dyDescent="0.25">
      <c r="D790" t="s">
        <v>693</v>
      </c>
      <c r="E790">
        <v>0</v>
      </c>
      <c r="F790">
        <v>0</v>
      </c>
      <c r="G790" t="s">
        <v>693</v>
      </c>
      <c r="H790">
        <v>0</v>
      </c>
      <c r="K790" t="s">
        <v>693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4:17" x14ac:dyDescent="0.25">
      <c r="D791" t="s">
        <v>694</v>
      </c>
      <c r="E791">
        <v>0</v>
      </c>
      <c r="F791">
        <v>0</v>
      </c>
      <c r="G791" t="s">
        <v>694</v>
      </c>
      <c r="H791">
        <v>0</v>
      </c>
      <c r="K791" t="s">
        <v>694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4:17" x14ac:dyDescent="0.25">
      <c r="D792" t="s">
        <v>695</v>
      </c>
      <c r="E792">
        <v>0</v>
      </c>
      <c r="F792">
        <v>0</v>
      </c>
      <c r="G792" t="s">
        <v>695</v>
      </c>
      <c r="H792">
        <v>0</v>
      </c>
      <c r="K792" t="s">
        <v>695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4:17" x14ac:dyDescent="0.25">
      <c r="D793" t="s">
        <v>696</v>
      </c>
      <c r="E793">
        <v>0</v>
      </c>
      <c r="F793">
        <v>0</v>
      </c>
      <c r="G793" t="s">
        <v>696</v>
      </c>
      <c r="H793">
        <v>0</v>
      </c>
      <c r="K793" t="s">
        <v>696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4:17" x14ac:dyDescent="0.25">
      <c r="D794" t="s">
        <v>697</v>
      </c>
      <c r="E794">
        <v>0</v>
      </c>
      <c r="F794">
        <v>0</v>
      </c>
      <c r="G794" t="s">
        <v>697</v>
      </c>
      <c r="H794">
        <v>0</v>
      </c>
      <c r="K794" t="s">
        <v>697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4:17" x14ac:dyDescent="0.25">
      <c r="D795">
        <v>9912</v>
      </c>
      <c r="E795">
        <v>0</v>
      </c>
      <c r="F795">
        <v>0</v>
      </c>
      <c r="G795">
        <v>9912</v>
      </c>
      <c r="H795">
        <v>0</v>
      </c>
      <c r="K795">
        <v>9912</v>
      </c>
      <c r="L795">
        <v>0</v>
      </c>
      <c r="M795">
        <v>0</v>
      </c>
      <c r="N795">
        <v>0</v>
      </c>
      <c r="O795">
        <v>0</v>
      </c>
      <c r="P795">
        <v>8</v>
      </c>
      <c r="Q795">
        <v>3</v>
      </c>
    </row>
    <row r="796" spans="4:17" x14ac:dyDescent="0.25">
      <c r="D796">
        <v>9902</v>
      </c>
      <c r="E796">
        <v>0</v>
      </c>
      <c r="F796">
        <v>0</v>
      </c>
      <c r="G796">
        <v>9902</v>
      </c>
      <c r="H796">
        <v>1</v>
      </c>
      <c r="K796">
        <v>9902</v>
      </c>
      <c r="L796">
        <v>1</v>
      </c>
      <c r="M796">
        <v>0</v>
      </c>
      <c r="N796">
        <v>0</v>
      </c>
      <c r="O796">
        <v>2</v>
      </c>
      <c r="P796">
        <v>0</v>
      </c>
      <c r="Q796">
        <v>0</v>
      </c>
    </row>
    <row r="797" spans="4:17" x14ac:dyDescent="0.25">
      <c r="D797">
        <v>9909</v>
      </c>
      <c r="E797">
        <v>0</v>
      </c>
      <c r="F797">
        <v>0</v>
      </c>
      <c r="G797">
        <v>9909</v>
      </c>
      <c r="H797">
        <v>0</v>
      </c>
      <c r="K797">
        <v>9909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4:17" x14ac:dyDescent="0.25">
      <c r="D798">
        <v>8713</v>
      </c>
      <c r="E798">
        <v>0</v>
      </c>
      <c r="F798">
        <v>0</v>
      </c>
      <c r="G798">
        <v>8713</v>
      </c>
      <c r="H798">
        <v>0</v>
      </c>
      <c r="K798">
        <v>8713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4:17" x14ac:dyDescent="0.25">
      <c r="D799" t="s">
        <v>698</v>
      </c>
      <c r="E799">
        <v>0</v>
      </c>
      <c r="F799">
        <v>0</v>
      </c>
      <c r="G799" t="s">
        <v>698</v>
      </c>
      <c r="H799">
        <v>0</v>
      </c>
      <c r="K799" t="s">
        <v>698</v>
      </c>
      <c r="L799">
        <v>0</v>
      </c>
      <c r="M799">
        <v>0</v>
      </c>
      <c r="N799">
        <v>1</v>
      </c>
      <c r="O799">
        <v>1</v>
      </c>
      <c r="P799">
        <v>0</v>
      </c>
      <c r="Q799">
        <v>0</v>
      </c>
    </row>
    <row r="800" spans="4:17" x14ac:dyDescent="0.25">
      <c r="D800">
        <v>4483</v>
      </c>
      <c r="E800">
        <v>0</v>
      </c>
      <c r="F800">
        <v>0</v>
      </c>
      <c r="G800">
        <v>4483</v>
      </c>
      <c r="H800">
        <v>0</v>
      </c>
      <c r="K800">
        <v>4483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4:17" x14ac:dyDescent="0.25">
      <c r="D801">
        <v>3903</v>
      </c>
      <c r="E801">
        <v>0</v>
      </c>
      <c r="F801">
        <v>0</v>
      </c>
      <c r="G801">
        <v>3903</v>
      </c>
      <c r="H801">
        <v>0</v>
      </c>
      <c r="K801">
        <v>3903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4:17" x14ac:dyDescent="0.25">
      <c r="D802">
        <v>3832</v>
      </c>
      <c r="E802">
        <v>0</v>
      </c>
      <c r="F802">
        <v>0</v>
      </c>
      <c r="G802">
        <v>3832</v>
      </c>
      <c r="H802">
        <v>0</v>
      </c>
      <c r="K802">
        <v>3832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4:17" x14ac:dyDescent="0.25">
      <c r="D803">
        <v>3602</v>
      </c>
      <c r="E803">
        <v>0</v>
      </c>
      <c r="F803">
        <v>0</v>
      </c>
      <c r="G803">
        <v>3602</v>
      </c>
      <c r="H803">
        <v>0</v>
      </c>
      <c r="K803">
        <v>3602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4:17" x14ac:dyDescent="0.25">
      <c r="D804">
        <v>3713</v>
      </c>
      <c r="E804">
        <v>0</v>
      </c>
      <c r="F804">
        <v>0</v>
      </c>
      <c r="G804">
        <v>3713</v>
      </c>
      <c r="H804">
        <v>0</v>
      </c>
      <c r="K804">
        <v>3713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4:17" x14ac:dyDescent="0.25">
      <c r="D805">
        <v>8201</v>
      </c>
      <c r="E805">
        <v>0</v>
      </c>
      <c r="F805">
        <v>0</v>
      </c>
      <c r="G805">
        <v>8201</v>
      </c>
      <c r="H805">
        <v>0</v>
      </c>
      <c r="K805">
        <v>8201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4:17" x14ac:dyDescent="0.25">
      <c r="D806">
        <v>8111</v>
      </c>
      <c r="E806">
        <v>0</v>
      </c>
      <c r="F806">
        <v>0</v>
      </c>
      <c r="G806">
        <v>8111</v>
      </c>
      <c r="H806">
        <v>0</v>
      </c>
      <c r="K806">
        <v>8111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4:17" x14ac:dyDescent="0.25">
      <c r="D807">
        <v>4464</v>
      </c>
      <c r="E807">
        <v>0</v>
      </c>
      <c r="F807">
        <v>0</v>
      </c>
      <c r="G807">
        <v>4464</v>
      </c>
      <c r="H807">
        <v>0</v>
      </c>
      <c r="K807">
        <v>4464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4:17" x14ac:dyDescent="0.25">
      <c r="D808">
        <v>7491</v>
      </c>
      <c r="E808">
        <v>0</v>
      </c>
      <c r="F808">
        <v>0</v>
      </c>
      <c r="G808">
        <v>7491</v>
      </c>
      <c r="H808">
        <v>0</v>
      </c>
      <c r="K808">
        <v>7491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4:17" x14ac:dyDescent="0.25">
      <c r="D809">
        <v>4463</v>
      </c>
      <c r="E809">
        <v>0</v>
      </c>
      <c r="F809">
        <v>0</v>
      </c>
      <c r="G809">
        <v>4463</v>
      </c>
      <c r="H809">
        <v>0</v>
      </c>
      <c r="K809">
        <v>4463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4:17" x14ac:dyDescent="0.25">
      <c r="D810">
        <v>4496</v>
      </c>
      <c r="E810">
        <v>0</v>
      </c>
      <c r="F810">
        <v>0</v>
      </c>
      <c r="G810">
        <v>4496</v>
      </c>
      <c r="H810">
        <v>0</v>
      </c>
      <c r="K810">
        <v>4496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4:17" x14ac:dyDescent="0.25">
      <c r="D811" t="s">
        <v>699</v>
      </c>
      <c r="E811">
        <v>0</v>
      </c>
      <c r="F811">
        <v>0</v>
      </c>
      <c r="G811" t="s">
        <v>699</v>
      </c>
      <c r="H811">
        <v>0</v>
      </c>
      <c r="K811" t="s">
        <v>699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4:17" x14ac:dyDescent="0.25">
      <c r="D812" t="s">
        <v>700</v>
      </c>
      <c r="E812">
        <v>0</v>
      </c>
      <c r="F812">
        <v>0</v>
      </c>
      <c r="G812" t="s">
        <v>700</v>
      </c>
      <c r="H812">
        <v>0</v>
      </c>
      <c r="K812" t="s">
        <v>700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4:17" x14ac:dyDescent="0.25">
      <c r="D813" t="s">
        <v>701</v>
      </c>
      <c r="E813">
        <v>0</v>
      </c>
      <c r="F813">
        <v>0</v>
      </c>
      <c r="G813" t="s">
        <v>701</v>
      </c>
      <c r="H813">
        <v>0</v>
      </c>
      <c r="K813" t="s">
        <v>701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4:17" x14ac:dyDescent="0.25">
      <c r="D814" t="s">
        <v>702</v>
      </c>
      <c r="E814">
        <v>0</v>
      </c>
      <c r="F814">
        <v>0</v>
      </c>
      <c r="G814" t="s">
        <v>702</v>
      </c>
      <c r="H814">
        <v>0</v>
      </c>
      <c r="K814" t="s">
        <v>702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4:17" x14ac:dyDescent="0.25">
      <c r="D815" t="s">
        <v>703</v>
      </c>
      <c r="E815">
        <v>84</v>
      </c>
      <c r="F815">
        <v>37</v>
      </c>
      <c r="G815" t="s">
        <v>703</v>
      </c>
      <c r="H815">
        <v>37</v>
      </c>
      <c r="K815" t="s">
        <v>703</v>
      </c>
      <c r="L815">
        <v>49</v>
      </c>
      <c r="M815">
        <v>90</v>
      </c>
      <c r="N815">
        <v>164</v>
      </c>
      <c r="O815">
        <v>45</v>
      </c>
      <c r="P815">
        <v>19</v>
      </c>
      <c r="Q815">
        <v>55</v>
      </c>
    </row>
    <row r="816" spans="4:17" x14ac:dyDescent="0.25">
      <c r="D816">
        <v>804751</v>
      </c>
      <c r="E816">
        <v>12</v>
      </c>
      <c r="F816">
        <v>22</v>
      </c>
      <c r="G816">
        <v>804751</v>
      </c>
      <c r="H816">
        <v>28</v>
      </c>
      <c r="K816">
        <v>804751</v>
      </c>
      <c r="L816">
        <v>16</v>
      </c>
      <c r="M816">
        <v>18</v>
      </c>
      <c r="N816">
        <v>6</v>
      </c>
      <c r="O816">
        <v>13</v>
      </c>
      <c r="P816">
        <v>12</v>
      </c>
      <c r="Q816">
        <v>6</v>
      </c>
    </row>
    <row r="817" spans="4:17" x14ac:dyDescent="0.25">
      <c r="D817" t="s">
        <v>704</v>
      </c>
      <c r="E817">
        <v>0</v>
      </c>
      <c r="F817">
        <v>0</v>
      </c>
      <c r="G817" t="s">
        <v>704</v>
      </c>
      <c r="H817">
        <v>0</v>
      </c>
      <c r="K817" t="s">
        <v>704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4:17" x14ac:dyDescent="0.25">
      <c r="D818" t="s">
        <v>705</v>
      </c>
      <c r="E818">
        <v>0</v>
      </c>
      <c r="F818">
        <v>0</v>
      </c>
      <c r="G818" t="s">
        <v>705</v>
      </c>
      <c r="H818">
        <v>0</v>
      </c>
      <c r="K818" t="s">
        <v>705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4:17" x14ac:dyDescent="0.25">
      <c r="D819" t="s">
        <v>706</v>
      </c>
      <c r="E819">
        <v>0</v>
      </c>
      <c r="F819">
        <v>0</v>
      </c>
      <c r="G819" t="s">
        <v>706</v>
      </c>
      <c r="H819">
        <v>0</v>
      </c>
      <c r="K819" t="s">
        <v>706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4:17" x14ac:dyDescent="0.25">
      <c r="D820" t="s">
        <v>707</v>
      </c>
      <c r="E820">
        <v>0</v>
      </c>
      <c r="F820">
        <v>0</v>
      </c>
      <c r="G820" t="s">
        <v>707</v>
      </c>
      <c r="H820">
        <v>0</v>
      </c>
      <c r="K820" t="s">
        <v>707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4:17" x14ac:dyDescent="0.25">
      <c r="D821" t="s">
        <v>708</v>
      </c>
      <c r="E821">
        <v>0</v>
      </c>
      <c r="F821">
        <v>0</v>
      </c>
      <c r="G821" t="s">
        <v>708</v>
      </c>
      <c r="H821">
        <v>0</v>
      </c>
      <c r="K821" t="s">
        <v>708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4:17" x14ac:dyDescent="0.25">
      <c r="D822" t="s">
        <v>709</v>
      </c>
      <c r="E822">
        <v>0</v>
      </c>
      <c r="F822">
        <v>0</v>
      </c>
      <c r="G822" t="s">
        <v>709</v>
      </c>
      <c r="H822">
        <v>0</v>
      </c>
      <c r="K822" t="s">
        <v>709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4:17" x14ac:dyDescent="0.25">
      <c r="D823" t="s">
        <v>710</v>
      </c>
      <c r="E823">
        <v>0</v>
      </c>
      <c r="F823">
        <v>0</v>
      </c>
      <c r="G823" t="s">
        <v>710</v>
      </c>
      <c r="H823">
        <v>0</v>
      </c>
      <c r="K823" t="s">
        <v>710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4:17" x14ac:dyDescent="0.25">
      <c r="D824" t="s">
        <v>711</v>
      </c>
      <c r="E824">
        <v>0</v>
      </c>
      <c r="F824">
        <v>0</v>
      </c>
      <c r="G824" t="s">
        <v>711</v>
      </c>
      <c r="H824">
        <v>0</v>
      </c>
      <c r="K824" t="s">
        <v>711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4:17" x14ac:dyDescent="0.25">
      <c r="D825" t="s">
        <v>712</v>
      </c>
      <c r="E825">
        <v>2076</v>
      </c>
      <c r="F825">
        <v>2047</v>
      </c>
      <c r="G825" t="s">
        <v>712</v>
      </c>
      <c r="H825">
        <v>1326</v>
      </c>
      <c r="K825" t="s">
        <v>712</v>
      </c>
      <c r="L825">
        <v>3044</v>
      </c>
      <c r="M825">
        <v>3804</v>
      </c>
      <c r="N825">
        <v>3029</v>
      </c>
      <c r="O825">
        <v>2048</v>
      </c>
      <c r="P825">
        <v>787</v>
      </c>
      <c r="Q825">
        <v>1129</v>
      </c>
    </row>
    <row r="826" spans="4:17" x14ac:dyDescent="0.25">
      <c r="D826" t="s">
        <v>713</v>
      </c>
      <c r="E826">
        <v>0</v>
      </c>
      <c r="F826">
        <v>0</v>
      </c>
      <c r="G826" t="s">
        <v>713</v>
      </c>
      <c r="H826">
        <v>0</v>
      </c>
      <c r="K826" t="s">
        <v>713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4:17" x14ac:dyDescent="0.25">
      <c r="D827" t="s">
        <v>714</v>
      </c>
      <c r="E827">
        <v>0</v>
      </c>
      <c r="F827">
        <v>0</v>
      </c>
      <c r="G827" t="s">
        <v>714</v>
      </c>
      <c r="H827">
        <v>0</v>
      </c>
      <c r="K827" t="s">
        <v>714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4:17" x14ac:dyDescent="0.25">
      <c r="D828" t="s">
        <v>715</v>
      </c>
      <c r="E828">
        <v>0</v>
      </c>
      <c r="F828">
        <v>0</v>
      </c>
      <c r="G828" t="s">
        <v>715</v>
      </c>
      <c r="H828">
        <v>0</v>
      </c>
      <c r="K828" t="s">
        <v>715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4:17" x14ac:dyDescent="0.25">
      <c r="D829" t="s">
        <v>716</v>
      </c>
      <c r="E829">
        <v>0</v>
      </c>
      <c r="F829">
        <v>0</v>
      </c>
      <c r="G829" t="s">
        <v>716</v>
      </c>
      <c r="H829">
        <v>0</v>
      </c>
      <c r="K829" t="s">
        <v>716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4:17" x14ac:dyDescent="0.25">
      <c r="D830" t="s">
        <v>717</v>
      </c>
      <c r="E830">
        <v>0</v>
      </c>
      <c r="F830">
        <v>0</v>
      </c>
      <c r="G830" t="s">
        <v>717</v>
      </c>
      <c r="H830">
        <v>0</v>
      </c>
      <c r="K830" t="s">
        <v>717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4:17" x14ac:dyDescent="0.25">
      <c r="D831" t="s">
        <v>718</v>
      </c>
      <c r="E831">
        <v>0</v>
      </c>
      <c r="F831">
        <v>0</v>
      </c>
      <c r="G831" t="s">
        <v>718</v>
      </c>
      <c r="H831">
        <v>0</v>
      </c>
      <c r="K831" t="s">
        <v>718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4:17" x14ac:dyDescent="0.25">
      <c r="D832" t="s">
        <v>719</v>
      </c>
      <c r="E832">
        <v>0</v>
      </c>
      <c r="F832">
        <v>0</v>
      </c>
      <c r="G832" t="s">
        <v>719</v>
      </c>
      <c r="H832">
        <v>0</v>
      </c>
      <c r="K832" t="s">
        <v>719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4:17" x14ac:dyDescent="0.25">
      <c r="D833" t="s">
        <v>720</v>
      </c>
      <c r="E833">
        <v>0</v>
      </c>
      <c r="F833">
        <v>0</v>
      </c>
      <c r="G833" t="s">
        <v>720</v>
      </c>
      <c r="H833">
        <v>0</v>
      </c>
      <c r="K833" t="s">
        <v>720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4:17" x14ac:dyDescent="0.25">
      <c r="D834">
        <v>85136370</v>
      </c>
      <c r="E834">
        <v>0</v>
      </c>
      <c r="F834">
        <v>0</v>
      </c>
      <c r="G834">
        <v>85136370</v>
      </c>
      <c r="H834">
        <v>0</v>
      </c>
      <c r="K834">
        <v>85136370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4:17" x14ac:dyDescent="0.25">
      <c r="D835" t="s">
        <v>721</v>
      </c>
      <c r="E835">
        <v>0</v>
      </c>
      <c r="F835">
        <v>0</v>
      </c>
      <c r="G835" t="s">
        <v>721</v>
      </c>
      <c r="H835">
        <v>0</v>
      </c>
      <c r="K835" t="s">
        <v>721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4:17" x14ac:dyDescent="0.25">
      <c r="D836" t="s">
        <v>722</v>
      </c>
      <c r="E836">
        <v>0</v>
      </c>
      <c r="F836">
        <v>0</v>
      </c>
      <c r="G836" t="s">
        <v>722</v>
      </c>
      <c r="H836">
        <v>0</v>
      </c>
      <c r="K836" t="s">
        <v>722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4:17" x14ac:dyDescent="0.25">
      <c r="D837" t="s">
        <v>723</v>
      </c>
      <c r="E837">
        <v>0</v>
      </c>
      <c r="F837">
        <v>0</v>
      </c>
      <c r="G837" t="s">
        <v>723</v>
      </c>
      <c r="H837">
        <v>0</v>
      </c>
      <c r="K837" t="s">
        <v>723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4:17" x14ac:dyDescent="0.25">
      <c r="D838" t="s">
        <v>724</v>
      </c>
      <c r="E838">
        <v>0</v>
      </c>
      <c r="F838">
        <v>0</v>
      </c>
      <c r="G838" t="s">
        <v>724</v>
      </c>
      <c r="H838">
        <v>0</v>
      </c>
      <c r="K838" t="s">
        <v>724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4:17" x14ac:dyDescent="0.25">
      <c r="D839" t="s">
        <v>725</v>
      </c>
      <c r="E839">
        <v>0</v>
      </c>
      <c r="F839">
        <v>0</v>
      </c>
      <c r="G839" t="s">
        <v>725</v>
      </c>
      <c r="H839">
        <v>0</v>
      </c>
      <c r="K839" t="s">
        <v>725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4:17" x14ac:dyDescent="0.25">
      <c r="D840" t="s">
        <v>726</v>
      </c>
      <c r="E840">
        <v>0</v>
      </c>
      <c r="F840">
        <v>0</v>
      </c>
      <c r="G840" t="s">
        <v>726</v>
      </c>
      <c r="H840">
        <v>0</v>
      </c>
      <c r="K840" t="s">
        <v>726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4:17" x14ac:dyDescent="0.25">
      <c r="D841" t="s">
        <v>727</v>
      </c>
      <c r="E841">
        <v>0</v>
      </c>
      <c r="F841">
        <v>0</v>
      </c>
      <c r="G841" t="s">
        <v>727</v>
      </c>
      <c r="H841">
        <v>0</v>
      </c>
      <c r="K841" t="s">
        <v>727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75</v>
      </c>
    </row>
    <row r="842" spans="4:17" x14ac:dyDescent="0.25">
      <c r="D842" t="s">
        <v>728</v>
      </c>
      <c r="E842">
        <v>0</v>
      </c>
      <c r="F842">
        <v>0</v>
      </c>
      <c r="G842" t="s">
        <v>728</v>
      </c>
      <c r="H842">
        <v>0</v>
      </c>
      <c r="K842" t="s">
        <v>728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4:17" x14ac:dyDescent="0.25">
      <c r="D843" t="s">
        <v>729</v>
      </c>
      <c r="E843">
        <v>0</v>
      </c>
      <c r="F843">
        <v>0</v>
      </c>
      <c r="G843" t="s">
        <v>729</v>
      </c>
      <c r="H843">
        <v>0</v>
      </c>
      <c r="K843" t="s">
        <v>729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4:17" x14ac:dyDescent="0.25">
      <c r="D844" t="s">
        <v>730</v>
      </c>
      <c r="E844">
        <v>0</v>
      </c>
      <c r="F844">
        <v>0</v>
      </c>
      <c r="G844" t="s">
        <v>730</v>
      </c>
      <c r="H844">
        <v>0</v>
      </c>
      <c r="K844" t="s">
        <v>730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4:17" x14ac:dyDescent="0.25">
      <c r="D845" t="s">
        <v>731</v>
      </c>
      <c r="E845">
        <v>0</v>
      </c>
      <c r="F845">
        <v>0</v>
      </c>
      <c r="G845" t="s">
        <v>731</v>
      </c>
      <c r="H845">
        <v>0</v>
      </c>
      <c r="K845" t="s">
        <v>731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2</v>
      </c>
    </row>
    <row r="846" spans="4:17" x14ac:dyDescent="0.25">
      <c r="D846" t="s">
        <v>732</v>
      </c>
      <c r="E846">
        <v>0</v>
      </c>
      <c r="F846">
        <v>0</v>
      </c>
      <c r="G846" t="s">
        <v>732</v>
      </c>
      <c r="H846">
        <v>0</v>
      </c>
      <c r="K846" t="s">
        <v>732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4:17" x14ac:dyDescent="0.25">
      <c r="D847" t="s">
        <v>733</v>
      </c>
      <c r="E847">
        <v>0</v>
      </c>
      <c r="F847">
        <v>0</v>
      </c>
      <c r="G847" t="s">
        <v>733</v>
      </c>
      <c r="H847">
        <v>0</v>
      </c>
      <c r="K847" t="s">
        <v>733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4:17" x14ac:dyDescent="0.25">
      <c r="D848" t="s">
        <v>734</v>
      </c>
      <c r="E848">
        <v>0</v>
      </c>
      <c r="F848">
        <v>1</v>
      </c>
      <c r="G848" t="s">
        <v>734</v>
      </c>
      <c r="H848">
        <v>0</v>
      </c>
      <c r="K848" t="s">
        <v>734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4:17" x14ac:dyDescent="0.25">
      <c r="D849" t="s">
        <v>735</v>
      </c>
      <c r="E849">
        <v>0</v>
      </c>
      <c r="F849">
        <v>0</v>
      </c>
      <c r="G849" t="s">
        <v>735</v>
      </c>
      <c r="H849">
        <v>0</v>
      </c>
      <c r="K849" t="s">
        <v>735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4:17" x14ac:dyDescent="0.25">
      <c r="D850">
        <v>5301000287</v>
      </c>
      <c r="E850">
        <v>0</v>
      </c>
      <c r="F850">
        <v>0</v>
      </c>
      <c r="G850">
        <v>5301000287</v>
      </c>
      <c r="H850">
        <v>0</v>
      </c>
      <c r="K850">
        <v>5301000287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4:17" x14ac:dyDescent="0.25">
      <c r="D851" t="s">
        <v>736</v>
      </c>
      <c r="E851">
        <v>0</v>
      </c>
      <c r="F851">
        <v>0</v>
      </c>
      <c r="G851" t="s">
        <v>736</v>
      </c>
      <c r="H851">
        <v>0</v>
      </c>
      <c r="K851" t="s">
        <v>736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8</v>
      </c>
    </row>
    <row r="852" spans="4:17" x14ac:dyDescent="0.25">
      <c r="D852" t="s">
        <v>737</v>
      </c>
      <c r="E852">
        <v>0</v>
      </c>
      <c r="F852">
        <v>0</v>
      </c>
      <c r="G852" t="s">
        <v>737</v>
      </c>
      <c r="H852">
        <v>0</v>
      </c>
      <c r="K852" t="s">
        <v>737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4</v>
      </c>
    </row>
    <row r="853" spans="4:17" x14ac:dyDescent="0.25">
      <c r="D853" t="s">
        <v>738</v>
      </c>
      <c r="E853">
        <v>0</v>
      </c>
      <c r="F853">
        <v>0</v>
      </c>
      <c r="G853" t="s">
        <v>738</v>
      </c>
      <c r="H853">
        <v>0</v>
      </c>
      <c r="K853" t="s">
        <v>738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4:17" x14ac:dyDescent="0.25">
      <c r="D854" t="s">
        <v>739</v>
      </c>
      <c r="E854">
        <v>0</v>
      </c>
      <c r="F854">
        <v>0</v>
      </c>
      <c r="G854" t="s">
        <v>739</v>
      </c>
      <c r="H854">
        <v>0</v>
      </c>
      <c r="K854" t="s">
        <v>739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2</v>
      </c>
    </row>
    <row r="855" spans="4:17" x14ac:dyDescent="0.25">
      <c r="D855" t="s">
        <v>740</v>
      </c>
      <c r="E855">
        <v>0</v>
      </c>
      <c r="F855">
        <v>0</v>
      </c>
      <c r="G855" t="s">
        <v>740</v>
      </c>
      <c r="H855">
        <v>0</v>
      </c>
      <c r="K855" t="s">
        <v>740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4:17" x14ac:dyDescent="0.25">
      <c r="D856" t="s">
        <v>741</v>
      </c>
      <c r="E856">
        <v>0</v>
      </c>
      <c r="F856">
        <v>0</v>
      </c>
      <c r="G856" t="s">
        <v>741</v>
      </c>
      <c r="H856">
        <v>0</v>
      </c>
      <c r="K856" t="s">
        <v>741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</row>
    <row r="857" spans="4:17" x14ac:dyDescent="0.25">
      <c r="D857" t="s">
        <v>742</v>
      </c>
      <c r="E857">
        <v>0</v>
      </c>
      <c r="F857">
        <v>0</v>
      </c>
      <c r="G857" t="s">
        <v>742</v>
      </c>
      <c r="H857">
        <v>0</v>
      </c>
      <c r="K857" t="s">
        <v>742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</row>
    <row r="858" spans="4:17" x14ac:dyDescent="0.25">
      <c r="D858" t="s">
        <v>743</v>
      </c>
      <c r="E858">
        <v>0</v>
      </c>
      <c r="F858">
        <v>0</v>
      </c>
      <c r="G858" t="s">
        <v>743</v>
      </c>
      <c r="H858">
        <v>0</v>
      </c>
      <c r="K858" t="s">
        <v>743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4:17" x14ac:dyDescent="0.25">
      <c r="D859" t="s">
        <v>744</v>
      </c>
      <c r="E859">
        <v>0</v>
      </c>
      <c r="F859">
        <v>0</v>
      </c>
      <c r="G859" t="s">
        <v>744</v>
      </c>
      <c r="H859">
        <v>0</v>
      </c>
      <c r="K859" t="s">
        <v>744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4:17" x14ac:dyDescent="0.25">
      <c r="D860" t="s">
        <v>745</v>
      </c>
      <c r="E860">
        <v>0</v>
      </c>
      <c r="F860">
        <v>0</v>
      </c>
      <c r="G860" t="s">
        <v>745</v>
      </c>
      <c r="H860">
        <v>0</v>
      </c>
      <c r="K860" t="s">
        <v>745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4:17" x14ac:dyDescent="0.25">
      <c r="D861" t="s">
        <v>746</v>
      </c>
      <c r="E861">
        <v>0</v>
      </c>
      <c r="F861">
        <v>0</v>
      </c>
      <c r="G861" t="s">
        <v>746</v>
      </c>
      <c r="H861">
        <v>0</v>
      </c>
      <c r="K861" t="s">
        <v>746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4:17" x14ac:dyDescent="0.25">
      <c r="D862" t="s">
        <v>747</v>
      </c>
      <c r="E862">
        <v>0</v>
      </c>
      <c r="F862">
        <v>0</v>
      </c>
      <c r="G862" t="s">
        <v>747</v>
      </c>
      <c r="H862">
        <v>0</v>
      </c>
      <c r="K862" t="s">
        <v>747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4:17" x14ac:dyDescent="0.25">
      <c r="D863" t="s">
        <v>748</v>
      </c>
      <c r="E863">
        <v>0</v>
      </c>
      <c r="F863">
        <v>0</v>
      </c>
      <c r="G863" t="s">
        <v>748</v>
      </c>
      <c r="H863">
        <v>0</v>
      </c>
      <c r="K863" t="s">
        <v>748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4:17" x14ac:dyDescent="0.25">
      <c r="D864">
        <v>869291</v>
      </c>
      <c r="E864">
        <v>0</v>
      </c>
      <c r="F864">
        <v>8</v>
      </c>
      <c r="G864">
        <v>869291</v>
      </c>
      <c r="H864">
        <v>0</v>
      </c>
      <c r="K864">
        <v>869291</v>
      </c>
      <c r="L864">
        <v>4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4:17" x14ac:dyDescent="0.25">
      <c r="D865">
        <v>869553</v>
      </c>
      <c r="E865">
        <v>0</v>
      </c>
      <c r="F865">
        <v>1</v>
      </c>
      <c r="G865">
        <v>869553</v>
      </c>
      <c r="H865">
        <v>0</v>
      </c>
      <c r="K865">
        <v>869553</v>
      </c>
      <c r="L865">
        <v>1</v>
      </c>
      <c r="M865">
        <v>1</v>
      </c>
      <c r="N865">
        <v>0</v>
      </c>
      <c r="O865">
        <v>1</v>
      </c>
      <c r="P865">
        <v>0</v>
      </c>
      <c r="Q865">
        <v>0</v>
      </c>
    </row>
    <row r="866" spans="4:17" x14ac:dyDescent="0.25">
      <c r="D866" t="s">
        <v>749</v>
      </c>
      <c r="E866">
        <v>0</v>
      </c>
      <c r="F866">
        <v>0</v>
      </c>
      <c r="G866" t="s">
        <v>749</v>
      </c>
      <c r="H866">
        <v>0</v>
      </c>
      <c r="K866" t="s">
        <v>749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</row>
    <row r="867" spans="4:17" x14ac:dyDescent="0.25">
      <c r="D867" t="s">
        <v>750</v>
      </c>
      <c r="E867">
        <v>0</v>
      </c>
      <c r="F867">
        <v>0</v>
      </c>
      <c r="G867" t="s">
        <v>750</v>
      </c>
      <c r="H867">
        <v>0</v>
      </c>
      <c r="K867" t="s">
        <v>750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4:17" x14ac:dyDescent="0.25">
      <c r="D868" t="s">
        <v>751</v>
      </c>
      <c r="E868">
        <v>0</v>
      </c>
      <c r="F868">
        <v>0</v>
      </c>
      <c r="G868" t="s">
        <v>751</v>
      </c>
      <c r="H868">
        <v>0</v>
      </c>
      <c r="K868" t="s">
        <v>751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</row>
    <row r="869" spans="4:17" x14ac:dyDescent="0.25">
      <c r="D869">
        <v>773775</v>
      </c>
      <c r="E869">
        <v>1</v>
      </c>
      <c r="F869">
        <v>0</v>
      </c>
      <c r="G869">
        <v>773775</v>
      </c>
      <c r="H869">
        <v>0</v>
      </c>
      <c r="K869">
        <v>773775</v>
      </c>
      <c r="L869">
        <v>1</v>
      </c>
      <c r="M869">
        <v>0</v>
      </c>
      <c r="N869">
        <v>0</v>
      </c>
      <c r="O869">
        <v>0</v>
      </c>
      <c r="P869">
        <v>0</v>
      </c>
      <c r="Q869">
        <v>8</v>
      </c>
    </row>
    <row r="870" spans="4:17" x14ac:dyDescent="0.25">
      <c r="D870" t="s">
        <v>752</v>
      </c>
      <c r="E870">
        <v>0</v>
      </c>
      <c r="F870">
        <v>0</v>
      </c>
      <c r="G870" t="s">
        <v>752</v>
      </c>
      <c r="H870">
        <v>0</v>
      </c>
      <c r="K870" t="s">
        <v>752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4:17" x14ac:dyDescent="0.25">
      <c r="D871">
        <v>881118</v>
      </c>
      <c r="E871">
        <v>67</v>
      </c>
      <c r="F871">
        <v>23</v>
      </c>
      <c r="G871">
        <v>881118</v>
      </c>
      <c r="H871">
        <v>16</v>
      </c>
      <c r="K871">
        <v>881118</v>
      </c>
      <c r="L871">
        <v>26</v>
      </c>
      <c r="M871">
        <v>37</v>
      </c>
      <c r="N871">
        <v>34</v>
      </c>
      <c r="O871">
        <v>35</v>
      </c>
      <c r="P871">
        <v>44</v>
      </c>
      <c r="Q871">
        <v>40</v>
      </c>
    </row>
    <row r="872" spans="4:17" x14ac:dyDescent="0.25">
      <c r="D872" t="s">
        <v>753</v>
      </c>
      <c r="E872">
        <v>0</v>
      </c>
      <c r="F872">
        <v>0</v>
      </c>
      <c r="G872" t="s">
        <v>753</v>
      </c>
      <c r="H872">
        <v>0</v>
      </c>
      <c r="K872" t="s">
        <v>753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</row>
    <row r="873" spans="4:17" x14ac:dyDescent="0.25">
      <c r="D873" t="s">
        <v>754</v>
      </c>
      <c r="E873">
        <v>0</v>
      </c>
      <c r="F873">
        <v>0</v>
      </c>
      <c r="G873" t="s">
        <v>754</v>
      </c>
      <c r="H873">
        <v>0</v>
      </c>
      <c r="K873" t="s">
        <v>754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4:17" x14ac:dyDescent="0.25">
      <c r="D874" t="s">
        <v>755</v>
      </c>
      <c r="E874">
        <v>0</v>
      </c>
      <c r="F874">
        <v>0</v>
      </c>
      <c r="G874" t="s">
        <v>755</v>
      </c>
      <c r="H874">
        <v>0</v>
      </c>
      <c r="K874" t="s">
        <v>755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</row>
    <row r="875" spans="4:17" x14ac:dyDescent="0.25">
      <c r="D875" t="s">
        <v>756</v>
      </c>
      <c r="E875">
        <v>0</v>
      </c>
      <c r="F875">
        <v>0</v>
      </c>
      <c r="G875" t="s">
        <v>756</v>
      </c>
      <c r="H875">
        <v>0</v>
      </c>
      <c r="K875" t="s">
        <v>756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</row>
    <row r="876" spans="4:17" x14ac:dyDescent="0.25">
      <c r="D876" t="s">
        <v>757</v>
      </c>
      <c r="E876">
        <v>0</v>
      </c>
      <c r="F876">
        <v>0</v>
      </c>
      <c r="G876" t="s">
        <v>757</v>
      </c>
      <c r="H876">
        <v>0</v>
      </c>
      <c r="K876" t="s">
        <v>757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4:17" x14ac:dyDescent="0.25">
      <c r="D877" t="s">
        <v>758</v>
      </c>
      <c r="E877">
        <v>0</v>
      </c>
      <c r="F877">
        <v>0</v>
      </c>
      <c r="G877" t="s">
        <v>758</v>
      </c>
      <c r="H877">
        <v>0</v>
      </c>
      <c r="K877" t="s">
        <v>758</v>
      </c>
      <c r="L877">
        <v>1</v>
      </c>
      <c r="M877">
        <v>3</v>
      </c>
      <c r="N877">
        <v>0</v>
      </c>
      <c r="O877">
        <v>0</v>
      </c>
      <c r="P877">
        <v>0</v>
      </c>
      <c r="Q877">
        <v>0</v>
      </c>
    </row>
    <row r="878" spans="4:17" x14ac:dyDescent="0.25">
      <c r="D878" t="s">
        <v>759</v>
      </c>
      <c r="E878">
        <v>0</v>
      </c>
      <c r="F878">
        <v>0</v>
      </c>
      <c r="G878" t="s">
        <v>759</v>
      </c>
      <c r="H878">
        <v>0</v>
      </c>
      <c r="K878" t="s">
        <v>759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4:17" x14ac:dyDescent="0.25">
      <c r="D879" t="s">
        <v>760</v>
      </c>
      <c r="E879">
        <v>0</v>
      </c>
      <c r="F879">
        <v>0</v>
      </c>
      <c r="G879" t="s">
        <v>760</v>
      </c>
      <c r="H879">
        <v>0</v>
      </c>
      <c r="K879" t="s">
        <v>760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4:17" x14ac:dyDescent="0.25">
      <c r="D880" t="s">
        <v>761</v>
      </c>
      <c r="E880">
        <v>0</v>
      </c>
      <c r="F880">
        <v>0</v>
      </c>
      <c r="G880" t="s">
        <v>761</v>
      </c>
      <c r="H880">
        <v>0</v>
      </c>
      <c r="K880" t="s">
        <v>761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</row>
    <row r="881" spans="4:17" x14ac:dyDescent="0.25">
      <c r="D881" t="s">
        <v>762</v>
      </c>
      <c r="E881">
        <v>0</v>
      </c>
      <c r="F881">
        <v>0</v>
      </c>
      <c r="G881" t="s">
        <v>762</v>
      </c>
      <c r="H881">
        <v>0</v>
      </c>
      <c r="K881" t="s">
        <v>762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4:17" x14ac:dyDescent="0.25">
      <c r="D882" t="s">
        <v>763</v>
      </c>
      <c r="E882">
        <v>0</v>
      </c>
      <c r="F882">
        <v>0</v>
      </c>
      <c r="G882" t="s">
        <v>763</v>
      </c>
      <c r="H882">
        <v>0</v>
      </c>
      <c r="K882" t="s">
        <v>763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</row>
    <row r="883" spans="4:17" x14ac:dyDescent="0.25">
      <c r="D883">
        <v>877932</v>
      </c>
      <c r="E883">
        <v>0</v>
      </c>
      <c r="F883">
        <v>0</v>
      </c>
      <c r="G883">
        <v>877932</v>
      </c>
      <c r="H883">
        <v>0</v>
      </c>
      <c r="K883">
        <v>877932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</row>
    <row r="884" spans="4:17" x14ac:dyDescent="0.25">
      <c r="D884" t="s">
        <v>764</v>
      </c>
      <c r="E884">
        <v>0</v>
      </c>
      <c r="F884">
        <v>0</v>
      </c>
      <c r="G884" t="s">
        <v>764</v>
      </c>
      <c r="H884">
        <v>0</v>
      </c>
      <c r="K884" t="s">
        <v>764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</row>
    <row r="885" spans="4:17" x14ac:dyDescent="0.25">
      <c r="D885" t="s">
        <v>765</v>
      </c>
      <c r="E885">
        <v>0</v>
      </c>
      <c r="F885">
        <v>0</v>
      </c>
      <c r="G885" t="s">
        <v>765</v>
      </c>
      <c r="H885">
        <v>0</v>
      </c>
      <c r="K885" t="s">
        <v>765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4:17" x14ac:dyDescent="0.25">
      <c r="D886" t="s">
        <v>766</v>
      </c>
      <c r="E886">
        <v>0</v>
      </c>
      <c r="F886">
        <v>0</v>
      </c>
      <c r="G886" t="s">
        <v>766</v>
      </c>
      <c r="H886">
        <v>0</v>
      </c>
      <c r="K886" t="s">
        <v>766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0.7</v>
      </c>
    </row>
    <row r="887" spans="4:17" x14ac:dyDescent="0.25">
      <c r="D887" t="s">
        <v>767</v>
      </c>
      <c r="E887">
        <v>0</v>
      </c>
      <c r="F887">
        <v>0</v>
      </c>
      <c r="G887" t="s">
        <v>767</v>
      </c>
      <c r="H887">
        <v>0</v>
      </c>
      <c r="K887" t="s">
        <v>767</v>
      </c>
      <c r="L887">
        <v>0</v>
      </c>
      <c r="M887">
        <v>0</v>
      </c>
      <c r="N887">
        <v>0</v>
      </c>
      <c r="O887">
        <v>0</v>
      </c>
      <c r="P887">
        <v>2</v>
      </c>
      <c r="Q887">
        <v>0</v>
      </c>
    </row>
    <row r="888" spans="4:17" x14ac:dyDescent="0.25">
      <c r="D888" t="s">
        <v>768</v>
      </c>
      <c r="E888">
        <v>0</v>
      </c>
      <c r="F888">
        <v>0</v>
      </c>
      <c r="G888" t="s">
        <v>768</v>
      </c>
      <c r="H888">
        <v>0</v>
      </c>
      <c r="K888" t="s">
        <v>768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4:17" x14ac:dyDescent="0.25">
      <c r="D889" t="s">
        <v>769</v>
      </c>
      <c r="E889">
        <v>0</v>
      </c>
      <c r="F889">
        <v>0</v>
      </c>
      <c r="G889" t="s">
        <v>769</v>
      </c>
      <c r="H889">
        <v>0</v>
      </c>
      <c r="K889" t="s">
        <v>769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</row>
    <row r="890" spans="4:17" x14ac:dyDescent="0.25">
      <c r="D890" t="s">
        <v>770</v>
      </c>
      <c r="E890">
        <v>0</v>
      </c>
      <c r="F890">
        <v>0</v>
      </c>
      <c r="G890" t="s">
        <v>770</v>
      </c>
      <c r="H890">
        <v>0</v>
      </c>
      <c r="K890" t="s">
        <v>770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</row>
    <row r="891" spans="4:17" x14ac:dyDescent="0.25">
      <c r="D891" t="s">
        <v>771</v>
      </c>
      <c r="E891">
        <v>0</v>
      </c>
      <c r="F891">
        <v>0</v>
      </c>
      <c r="G891" t="s">
        <v>771</v>
      </c>
      <c r="H891">
        <v>0</v>
      </c>
      <c r="K891" t="s">
        <v>771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4:17" x14ac:dyDescent="0.25">
      <c r="D892" t="s">
        <v>772</v>
      </c>
      <c r="E892">
        <v>0</v>
      </c>
      <c r="F892">
        <v>0</v>
      </c>
      <c r="G892" t="s">
        <v>772</v>
      </c>
      <c r="H892">
        <v>0</v>
      </c>
      <c r="K892" t="s">
        <v>772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</row>
    <row r="893" spans="4:17" x14ac:dyDescent="0.25">
      <c r="D893" t="s">
        <v>773</v>
      </c>
      <c r="E893">
        <v>0</v>
      </c>
      <c r="F893">
        <v>0</v>
      </c>
      <c r="G893" t="s">
        <v>773</v>
      </c>
      <c r="H893">
        <v>0</v>
      </c>
      <c r="K893" t="s">
        <v>773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</row>
    <row r="894" spans="4:17" x14ac:dyDescent="0.25">
      <c r="D894" t="s">
        <v>774</v>
      </c>
      <c r="E894">
        <v>0</v>
      </c>
      <c r="F894">
        <v>0</v>
      </c>
      <c r="G894" t="s">
        <v>774</v>
      </c>
      <c r="H894">
        <v>0</v>
      </c>
      <c r="K894" t="s">
        <v>774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4:17" x14ac:dyDescent="0.25">
      <c r="D895">
        <v>881119</v>
      </c>
      <c r="E895">
        <v>0</v>
      </c>
      <c r="F895">
        <v>0</v>
      </c>
      <c r="G895">
        <v>881119</v>
      </c>
      <c r="H895">
        <v>0</v>
      </c>
      <c r="K895">
        <v>881119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</row>
    <row r="896" spans="4:17" x14ac:dyDescent="0.25">
      <c r="D896" t="s">
        <v>775</v>
      </c>
      <c r="E896">
        <v>0</v>
      </c>
      <c r="F896">
        <v>0</v>
      </c>
      <c r="G896" t="s">
        <v>775</v>
      </c>
      <c r="H896">
        <v>0</v>
      </c>
      <c r="K896" t="s">
        <v>775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4:17" x14ac:dyDescent="0.25">
      <c r="D897" t="s">
        <v>776</v>
      </c>
      <c r="E897">
        <v>0</v>
      </c>
      <c r="F897">
        <v>0</v>
      </c>
      <c r="G897" t="s">
        <v>776</v>
      </c>
      <c r="H897">
        <v>0</v>
      </c>
      <c r="K897" t="s">
        <v>776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4:17" x14ac:dyDescent="0.25">
      <c r="D898" t="s">
        <v>777</v>
      </c>
      <c r="E898">
        <v>0</v>
      </c>
      <c r="F898">
        <v>0</v>
      </c>
      <c r="G898" t="s">
        <v>777</v>
      </c>
      <c r="H898">
        <v>0</v>
      </c>
      <c r="K898" t="s">
        <v>777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</row>
    <row r="899" spans="4:17" x14ac:dyDescent="0.25">
      <c r="D899" t="s">
        <v>778</v>
      </c>
      <c r="E899">
        <v>0</v>
      </c>
      <c r="F899">
        <v>0</v>
      </c>
      <c r="G899" t="s">
        <v>778</v>
      </c>
      <c r="H899">
        <v>0</v>
      </c>
      <c r="K899" t="s">
        <v>778</v>
      </c>
      <c r="L899">
        <v>1</v>
      </c>
      <c r="M899">
        <v>0</v>
      </c>
      <c r="N899">
        <v>0</v>
      </c>
      <c r="O899">
        <v>0</v>
      </c>
      <c r="P899">
        <v>0</v>
      </c>
      <c r="Q899">
        <v>0</v>
      </c>
    </row>
    <row r="900" spans="4:17" x14ac:dyDescent="0.25">
      <c r="D900" t="s">
        <v>779</v>
      </c>
      <c r="E900">
        <v>0</v>
      </c>
      <c r="F900">
        <v>0</v>
      </c>
      <c r="G900" t="s">
        <v>779</v>
      </c>
      <c r="H900">
        <v>0</v>
      </c>
      <c r="K900" t="s">
        <v>779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4:17" x14ac:dyDescent="0.25">
      <c r="D901" t="s">
        <v>780</v>
      </c>
      <c r="E901">
        <v>0</v>
      </c>
      <c r="F901">
        <v>0</v>
      </c>
      <c r="G901" t="s">
        <v>780</v>
      </c>
      <c r="H901">
        <v>0</v>
      </c>
      <c r="K901" t="s">
        <v>780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</row>
    <row r="902" spans="4:17" x14ac:dyDescent="0.25">
      <c r="D902" t="s">
        <v>781</v>
      </c>
      <c r="E902">
        <v>0</v>
      </c>
      <c r="F902">
        <v>0</v>
      </c>
      <c r="G902" t="s">
        <v>781</v>
      </c>
      <c r="H902">
        <v>0</v>
      </c>
      <c r="K902" t="s">
        <v>781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4:17" x14ac:dyDescent="0.25">
      <c r="D903" t="s">
        <v>782</v>
      </c>
      <c r="E903">
        <v>0</v>
      </c>
      <c r="F903">
        <v>0</v>
      </c>
      <c r="G903" t="s">
        <v>782</v>
      </c>
      <c r="H903">
        <v>0</v>
      </c>
      <c r="K903" t="s">
        <v>782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4:17" x14ac:dyDescent="0.25">
      <c r="D904" t="s">
        <v>783</v>
      </c>
      <c r="E904">
        <v>0</v>
      </c>
      <c r="F904">
        <v>0</v>
      </c>
      <c r="G904" t="s">
        <v>783</v>
      </c>
      <c r="H904">
        <v>0</v>
      </c>
      <c r="K904" t="s">
        <v>783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</row>
    <row r="905" spans="4:17" x14ac:dyDescent="0.25">
      <c r="D905" t="s">
        <v>784</v>
      </c>
      <c r="E905">
        <v>0</v>
      </c>
      <c r="F905">
        <v>0</v>
      </c>
      <c r="G905" t="s">
        <v>784</v>
      </c>
      <c r="H905">
        <v>0</v>
      </c>
      <c r="K905" t="s">
        <v>784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4:17" x14ac:dyDescent="0.25">
      <c r="D906" t="s">
        <v>785</v>
      </c>
      <c r="E906">
        <v>0</v>
      </c>
      <c r="F906">
        <v>0</v>
      </c>
      <c r="G906" t="s">
        <v>785</v>
      </c>
      <c r="H906">
        <v>0</v>
      </c>
      <c r="K906" t="s">
        <v>785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4:17" x14ac:dyDescent="0.25">
      <c r="D907" t="s">
        <v>786</v>
      </c>
      <c r="E907">
        <v>0</v>
      </c>
      <c r="F907">
        <v>0</v>
      </c>
      <c r="G907" t="s">
        <v>786</v>
      </c>
      <c r="H907">
        <v>0</v>
      </c>
      <c r="K907" t="s">
        <v>786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4:17" x14ac:dyDescent="0.25">
      <c r="D908" t="s">
        <v>787</v>
      </c>
      <c r="E908">
        <v>0</v>
      </c>
      <c r="F908">
        <v>0</v>
      </c>
      <c r="G908" t="s">
        <v>787</v>
      </c>
      <c r="H908">
        <v>0</v>
      </c>
      <c r="K908" t="s">
        <v>787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</row>
    <row r="909" spans="4:17" x14ac:dyDescent="0.25">
      <c r="D909" t="s">
        <v>788</v>
      </c>
      <c r="E909">
        <v>0</v>
      </c>
      <c r="F909">
        <v>0</v>
      </c>
      <c r="G909" t="s">
        <v>788</v>
      </c>
      <c r="H909">
        <v>0</v>
      </c>
      <c r="K909" t="s">
        <v>788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4:17" x14ac:dyDescent="0.25">
      <c r="D910" t="s">
        <v>789</v>
      </c>
      <c r="E910">
        <v>0</v>
      </c>
      <c r="F910">
        <v>0</v>
      </c>
      <c r="G910" t="s">
        <v>789</v>
      </c>
      <c r="H910">
        <v>0</v>
      </c>
      <c r="K910" t="s">
        <v>789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</row>
    <row r="911" spans="4:17" x14ac:dyDescent="0.25">
      <c r="D911" t="s">
        <v>790</v>
      </c>
      <c r="E911">
        <v>0</v>
      </c>
      <c r="F911">
        <v>0</v>
      </c>
      <c r="G911" t="s">
        <v>790</v>
      </c>
      <c r="H911">
        <v>0</v>
      </c>
      <c r="K911" t="s">
        <v>790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4:17" x14ac:dyDescent="0.25">
      <c r="D912">
        <v>880912</v>
      </c>
      <c r="E912">
        <v>1</v>
      </c>
      <c r="F912">
        <v>0</v>
      </c>
      <c r="G912">
        <v>880912</v>
      </c>
      <c r="H912">
        <v>0</v>
      </c>
      <c r="K912">
        <v>880912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</row>
    <row r="913" spans="4:17" x14ac:dyDescent="0.25">
      <c r="D913">
        <v>880946</v>
      </c>
      <c r="E913">
        <v>1</v>
      </c>
      <c r="F913">
        <v>0</v>
      </c>
      <c r="G913">
        <v>880946</v>
      </c>
      <c r="H913">
        <v>0</v>
      </c>
      <c r="K913">
        <v>880946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</row>
    <row r="914" spans="4:17" x14ac:dyDescent="0.25">
      <c r="D914">
        <v>874946</v>
      </c>
      <c r="E914">
        <v>0</v>
      </c>
      <c r="F914">
        <v>0</v>
      </c>
      <c r="G914">
        <v>874946</v>
      </c>
      <c r="H914">
        <v>0</v>
      </c>
      <c r="K914">
        <v>874946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</row>
    <row r="915" spans="4:17" x14ac:dyDescent="0.25">
      <c r="D915" t="s">
        <v>791</v>
      </c>
      <c r="E915">
        <v>0</v>
      </c>
      <c r="F915">
        <v>0</v>
      </c>
      <c r="G915" t="s">
        <v>791</v>
      </c>
      <c r="H915">
        <v>0</v>
      </c>
      <c r="K915" t="s">
        <v>791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4:17" x14ac:dyDescent="0.25">
      <c r="D916" t="s">
        <v>792</v>
      </c>
      <c r="E916">
        <v>0</v>
      </c>
      <c r="F916">
        <v>0</v>
      </c>
      <c r="G916" t="s">
        <v>792</v>
      </c>
      <c r="H916">
        <v>0</v>
      </c>
      <c r="K916" t="s">
        <v>792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</row>
    <row r="917" spans="4:17" x14ac:dyDescent="0.25">
      <c r="D917" t="s">
        <v>793</v>
      </c>
      <c r="E917">
        <v>15</v>
      </c>
      <c r="F917">
        <v>7.2222222222222223</v>
      </c>
      <c r="G917" t="s">
        <v>793</v>
      </c>
      <c r="H917">
        <v>13</v>
      </c>
      <c r="K917" t="s">
        <v>793</v>
      </c>
      <c r="L917">
        <v>14</v>
      </c>
      <c r="M917">
        <v>6</v>
      </c>
      <c r="N917">
        <v>70</v>
      </c>
      <c r="O917">
        <v>20</v>
      </c>
      <c r="P917">
        <v>37</v>
      </c>
      <c r="Q917">
        <v>17</v>
      </c>
    </row>
    <row r="918" spans="4:17" x14ac:dyDescent="0.25">
      <c r="D918" t="s">
        <v>794</v>
      </c>
      <c r="E918">
        <v>0</v>
      </c>
      <c r="F918">
        <v>0</v>
      </c>
      <c r="G918" t="s">
        <v>794</v>
      </c>
      <c r="H918">
        <v>0</v>
      </c>
      <c r="K918" t="s">
        <v>794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4:17" x14ac:dyDescent="0.25">
      <c r="D919" t="s">
        <v>795</v>
      </c>
      <c r="E919">
        <v>0</v>
      </c>
      <c r="F919">
        <v>0</v>
      </c>
      <c r="G919" t="s">
        <v>795</v>
      </c>
      <c r="H919">
        <v>0</v>
      </c>
      <c r="K919" t="s">
        <v>795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</row>
    <row r="920" spans="4:17" x14ac:dyDescent="0.25">
      <c r="D920" t="s">
        <v>796</v>
      </c>
      <c r="E920">
        <v>0</v>
      </c>
      <c r="F920">
        <v>0</v>
      </c>
      <c r="G920" t="s">
        <v>796</v>
      </c>
      <c r="H920">
        <v>0</v>
      </c>
      <c r="K920" t="s">
        <v>796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</row>
    <row r="921" spans="4:17" x14ac:dyDescent="0.25">
      <c r="D921">
        <v>885120</v>
      </c>
      <c r="E921">
        <v>0</v>
      </c>
      <c r="F921">
        <v>0</v>
      </c>
      <c r="G921">
        <v>885120</v>
      </c>
      <c r="H921">
        <v>7</v>
      </c>
      <c r="K921">
        <v>885120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2</v>
      </c>
    </row>
    <row r="922" spans="4:17" x14ac:dyDescent="0.25">
      <c r="D922">
        <v>885194</v>
      </c>
      <c r="E922">
        <v>0</v>
      </c>
      <c r="F922">
        <v>0</v>
      </c>
      <c r="G922">
        <v>885194</v>
      </c>
      <c r="H922">
        <v>0</v>
      </c>
      <c r="K922">
        <v>885194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</row>
    <row r="923" spans="4:17" x14ac:dyDescent="0.25">
      <c r="D923">
        <v>874950</v>
      </c>
      <c r="E923">
        <v>2</v>
      </c>
      <c r="F923">
        <v>0</v>
      </c>
      <c r="G923">
        <v>874950</v>
      </c>
      <c r="H923">
        <v>0</v>
      </c>
      <c r="K923">
        <v>874950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</row>
    <row r="924" spans="4:17" x14ac:dyDescent="0.25">
      <c r="D924">
        <v>803820</v>
      </c>
      <c r="E924">
        <v>0</v>
      </c>
      <c r="F924">
        <v>0</v>
      </c>
      <c r="G924">
        <v>803820</v>
      </c>
      <c r="H924">
        <v>0</v>
      </c>
      <c r="K924">
        <v>803820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4:17" x14ac:dyDescent="0.25">
      <c r="D925">
        <v>881285</v>
      </c>
      <c r="E925">
        <v>26</v>
      </c>
      <c r="F925">
        <v>71</v>
      </c>
      <c r="G925">
        <v>881285</v>
      </c>
      <c r="H925">
        <v>82</v>
      </c>
      <c r="K925">
        <v>881285</v>
      </c>
      <c r="L925">
        <v>65</v>
      </c>
      <c r="M925">
        <v>5</v>
      </c>
      <c r="N925">
        <v>70</v>
      </c>
      <c r="O925">
        <v>26</v>
      </c>
      <c r="P925">
        <v>20</v>
      </c>
      <c r="Q925">
        <v>32</v>
      </c>
    </row>
    <row r="926" spans="4:17" x14ac:dyDescent="0.25">
      <c r="D926" t="s">
        <v>797</v>
      </c>
      <c r="E926">
        <v>0</v>
      </c>
      <c r="F926">
        <v>0</v>
      </c>
      <c r="G926" t="s">
        <v>797</v>
      </c>
      <c r="H926">
        <v>0</v>
      </c>
      <c r="K926" t="s">
        <v>797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</row>
    <row r="927" spans="4:17" x14ac:dyDescent="0.25">
      <c r="D927" t="s">
        <v>798</v>
      </c>
      <c r="E927">
        <v>0</v>
      </c>
      <c r="F927">
        <v>0</v>
      </c>
      <c r="G927" t="s">
        <v>798</v>
      </c>
      <c r="H927">
        <v>0</v>
      </c>
      <c r="K927" t="s">
        <v>798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4:17" x14ac:dyDescent="0.25">
      <c r="D928" t="s">
        <v>799</v>
      </c>
      <c r="E928">
        <v>0</v>
      </c>
      <c r="F928">
        <v>0</v>
      </c>
      <c r="G928" t="s">
        <v>799</v>
      </c>
      <c r="H928">
        <v>0</v>
      </c>
      <c r="K928" t="s">
        <v>799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</row>
    <row r="929" spans="4:17" x14ac:dyDescent="0.25">
      <c r="D929" t="s">
        <v>800</v>
      </c>
      <c r="E929">
        <v>0</v>
      </c>
      <c r="F929">
        <v>0</v>
      </c>
      <c r="G929" t="s">
        <v>800</v>
      </c>
      <c r="H929">
        <v>0</v>
      </c>
      <c r="K929" t="s">
        <v>800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</row>
    <row r="930" spans="4:17" x14ac:dyDescent="0.25">
      <c r="D930" t="s">
        <v>801</v>
      </c>
      <c r="E930">
        <v>0</v>
      </c>
      <c r="F930">
        <v>0</v>
      </c>
      <c r="G930" t="s">
        <v>801</v>
      </c>
      <c r="H930">
        <v>0</v>
      </c>
      <c r="K930" t="s">
        <v>801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</row>
    <row r="931" spans="4:17" x14ac:dyDescent="0.25">
      <c r="D931" t="s">
        <v>802</v>
      </c>
      <c r="E931">
        <v>0</v>
      </c>
      <c r="F931">
        <v>0</v>
      </c>
      <c r="G931" t="s">
        <v>802</v>
      </c>
      <c r="H931">
        <v>0</v>
      </c>
      <c r="K931" t="s">
        <v>802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</row>
    <row r="932" spans="4:17" x14ac:dyDescent="0.25">
      <c r="D932" t="s">
        <v>803</v>
      </c>
      <c r="E932">
        <v>0</v>
      </c>
      <c r="F932">
        <v>0</v>
      </c>
      <c r="G932" t="s">
        <v>803</v>
      </c>
      <c r="H932">
        <v>0</v>
      </c>
      <c r="K932" t="s">
        <v>803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</row>
    <row r="933" spans="4:17" x14ac:dyDescent="0.25">
      <c r="D933" t="s">
        <v>804</v>
      </c>
      <c r="E933">
        <v>0</v>
      </c>
      <c r="F933">
        <v>0</v>
      </c>
      <c r="G933" t="s">
        <v>804</v>
      </c>
      <c r="H933">
        <v>0</v>
      </c>
      <c r="K933" t="s">
        <v>804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4:17" x14ac:dyDescent="0.25">
      <c r="D934" t="s">
        <v>805</v>
      </c>
      <c r="E934">
        <v>0</v>
      </c>
      <c r="F934">
        <v>0</v>
      </c>
      <c r="G934" t="s">
        <v>805</v>
      </c>
      <c r="H934">
        <v>0</v>
      </c>
      <c r="K934" t="s">
        <v>805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4:17" x14ac:dyDescent="0.25">
      <c r="D935" t="s">
        <v>806</v>
      </c>
      <c r="E935">
        <v>0</v>
      </c>
      <c r="F935">
        <v>0</v>
      </c>
      <c r="G935" t="s">
        <v>806</v>
      </c>
      <c r="H935">
        <v>0</v>
      </c>
      <c r="K935" t="s">
        <v>806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4:17" x14ac:dyDescent="0.25">
      <c r="D936" t="s">
        <v>807</v>
      </c>
      <c r="E936">
        <v>0</v>
      </c>
      <c r="F936">
        <v>0</v>
      </c>
      <c r="G936" t="s">
        <v>807</v>
      </c>
      <c r="H936">
        <v>0</v>
      </c>
      <c r="K936" t="s">
        <v>807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4:17" x14ac:dyDescent="0.25">
      <c r="D937" t="s">
        <v>808</v>
      </c>
      <c r="E937">
        <v>0</v>
      </c>
      <c r="F937">
        <v>0</v>
      </c>
      <c r="G937" t="s">
        <v>808</v>
      </c>
      <c r="H937">
        <v>0</v>
      </c>
      <c r="K937" t="s">
        <v>808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</row>
    <row r="938" spans="4:17" x14ac:dyDescent="0.25">
      <c r="D938" t="s">
        <v>809</v>
      </c>
      <c r="E938">
        <v>0</v>
      </c>
      <c r="F938">
        <v>0</v>
      </c>
      <c r="G938" t="s">
        <v>809</v>
      </c>
      <c r="H938">
        <v>0</v>
      </c>
      <c r="K938" t="s">
        <v>809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4:17" x14ac:dyDescent="0.25">
      <c r="D939" t="s">
        <v>810</v>
      </c>
      <c r="E939">
        <v>0</v>
      </c>
      <c r="F939">
        <v>0</v>
      </c>
      <c r="G939" t="s">
        <v>810</v>
      </c>
      <c r="H939">
        <v>0</v>
      </c>
      <c r="K939" t="s">
        <v>810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4:17" x14ac:dyDescent="0.25">
      <c r="D940" t="s">
        <v>811</v>
      </c>
      <c r="E940">
        <v>0</v>
      </c>
      <c r="F940">
        <v>0</v>
      </c>
      <c r="G940" t="s">
        <v>811</v>
      </c>
      <c r="H940">
        <v>0</v>
      </c>
      <c r="K940" t="s">
        <v>811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4:17" x14ac:dyDescent="0.25">
      <c r="D941" t="s">
        <v>812</v>
      </c>
      <c r="E941">
        <v>0</v>
      </c>
      <c r="F941">
        <v>0</v>
      </c>
      <c r="G941" t="s">
        <v>812</v>
      </c>
      <c r="H941">
        <v>0</v>
      </c>
      <c r="K941" t="s">
        <v>812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4:17" x14ac:dyDescent="0.25">
      <c r="D942" t="s">
        <v>813</v>
      </c>
      <c r="E942">
        <v>0</v>
      </c>
      <c r="F942">
        <v>0</v>
      </c>
      <c r="G942" t="s">
        <v>813</v>
      </c>
      <c r="H942">
        <v>0</v>
      </c>
      <c r="K942" t="s">
        <v>813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4:17" x14ac:dyDescent="0.25">
      <c r="D943" t="s">
        <v>814</v>
      </c>
      <c r="E943">
        <v>0</v>
      </c>
      <c r="F943">
        <v>0</v>
      </c>
      <c r="G943" t="s">
        <v>814</v>
      </c>
      <c r="H943">
        <v>0</v>
      </c>
      <c r="K943" t="s">
        <v>814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4:17" x14ac:dyDescent="0.25">
      <c r="D944" t="s">
        <v>815</v>
      </c>
      <c r="E944">
        <v>0</v>
      </c>
      <c r="F944">
        <v>0</v>
      </c>
      <c r="G944" t="s">
        <v>815</v>
      </c>
      <c r="H944">
        <v>0</v>
      </c>
      <c r="K944" t="s">
        <v>815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4:17" x14ac:dyDescent="0.25">
      <c r="D945" t="s">
        <v>816</v>
      </c>
      <c r="E945">
        <v>0</v>
      </c>
      <c r="F945">
        <v>1</v>
      </c>
      <c r="G945" t="s">
        <v>816</v>
      </c>
      <c r="H945">
        <v>0</v>
      </c>
      <c r="K945" t="s">
        <v>816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</row>
    <row r="946" spans="4:17" x14ac:dyDescent="0.25">
      <c r="D946" t="s">
        <v>817</v>
      </c>
      <c r="E946">
        <v>0</v>
      </c>
      <c r="F946">
        <v>0</v>
      </c>
      <c r="G946" t="s">
        <v>817</v>
      </c>
      <c r="H946">
        <v>0</v>
      </c>
      <c r="K946" t="s">
        <v>817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4:17" x14ac:dyDescent="0.25">
      <c r="D947" t="s">
        <v>818</v>
      </c>
      <c r="E947">
        <v>0</v>
      </c>
      <c r="F947">
        <v>0</v>
      </c>
      <c r="G947" t="s">
        <v>818</v>
      </c>
      <c r="H947">
        <v>0</v>
      </c>
      <c r="K947" t="s">
        <v>818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4:17" x14ac:dyDescent="0.25">
      <c r="D948" t="s">
        <v>819</v>
      </c>
      <c r="E948">
        <v>0</v>
      </c>
      <c r="F948">
        <v>0</v>
      </c>
      <c r="G948" t="s">
        <v>819</v>
      </c>
      <c r="H948">
        <v>0</v>
      </c>
      <c r="K948" t="s">
        <v>819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4:17" x14ac:dyDescent="0.25">
      <c r="D949">
        <v>881568</v>
      </c>
      <c r="E949">
        <v>0</v>
      </c>
      <c r="F949">
        <v>0</v>
      </c>
      <c r="G949">
        <v>881568</v>
      </c>
      <c r="H949">
        <v>0</v>
      </c>
      <c r="K949">
        <v>881568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4:17" x14ac:dyDescent="0.25">
      <c r="D950">
        <v>550001</v>
      </c>
      <c r="E950">
        <v>0</v>
      </c>
      <c r="F950">
        <v>0</v>
      </c>
      <c r="G950">
        <v>550001</v>
      </c>
      <c r="H950">
        <v>0</v>
      </c>
      <c r="K950">
        <v>550001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4:17" x14ac:dyDescent="0.25">
      <c r="D951">
        <v>450001</v>
      </c>
      <c r="E951">
        <v>0</v>
      </c>
      <c r="F951">
        <v>0</v>
      </c>
      <c r="G951">
        <v>450001</v>
      </c>
      <c r="H951">
        <v>0</v>
      </c>
      <c r="K951">
        <v>450001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4:17" x14ac:dyDescent="0.25">
      <c r="D952">
        <v>450013</v>
      </c>
      <c r="E952">
        <v>728</v>
      </c>
      <c r="F952">
        <v>1065</v>
      </c>
      <c r="G952">
        <v>450013</v>
      </c>
      <c r="H952">
        <v>770</v>
      </c>
      <c r="K952">
        <v>450013</v>
      </c>
      <c r="L952">
        <v>812</v>
      </c>
      <c r="M952">
        <v>1027</v>
      </c>
      <c r="N952">
        <v>676</v>
      </c>
      <c r="O952">
        <v>183</v>
      </c>
      <c r="P952">
        <v>594</v>
      </c>
      <c r="Q952">
        <v>618</v>
      </c>
    </row>
    <row r="953" spans="4:17" x14ac:dyDescent="0.25">
      <c r="D953">
        <v>450012</v>
      </c>
      <c r="E953">
        <v>18</v>
      </c>
      <c r="F953">
        <v>3</v>
      </c>
      <c r="G953">
        <v>450012</v>
      </c>
      <c r="H953">
        <v>10</v>
      </c>
      <c r="K953">
        <v>450012</v>
      </c>
      <c r="L953">
        <v>102</v>
      </c>
      <c r="M953">
        <v>63</v>
      </c>
      <c r="N953">
        <v>57</v>
      </c>
      <c r="O953">
        <v>29</v>
      </c>
      <c r="P953">
        <v>7</v>
      </c>
      <c r="Q953">
        <v>75</v>
      </c>
    </row>
    <row r="954" spans="4:17" x14ac:dyDescent="0.25">
      <c r="D954" t="s">
        <v>820</v>
      </c>
      <c r="E954">
        <v>0</v>
      </c>
      <c r="F954">
        <v>0</v>
      </c>
      <c r="G954" t="s">
        <v>820</v>
      </c>
      <c r="H954">
        <v>0</v>
      </c>
      <c r="K954" t="s">
        <v>820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4:17" x14ac:dyDescent="0.25">
      <c r="D955" t="s">
        <v>821</v>
      </c>
      <c r="E955">
        <v>0</v>
      </c>
      <c r="F955">
        <v>0</v>
      </c>
      <c r="G955" t="s">
        <v>821</v>
      </c>
      <c r="H955">
        <v>0</v>
      </c>
      <c r="K955" t="s">
        <v>821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4:17" x14ac:dyDescent="0.25">
      <c r="D956">
        <v>887715</v>
      </c>
      <c r="E956">
        <v>15</v>
      </c>
      <c r="F956">
        <v>7</v>
      </c>
      <c r="G956">
        <v>887715</v>
      </c>
      <c r="H956">
        <v>19</v>
      </c>
      <c r="K956">
        <v>887715</v>
      </c>
      <c r="L956">
        <v>5</v>
      </c>
      <c r="M956">
        <v>18</v>
      </c>
      <c r="N956">
        <v>4</v>
      </c>
      <c r="O956">
        <v>1</v>
      </c>
      <c r="P956">
        <v>0</v>
      </c>
      <c r="Q956">
        <v>7</v>
      </c>
    </row>
    <row r="957" spans="4:17" x14ac:dyDescent="0.25">
      <c r="D957">
        <v>887517</v>
      </c>
      <c r="E957">
        <v>124</v>
      </c>
      <c r="F957">
        <v>153</v>
      </c>
      <c r="G957">
        <v>887517</v>
      </c>
      <c r="H957">
        <v>196</v>
      </c>
      <c r="K957">
        <v>887517</v>
      </c>
      <c r="L957">
        <v>166</v>
      </c>
      <c r="M957">
        <v>275</v>
      </c>
      <c r="N957">
        <v>114</v>
      </c>
      <c r="O957">
        <v>34</v>
      </c>
      <c r="P957">
        <v>27</v>
      </c>
      <c r="Q957">
        <v>38</v>
      </c>
    </row>
    <row r="958" spans="4:17" x14ac:dyDescent="0.25">
      <c r="D958" t="s">
        <v>822</v>
      </c>
      <c r="E958">
        <v>0</v>
      </c>
      <c r="F958">
        <v>0</v>
      </c>
      <c r="G958" t="s">
        <v>822</v>
      </c>
      <c r="H958">
        <v>0</v>
      </c>
      <c r="K958" t="s">
        <v>822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4:17" x14ac:dyDescent="0.25">
      <c r="D959">
        <v>150035</v>
      </c>
      <c r="E959">
        <v>28</v>
      </c>
      <c r="F959">
        <v>25</v>
      </c>
      <c r="G959">
        <v>150035</v>
      </c>
      <c r="H959">
        <v>31</v>
      </c>
      <c r="K959">
        <v>150035</v>
      </c>
      <c r="L959">
        <v>34</v>
      </c>
      <c r="M959">
        <v>33</v>
      </c>
      <c r="N959">
        <v>49</v>
      </c>
      <c r="O959">
        <v>19</v>
      </c>
      <c r="P959">
        <v>23</v>
      </c>
      <c r="Q959">
        <v>24</v>
      </c>
    </row>
    <row r="960" spans="4:17" x14ac:dyDescent="0.25">
      <c r="D960" t="s">
        <v>823</v>
      </c>
      <c r="E960">
        <v>0</v>
      </c>
      <c r="F960">
        <v>0</v>
      </c>
      <c r="G960" t="s">
        <v>823</v>
      </c>
      <c r="H960">
        <v>0</v>
      </c>
      <c r="K960" t="s">
        <v>823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4:17" x14ac:dyDescent="0.25">
      <c r="D961" t="s">
        <v>824</v>
      </c>
      <c r="E961">
        <v>0</v>
      </c>
      <c r="F961">
        <v>0</v>
      </c>
      <c r="G961" t="s">
        <v>824</v>
      </c>
      <c r="H961">
        <v>0</v>
      </c>
      <c r="K961" t="s">
        <v>824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</row>
    <row r="962" spans="4:17" x14ac:dyDescent="0.25">
      <c r="D962" t="s">
        <v>825</v>
      </c>
      <c r="E962">
        <v>0</v>
      </c>
      <c r="F962">
        <v>0</v>
      </c>
      <c r="G962" t="s">
        <v>825</v>
      </c>
      <c r="H962">
        <v>0</v>
      </c>
      <c r="K962" t="s">
        <v>825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4:17" x14ac:dyDescent="0.25">
      <c r="D963" t="s">
        <v>826</v>
      </c>
      <c r="E963">
        <v>0</v>
      </c>
      <c r="F963">
        <v>0</v>
      </c>
      <c r="G963" t="s">
        <v>826</v>
      </c>
      <c r="H963">
        <v>0</v>
      </c>
      <c r="K963" t="s">
        <v>826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4:17" x14ac:dyDescent="0.25">
      <c r="D964" t="s">
        <v>827</v>
      </c>
      <c r="E964">
        <v>946</v>
      </c>
      <c r="F964">
        <v>198</v>
      </c>
      <c r="G964" t="s">
        <v>827</v>
      </c>
      <c r="H964">
        <v>101</v>
      </c>
      <c r="K964" t="s">
        <v>827</v>
      </c>
      <c r="L964">
        <v>828</v>
      </c>
      <c r="M964">
        <v>2400</v>
      </c>
      <c r="N964">
        <v>2159</v>
      </c>
      <c r="O964">
        <v>1290</v>
      </c>
      <c r="P964">
        <v>241</v>
      </c>
      <c r="Q964">
        <v>170</v>
      </c>
    </row>
    <row r="965" spans="4:17" x14ac:dyDescent="0.25">
      <c r="D965" t="s">
        <v>828</v>
      </c>
      <c r="E965">
        <v>382</v>
      </c>
      <c r="F965">
        <v>365</v>
      </c>
      <c r="G965" t="s">
        <v>828</v>
      </c>
      <c r="H965">
        <v>433</v>
      </c>
      <c r="K965" t="s">
        <v>828</v>
      </c>
      <c r="L965">
        <v>604</v>
      </c>
      <c r="M965">
        <v>1144</v>
      </c>
      <c r="N965">
        <v>531</v>
      </c>
      <c r="O965">
        <v>405</v>
      </c>
      <c r="P965">
        <v>585</v>
      </c>
      <c r="Q965">
        <v>418</v>
      </c>
    </row>
    <row r="966" spans="4:17" x14ac:dyDescent="0.25">
      <c r="D966" t="s">
        <v>829</v>
      </c>
      <c r="E966">
        <v>24</v>
      </c>
      <c r="F966">
        <v>61</v>
      </c>
      <c r="G966" t="s">
        <v>829</v>
      </c>
      <c r="H966">
        <v>147</v>
      </c>
      <c r="K966" t="s">
        <v>829</v>
      </c>
      <c r="L966">
        <v>728</v>
      </c>
      <c r="M966">
        <v>350</v>
      </c>
      <c r="N966">
        <v>213</v>
      </c>
      <c r="O966">
        <v>115</v>
      </c>
      <c r="P966">
        <v>576</v>
      </c>
      <c r="Q966">
        <v>135</v>
      </c>
    </row>
    <row r="967" spans="4:17" x14ac:dyDescent="0.25">
      <c r="D967" t="s">
        <v>830</v>
      </c>
      <c r="E967">
        <v>24</v>
      </c>
      <c r="F967">
        <v>10</v>
      </c>
      <c r="G967" t="s">
        <v>830</v>
      </c>
      <c r="H967">
        <v>0</v>
      </c>
      <c r="K967" t="s">
        <v>830</v>
      </c>
      <c r="L967">
        <v>49</v>
      </c>
      <c r="M967">
        <v>78</v>
      </c>
      <c r="N967">
        <v>150</v>
      </c>
      <c r="O967">
        <v>240</v>
      </c>
      <c r="P967">
        <v>127</v>
      </c>
      <c r="Q967">
        <v>147</v>
      </c>
    </row>
    <row r="968" spans="4:17" x14ac:dyDescent="0.25">
      <c r="D968" t="s">
        <v>831</v>
      </c>
      <c r="E968">
        <v>0</v>
      </c>
      <c r="F968">
        <v>0</v>
      </c>
      <c r="G968" t="s">
        <v>831</v>
      </c>
      <c r="H968">
        <v>16</v>
      </c>
      <c r="K968" t="s">
        <v>831</v>
      </c>
      <c r="L968">
        <v>5</v>
      </c>
      <c r="M968">
        <v>0</v>
      </c>
      <c r="N968">
        <v>0</v>
      </c>
      <c r="O968">
        <v>0</v>
      </c>
      <c r="P968">
        <v>0</v>
      </c>
      <c r="Q968">
        <v>13</v>
      </c>
    </row>
    <row r="969" spans="4:17" x14ac:dyDescent="0.25">
      <c r="D969" t="s">
        <v>832</v>
      </c>
      <c r="E969">
        <v>0</v>
      </c>
      <c r="F969">
        <v>0</v>
      </c>
      <c r="G969" t="s">
        <v>832</v>
      </c>
      <c r="H969">
        <v>0</v>
      </c>
      <c r="K969" t="s">
        <v>832</v>
      </c>
      <c r="L969">
        <v>0</v>
      </c>
      <c r="M969">
        <v>4</v>
      </c>
      <c r="N969">
        <v>4</v>
      </c>
      <c r="O969">
        <v>0</v>
      </c>
      <c r="P969">
        <v>13</v>
      </c>
      <c r="Q969">
        <v>24</v>
      </c>
    </row>
    <row r="970" spans="4:17" x14ac:dyDescent="0.25">
      <c r="D970" t="s">
        <v>833</v>
      </c>
      <c r="E970">
        <v>0</v>
      </c>
      <c r="F970">
        <v>3</v>
      </c>
      <c r="G970" t="s">
        <v>833</v>
      </c>
      <c r="H970">
        <v>0</v>
      </c>
      <c r="K970" t="s">
        <v>833</v>
      </c>
      <c r="L970">
        <v>16</v>
      </c>
      <c r="M970">
        <v>18</v>
      </c>
      <c r="N970">
        <v>3</v>
      </c>
      <c r="O970">
        <v>0</v>
      </c>
      <c r="P970">
        <v>4</v>
      </c>
      <c r="Q970">
        <v>14</v>
      </c>
    </row>
    <row r="971" spans="4:17" x14ac:dyDescent="0.25">
      <c r="D971" t="s">
        <v>834</v>
      </c>
      <c r="E971">
        <v>0</v>
      </c>
      <c r="F971">
        <v>19</v>
      </c>
      <c r="G971" t="s">
        <v>834</v>
      </c>
      <c r="H971">
        <v>12</v>
      </c>
      <c r="K971" t="s">
        <v>834</v>
      </c>
      <c r="L971">
        <v>1</v>
      </c>
      <c r="M971">
        <v>20</v>
      </c>
      <c r="N971">
        <v>0</v>
      </c>
      <c r="O971">
        <v>0</v>
      </c>
      <c r="P971">
        <v>0</v>
      </c>
      <c r="Q971">
        <v>0</v>
      </c>
    </row>
    <row r="972" spans="4:17" x14ac:dyDescent="0.25">
      <c r="D972" t="s">
        <v>835</v>
      </c>
      <c r="E972">
        <v>0</v>
      </c>
      <c r="F972">
        <v>0</v>
      </c>
      <c r="G972" t="s">
        <v>835</v>
      </c>
      <c r="H972">
        <v>0</v>
      </c>
      <c r="K972" t="s">
        <v>835</v>
      </c>
      <c r="L972">
        <v>1</v>
      </c>
      <c r="M972">
        <v>0</v>
      </c>
      <c r="N972">
        <v>1</v>
      </c>
      <c r="O972">
        <v>1</v>
      </c>
      <c r="P972">
        <v>1</v>
      </c>
      <c r="Q972">
        <v>2</v>
      </c>
    </row>
    <row r="973" spans="4:17" x14ac:dyDescent="0.25">
      <c r="D973" t="s">
        <v>836</v>
      </c>
      <c r="E973">
        <v>0</v>
      </c>
      <c r="F973">
        <v>2</v>
      </c>
      <c r="G973" t="s">
        <v>836</v>
      </c>
      <c r="H973">
        <v>10</v>
      </c>
      <c r="K973" t="s">
        <v>836</v>
      </c>
      <c r="L973">
        <v>1</v>
      </c>
      <c r="M973">
        <v>5</v>
      </c>
      <c r="N973">
        <v>5</v>
      </c>
      <c r="O973">
        <v>7</v>
      </c>
      <c r="P973">
        <v>0</v>
      </c>
      <c r="Q973">
        <v>0</v>
      </c>
    </row>
    <row r="974" spans="4:17" x14ac:dyDescent="0.25">
      <c r="D974" t="s">
        <v>837</v>
      </c>
      <c r="E974">
        <v>0</v>
      </c>
      <c r="F974">
        <v>0</v>
      </c>
      <c r="G974" t="s">
        <v>837</v>
      </c>
      <c r="H974">
        <v>0</v>
      </c>
      <c r="K974" t="s">
        <v>837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4:17" x14ac:dyDescent="0.25">
      <c r="D975" t="s">
        <v>838</v>
      </c>
      <c r="E975">
        <v>0</v>
      </c>
      <c r="F975">
        <v>0</v>
      </c>
      <c r="G975" t="s">
        <v>838</v>
      </c>
      <c r="H975">
        <v>0</v>
      </c>
      <c r="K975" t="s">
        <v>838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4:17" x14ac:dyDescent="0.25">
      <c r="D976" t="s">
        <v>839</v>
      </c>
      <c r="E976">
        <v>0</v>
      </c>
      <c r="F976">
        <v>0</v>
      </c>
      <c r="G976" t="s">
        <v>839</v>
      </c>
      <c r="H976">
        <v>0</v>
      </c>
      <c r="K976" t="s">
        <v>839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4:17" x14ac:dyDescent="0.25">
      <c r="D977">
        <v>450016</v>
      </c>
      <c r="E977">
        <v>0</v>
      </c>
      <c r="F977">
        <v>0</v>
      </c>
      <c r="G977">
        <v>450016</v>
      </c>
      <c r="H977">
        <v>0</v>
      </c>
      <c r="K977">
        <v>450016</v>
      </c>
      <c r="L977">
        <v>0</v>
      </c>
      <c r="M977">
        <v>0.2</v>
      </c>
      <c r="N977">
        <v>0</v>
      </c>
      <c r="O977">
        <v>0</v>
      </c>
      <c r="P977">
        <v>0</v>
      </c>
      <c r="Q977">
        <v>0</v>
      </c>
    </row>
    <row r="978" spans="4:17" x14ac:dyDescent="0.25">
      <c r="D978" t="s">
        <v>840</v>
      </c>
      <c r="E978">
        <v>1</v>
      </c>
      <c r="F978">
        <v>0</v>
      </c>
      <c r="G978" t="s">
        <v>840</v>
      </c>
      <c r="H978">
        <v>0</v>
      </c>
      <c r="K978" t="s">
        <v>840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4:17" x14ac:dyDescent="0.25">
      <c r="D979" t="s">
        <v>841</v>
      </c>
      <c r="E979">
        <v>0</v>
      </c>
      <c r="F979">
        <v>0</v>
      </c>
      <c r="G979" t="s">
        <v>841</v>
      </c>
      <c r="H979">
        <v>0</v>
      </c>
      <c r="K979" t="s">
        <v>841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4:17" x14ac:dyDescent="0.25">
      <c r="D980" t="s">
        <v>842</v>
      </c>
      <c r="E980">
        <v>0</v>
      </c>
      <c r="F980">
        <v>0</v>
      </c>
      <c r="G980" t="s">
        <v>842</v>
      </c>
      <c r="H980">
        <v>0</v>
      </c>
      <c r="K980" t="s">
        <v>842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4:17" x14ac:dyDescent="0.25">
      <c r="D981" t="s">
        <v>843</v>
      </c>
      <c r="E981">
        <v>6</v>
      </c>
      <c r="F981">
        <v>2</v>
      </c>
      <c r="G981" t="s">
        <v>843</v>
      </c>
      <c r="H981">
        <v>2</v>
      </c>
      <c r="K981" t="s">
        <v>843</v>
      </c>
      <c r="L981">
        <v>0</v>
      </c>
      <c r="M981">
        <v>0</v>
      </c>
      <c r="N981">
        <v>0</v>
      </c>
      <c r="O981">
        <v>1</v>
      </c>
      <c r="P981">
        <v>1</v>
      </c>
      <c r="Q981">
        <v>1</v>
      </c>
    </row>
    <row r="982" spans="4:17" x14ac:dyDescent="0.25">
      <c r="D982" t="s">
        <v>844</v>
      </c>
      <c r="E982">
        <v>0</v>
      </c>
      <c r="F982">
        <v>0</v>
      </c>
      <c r="G982" t="s">
        <v>844</v>
      </c>
      <c r="H982">
        <v>0</v>
      </c>
      <c r="K982" t="s">
        <v>844</v>
      </c>
      <c r="L982">
        <v>6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4:17" x14ac:dyDescent="0.25">
      <c r="D983" t="s">
        <v>845</v>
      </c>
      <c r="E983">
        <v>0</v>
      </c>
      <c r="F983">
        <v>0</v>
      </c>
      <c r="G983" t="s">
        <v>845</v>
      </c>
      <c r="H983">
        <v>0</v>
      </c>
      <c r="K983" t="s">
        <v>845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4:17" x14ac:dyDescent="0.25">
      <c r="D984" t="s">
        <v>846</v>
      </c>
      <c r="E984">
        <v>1</v>
      </c>
      <c r="F984">
        <v>0</v>
      </c>
      <c r="G984" t="s">
        <v>846</v>
      </c>
      <c r="H984">
        <v>0</v>
      </c>
      <c r="K984" t="s">
        <v>846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4:17" x14ac:dyDescent="0.25">
      <c r="D985" t="s">
        <v>847</v>
      </c>
      <c r="E985">
        <v>0</v>
      </c>
      <c r="F985">
        <v>0</v>
      </c>
      <c r="G985" t="s">
        <v>847</v>
      </c>
      <c r="H985">
        <v>1</v>
      </c>
      <c r="K985" t="s">
        <v>847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4:17" x14ac:dyDescent="0.25">
      <c r="D986">
        <v>869084</v>
      </c>
      <c r="E986">
        <v>153</v>
      </c>
      <c r="F986">
        <v>72</v>
      </c>
      <c r="G986">
        <v>869084</v>
      </c>
      <c r="H986">
        <v>139</v>
      </c>
      <c r="K986">
        <v>869084</v>
      </c>
      <c r="L986">
        <v>211</v>
      </c>
      <c r="M986">
        <v>207</v>
      </c>
      <c r="N986">
        <v>94</v>
      </c>
      <c r="O986">
        <v>14</v>
      </c>
      <c r="P986">
        <v>0</v>
      </c>
      <c r="Q986">
        <v>559</v>
      </c>
    </row>
    <row r="987" spans="4:17" x14ac:dyDescent="0.25">
      <c r="D987" t="s">
        <v>848</v>
      </c>
      <c r="E987">
        <v>0</v>
      </c>
      <c r="F987">
        <v>0</v>
      </c>
      <c r="G987" t="s">
        <v>848</v>
      </c>
      <c r="H987">
        <v>0</v>
      </c>
      <c r="K987" t="s">
        <v>848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4:17" x14ac:dyDescent="0.25">
      <c r="D988" t="s">
        <v>849</v>
      </c>
      <c r="E988">
        <v>44</v>
      </c>
      <c r="F988">
        <v>48</v>
      </c>
      <c r="G988" t="s">
        <v>849</v>
      </c>
      <c r="H988">
        <v>0</v>
      </c>
      <c r="K988" t="s">
        <v>849</v>
      </c>
      <c r="L988">
        <v>99</v>
      </c>
      <c r="M988">
        <v>70</v>
      </c>
      <c r="N988">
        <v>127</v>
      </c>
      <c r="O988">
        <v>85</v>
      </c>
      <c r="P988">
        <v>17</v>
      </c>
      <c r="Q988">
        <v>15</v>
      </c>
    </row>
    <row r="989" spans="4:17" x14ac:dyDescent="0.25">
      <c r="D989" t="s">
        <v>850</v>
      </c>
      <c r="E989">
        <v>0</v>
      </c>
      <c r="F989">
        <v>0</v>
      </c>
      <c r="G989" t="s">
        <v>850</v>
      </c>
      <c r="H989">
        <v>12</v>
      </c>
      <c r="K989" t="s">
        <v>850</v>
      </c>
      <c r="L989">
        <v>0</v>
      </c>
      <c r="M989">
        <v>5</v>
      </c>
      <c r="N989">
        <v>3</v>
      </c>
      <c r="O989">
        <v>0</v>
      </c>
      <c r="P989">
        <v>0</v>
      </c>
      <c r="Q989">
        <v>0</v>
      </c>
    </row>
    <row r="990" spans="4:17" x14ac:dyDescent="0.25">
      <c r="D990" t="s">
        <v>851</v>
      </c>
      <c r="E990">
        <v>0</v>
      </c>
      <c r="F990">
        <v>0</v>
      </c>
      <c r="G990" t="s">
        <v>851</v>
      </c>
      <c r="H990">
        <v>15</v>
      </c>
      <c r="K990" t="s">
        <v>851</v>
      </c>
      <c r="L990">
        <v>0</v>
      </c>
      <c r="M990">
        <v>9</v>
      </c>
      <c r="N990">
        <v>0</v>
      </c>
      <c r="O990">
        <v>0</v>
      </c>
      <c r="P990">
        <v>0</v>
      </c>
      <c r="Q990">
        <v>0</v>
      </c>
    </row>
    <row r="991" spans="4:17" x14ac:dyDescent="0.25">
      <c r="D991" t="s">
        <v>852</v>
      </c>
      <c r="E991">
        <v>24</v>
      </c>
      <c r="F991">
        <v>1</v>
      </c>
      <c r="G991" t="s">
        <v>852</v>
      </c>
      <c r="H991">
        <v>48</v>
      </c>
      <c r="K991" t="s">
        <v>852</v>
      </c>
      <c r="L991">
        <v>24</v>
      </c>
      <c r="M991">
        <v>24</v>
      </c>
      <c r="N991">
        <v>1</v>
      </c>
      <c r="O991">
        <v>48</v>
      </c>
      <c r="P991">
        <v>144</v>
      </c>
      <c r="Q991">
        <v>48</v>
      </c>
    </row>
    <row r="992" spans="4:17" x14ac:dyDescent="0.25">
      <c r="D992" t="s">
        <v>853</v>
      </c>
      <c r="E992">
        <v>37</v>
      </c>
      <c r="F992">
        <v>60</v>
      </c>
      <c r="G992" t="s">
        <v>853</v>
      </c>
      <c r="H992">
        <v>59</v>
      </c>
      <c r="K992" t="s">
        <v>853</v>
      </c>
      <c r="L992">
        <v>41</v>
      </c>
      <c r="M992">
        <v>12</v>
      </c>
      <c r="N992">
        <v>0</v>
      </c>
      <c r="O992">
        <v>5</v>
      </c>
      <c r="P992">
        <v>2</v>
      </c>
      <c r="Q992">
        <v>3</v>
      </c>
    </row>
    <row r="993" spans="4:17" x14ac:dyDescent="0.25">
      <c r="D993" t="s">
        <v>854</v>
      </c>
      <c r="E993">
        <v>0</v>
      </c>
      <c r="F993">
        <v>0</v>
      </c>
      <c r="G993" t="s">
        <v>854</v>
      </c>
      <c r="H993">
        <v>0</v>
      </c>
      <c r="K993" t="s">
        <v>854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</row>
    <row r="994" spans="4:17" x14ac:dyDescent="0.25">
      <c r="D994" t="s">
        <v>855</v>
      </c>
      <c r="E994">
        <v>40</v>
      </c>
      <c r="F994">
        <v>56</v>
      </c>
      <c r="G994" t="s">
        <v>855</v>
      </c>
      <c r="H994">
        <v>28</v>
      </c>
      <c r="K994" t="s">
        <v>855</v>
      </c>
      <c r="L994">
        <v>48</v>
      </c>
      <c r="M994">
        <v>9</v>
      </c>
      <c r="N994">
        <v>6</v>
      </c>
      <c r="O994">
        <v>15</v>
      </c>
      <c r="P994">
        <v>3</v>
      </c>
      <c r="Q994">
        <v>10</v>
      </c>
    </row>
    <row r="995" spans="4:17" x14ac:dyDescent="0.25">
      <c r="D995" t="s">
        <v>856</v>
      </c>
      <c r="E995">
        <v>0</v>
      </c>
      <c r="F995">
        <v>0</v>
      </c>
      <c r="G995" t="s">
        <v>856</v>
      </c>
      <c r="H995">
        <v>0</v>
      </c>
      <c r="K995" t="s">
        <v>856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</row>
    <row r="996" spans="4:17" x14ac:dyDescent="0.25">
      <c r="D996">
        <v>887716</v>
      </c>
      <c r="E996">
        <v>39</v>
      </c>
      <c r="F996">
        <v>43</v>
      </c>
      <c r="G996">
        <v>887716</v>
      </c>
      <c r="H996">
        <v>94</v>
      </c>
      <c r="K996">
        <v>887716</v>
      </c>
      <c r="L996">
        <v>92</v>
      </c>
      <c r="M996">
        <v>111</v>
      </c>
      <c r="N996">
        <v>64</v>
      </c>
      <c r="O996">
        <v>55</v>
      </c>
      <c r="P996">
        <v>40</v>
      </c>
      <c r="Q996">
        <v>33</v>
      </c>
    </row>
    <row r="997" spans="4:17" x14ac:dyDescent="0.25">
      <c r="D997" t="s">
        <v>872</v>
      </c>
      <c r="E997">
        <v>0</v>
      </c>
      <c r="F997">
        <v>0</v>
      </c>
      <c r="G997" t="s">
        <v>872</v>
      </c>
      <c r="H997">
        <v>0</v>
      </c>
      <c r="K997" t="s">
        <v>872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4:17" x14ac:dyDescent="0.25">
      <c r="D998" t="s">
        <v>927</v>
      </c>
      <c r="E998">
        <v>0</v>
      </c>
      <c r="F998">
        <v>0</v>
      </c>
      <c r="G998" t="s">
        <v>927</v>
      </c>
      <c r="H998">
        <v>0</v>
      </c>
      <c r="K998" t="s">
        <v>927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4:17" x14ac:dyDescent="0.25">
      <c r="D999" t="s">
        <v>928</v>
      </c>
      <c r="E999">
        <v>0</v>
      </c>
      <c r="F999">
        <v>0</v>
      </c>
      <c r="G999" t="s">
        <v>928</v>
      </c>
      <c r="H999">
        <v>0</v>
      </c>
      <c r="K999" t="s">
        <v>928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4:17" x14ac:dyDescent="0.25">
      <c r="D1000" t="s">
        <v>879</v>
      </c>
      <c r="E1000">
        <v>0</v>
      </c>
      <c r="F1000">
        <v>0</v>
      </c>
      <c r="G1000" t="s">
        <v>879</v>
      </c>
      <c r="H1000">
        <v>0</v>
      </c>
      <c r="K1000" t="s">
        <v>879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4:17" x14ac:dyDescent="0.25">
      <c r="D1001" t="s">
        <v>880</v>
      </c>
      <c r="E1001">
        <v>0</v>
      </c>
      <c r="F1001">
        <v>0</v>
      </c>
      <c r="G1001" t="s">
        <v>880</v>
      </c>
      <c r="H1001">
        <v>0</v>
      </c>
      <c r="K1001" t="s">
        <v>880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4:17" x14ac:dyDescent="0.25">
      <c r="D1002">
        <v>888811</v>
      </c>
      <c r="E1002">
        <v>43</v>
      </c>
      <c r="F1002">
        <v>61</v>
      </c>
      <c r="G1002">
        <v>888811</v>
      </c>
      <c r="H1002">
        <v>42</v>
      </c>
      <c r="K1002">
        <v>888811</v>
      </c>
      <c r="L1002">
        <v>56</v>
      </c>
      <c r="M1002">
        <v>50</v>
      </c>
      <c r="N1002">
        <v>40</v>
      </c>
      <c r="O1002">
        <v>72</v>
      </c>
      <c r="P1002">
        <v>31</v>
      </c>
      <c r="Q1002">
        <v>48</v>
      </c>
    </row>
    <row r="1003" spans="4:17" x14ac:dyDescent="0.25">
      <c r="D1003">
        <v>888770</v>
      </c>
      <c r="E1003">
        <v>57</v>
      </c>
      <c r="F1003">
        <v>111</v>
      </c>
      <c r="G1003">
        <v>888770</v>
      </c>
      <c r="H1003">
        <v>123</v>
      </c>
      <c r="K1003">
        <v>888770</v>
      </c>
      <c r="L1003">
        <v>130</v>
      </c>
      <c r="M1003">
        <v>109</v>
      </c>
      <c r="N1003">
        <v>96</v>
      </c>
      <c r="O1003">
        <v>73</v>
      </c>
      <c r="P1003">
        <v>52</v>
      </c>
      <c r="Q1003">
        <v>49</v>
      </c>
    </row>
    <row r="1004" spans="4:17" x14ac:dyDescent="0.25">
      <c r="D1004">
        <v>881166</v>
      </c>
      <c r="E1004">
        <v>0</v>
      </c>
      <c r="F1004">
        <v>0</v>
      </c>
      <c r="G1004">
        <v>881166</v>
      </c>
      <c r="H1004">
        <v>0</v>
      </c>
      <c r="K1004">
        <v>881166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4:17" x14ac:dyDescent="0.25">
      <c r="D1005" t="s">
        <v>908</v>
      </c>
      <c r="E1005">
        <v>0</v>
      </c>
      <c r="F1005">
        <v>0</v>
      </c>
      <c r="G1005" t="s">
        <v>908</v>
      </c>
      <c r="H1005">
        <v>0</v>
      </c>
      <c r="K1005" t="s">
        <v>908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4:17" x14ac:dyDescent="0.25">
      <c r="D1006">
        <v>300047</v>
      </c>
      <c r="E1006">
        <v>0</v>
      </c>
      <c r="F1006">
        <v>0</v>
      </c>
      <c r="G1006">
        <v>300047</v>
      </c>
      <c r="H1006">
        <v>0</v>
      </c>
      <c r="K1006">
        <v>300047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</row>
    <row r="1007" spans="4:17" x14ac:dyDescent="0.25">
      <c r="D1007">
        <v>26560163</v>
      </c>
      <c r="E1007">
        <v>0</v>
      </c>
      <c r="F1007">
        <v>0</v>
      </c>
      <c r="G1007">
        <v>26560163</v>
      </c>
      <c r="H1007">
        <v>0</v>
      </c>
      <c r="K1007">
        <v>26560163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</row>
    <row r="1008" spans="4:17" x14ac:dyDescent="0.25">
      <c r="D1008" t="s">
        <v>887</v>
      </c>
      <c r="E1008">
        <v>293</v>
      </c>
      <c r="F1008">
        <v>218</v>
      </c>
      <c r="G1008" t="s">
        <v>887</v>
      </c>
      <c r="H1008">
        <v>469</v>
      </c>
      <c r="K1008" t="s">
        <v>887</v>
      </c>
      <c r="L1008">
        <v>291</v>
      </c>
      <c r="M1008">
        <v>249</v>
      </c>
      <c r="N1008">
        <v>181</v>
      </c>
      <c r="O1008">
        <v>62</v>
      </c>
      <c r="P1008">
        <v>223</v>
      </c>
      <c r="Q1008">
        <v>125</v>
      </c>
    </row>
    <row r="1009" spans="4:17" x14ac:dyDescent="0.25">
      <c r="D1009" t="s">
        <v>888</v>
      </c>
      <c r="E1009">
        <v>564</v>
      </c>
      <c r="F1009">
        <v>430</v>
      </c>
      <c r="G1009" t="s">
        <v>888</v>
      </c>
      <c r="H1009">
        <v>324</v>
      </c>
      <c r="K1009" t="s">
        <v>888</v>
      </c>
      <c r="L1009">
        <v>456</v>
      </c>
      <c r="M1009">
        <v>769</v>
      </c>
      <c r="N1009">
        <v>864</v>
      </c>
      <c r="O1009">
        <v>605</v>
      </c>
      <c r="P1009">
        <v>1485</v>
      </c>
      <c r="Q1009">
        <v>618</v>
      </c>
    </row>
    <row r="1010" spans="4:17" x14ac:dyDescent="0.25">
      <c r="D1010" t="s">
        <v>889</v>
      </c>
      <c r="E1010">
        <v>101</v>
      </c>
      <c r="F1010">
        <v>50</v>
      </c>
      <c r="G1010" t="s">
        <v>889</v>
      </c>
      <c r="H1010">
        <v>135</v>
      </c>
      <c r="K1010" t="s">
        <v>889</v>
      </c>
      <c r="L1010">
        <v>153</v>
      </c>
      <c r="M1010">
        <v>160</v>
      </c>
      <c r="N1010">
        <v>99</v>
      </c>
      <c r="O1010">
        <v>193</v>
      </c>
      <c r="P1010">
        <v>263</v>
      </c>
      <c r="Q1010">
        <v>217</v>
      </c>
    </row>
    <row r="1011" spans="4:17" x14ac:dyDescent="0.25">
      <c r="D1011" t="s">
        <v>890</v>
      </c>
      <c r="E1011">
        <v>32</v>
      </c>
      <c r="F1011">
        <v>32</v>
      </c>
      <c r="G1011" t="s">
        <v>890</v>
      </c>
      <c r="H1011">
        <v>77</v>
      </c>
      <c r="K1011" t="s">
        <v>890</v>
      </c>
      <c r="L1011">
        <v>69</v>
      </c>
      <c r="M1011">
        <v>61</v>
      </c>
      <c r="N1011">
        <v>13</v>
      </c>
      <c r="O1011">
        <v>7</v>
      </c>
      <c r="P1011">
        <v>24</v>
      </c>
      <c r="Q1011">
        <v>13</v>
      </c>
    </row>
    <row r="1012" spans="4:17" x14ac:dyDescent="0.25">
      <c r="D1012" t="s">
        <v>891</v>
      </c>
      <c r="E1012">
        <v>45</v>
      </c>
      <c r="F1012">
        <v>31</v>
      </c>
      <c r="G1012" t="s">
        <v>891</v>
      </c>
      <c r="H1012">
        <v>63</v>
      </c>
      <c r="K1012" t="s">
        <v>891</v>
      </c>
      <c r="L1012">
        <v>482</v>
      </c>
      <c r="M1012">
        <v>237</v>
      </c>
      <c r="N1012">
        <v>232</v>
      </c>
      <c r="O1012">
        <v>77</v>
      </c>
      <c r="P1012">
        <v>47</v>
      </c>
      <c r="Q1012">
        <v>34</v>
      </c>
    </row>
    <row r="1013" spans="4:17" x14ac:dyDescent="0.25">
      <c r="D1013" t="s">
        <v>893</v>
      </c>
      <c r="E1013">
        <v>4</v>
      </c>
      <c r="F1013">
        <v>1</v>
      </c>
      <c r="G1013" t="s">
        <v>893</v>
      </c>
      <c r="H1013">
        <v>2</v>
      </c>
      <c r="K1013" t="s">
        <v>893</v>
      </c>
      <c r="L1013">
        <v>0</v>
      </c>
      <c r="M1013">
        <v>0</v>
      </c>
      <c r="N1013">
        <v>0</v>
      </c>
      <c r="O1013">
        <v>2</v>
      </c>
      <c r="P1013">
        <v>1</v>
      </c>
      <c r="Q1013">
        <v>10</v>
      </c>
    </row>
    <row r="1014" spans="4:17" x14ac:dyDescent="0.25">
      <c r="D1014" t="s">
        <v>894</v>
      </c>
      <c r="E1014">
        <v>0</v>
      </c>
      <c r="F1014">
        <v>0</v>
      </c>
      <c r="G1014" t="s">
        <v>894</v>
      </c>
      <c r="H1014">
        <v>0</v>
      </c>
      <c r="K1014" t="s">
        <v>894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</row>
    <row r="1015" spans="4:17" x14ac:dyDescent="0.25">
      <c r="D1015" t="s">
        <v>892</v>
      </c>
      <c r="E1015">
        <v>0</v>
      </c>
      <c r="F1015">
        <v>0</v>
      </c>
      <c r="G1015" t="s">
        <v>892</v>
      </c>
      <c r="H1015">
        <v>0</v>
      </c>
      <c r="K1015" t="s">
        <v>892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4:17" x14ac:dyDescent="0.25">
      <c r="D1016" t="s">
        <v>895</v>
      </c>
      <c r="E1016">
        <v>0</v>
      </c>
      <c r="F1016">
        <v>0</v>
      </c>
      <c r="G1016" t="s">
        <v>895</v>
      </c>
      <c r="H1016">
        <v>0</v>
      </c>
      <c r="K1016" t="s">
        <v>895</v>
      </c>
      <c r="L1016">
        <v>0</v>
      </c>
      <c r="M1016">
        <v>0</v>
      </c>
      <c r="N1016">
        <v>0</v>
      </c>
      <c r="O1016">
        <v>152</v>
      </c>
      <c r="P1016">
        <v>100</v>
      </c>
      <c r="Q1016">
        <v>44</v>
      </c>
    </row>
    <row r="1017" spans="4:17" x14ac:dyDescent="0.25">
      <c r="D1017" t="s">
        <v>896</v>
      </c>
      <c r="E1017">
        <v>0</v>
      </c>
      <c r="F1017">
        <v>0</v>
      </c>
      <c r="G1017" t="s">
        <v>896</v>
      </c>
      <c r="H1017">
        <v>0</v>
      </c>
      <c r="K1017" t="s">
        <v>896</v>
      </c>
      <c r="L1017">
        <v>12</v>
      </c>
      <c r="M1017">
        <v>0</v>
      </c>
      <c r="N1017">
        <v>0</v>
      </c>
      <c r="O1017">
        <v>240</v>
      </c>
      <c r="P1017">
        <v>0</v>
      </c>
      <c r="Q1017">
        <v>0</v>
      </c>
    </row>
    <row r="1018" spans="4:17" x14ac:dyDescent="0.25">
      <c r="D1018" t="s">
        <v>897</v>
      </c>
      <c r="E1018">
        <v>8</v>
      </c>
      <c r="F1018">
        <v>2</v>
      </c>
      <c r="G1018" t="s">
        <v>897</v>
      </c>
      <c r="H1018">
        <v>40</v>
      </c>
      <c r="K1018" t="s">
        <v>897</v>
      </c>
      <c r="L1018">
        <v>2</v>
      </c>
      <c r="M1018">
        <v>2</v>
      </c>
      <c r="N1018">
        <v>2</v>
      </c>
      <c r="O1018">
        <v>0</v>
      </c>
      <c r="P1018">
        <v>0</v>
      </c>
      <c r="Q1018">
        <v>0</v>
      </c>
    </row>
    <row r="1019" spans="4:17" x14ac:dyDescent="0.25">
      <c r="D1019" t="s">
        <v>898</v>
      </c>
      <c r="E1019">
        <v>12</v>
      </c>
      <c r="F1019">
        <v>0</v>
      </c>
      <c r="G1019" t="s">
        <v>898</v>
      </c>
      <c r="H1019">
        <v>0</v>
      </c>
      <c r="K1019" t="s">
        <v>898</v>
      </c>
      <c r="L1019">
        <v>51</v>
      </c>
      <c r="M1019">
        <v>43</v>
      </c>
      <c r="N1019">
        <v>8</v>
      </c>
      <c r="O1019">
        <v>43</v>
      </c>
      <c r="P1019">
        <v>70</v>
      </c>
      <c r="Q1019">
        <v>65</v>
      </c>
    </row>
    <row r="1020" spans="4:17" x14ac:dyDescent="0.25">
      <c r="D1020" t="s">
        <v>899</v>
      </c>
      <c r="E1020">
        <v>51</v>
      </c>
      <c r="F1020">
        <v>0</v>
      </c>
      <c r="G1020" t="s">
        <v>899</v>
      </c>
      <c r="H1020">
        <v>0</v>
      </c>
      <c r="K1020" t="s">
        <v>899</v>
      </c>
      <c r="L1020">
        <v>18</v>
      </c>
      <c r="M1020">
        <v>75</v>
      </c>
      <c r="N1020">
        <v>3</v>
      </c>
      <c r="O1020">
        <v>24</v>
      </c>
      <c r="P1020">
        <v>34</v>
      </c>
      <c r="Q1020">
        <v>44</v>
      </c>
    </row>
    <row r="1021" spans="4:17" x14ac:dyDescent="0.25">
      <c r="D1021" t="s">
        <v>900</v>
      </c>
      <c r="E1021">
        <v>0</v>
      </c>
      <c r="F1021">
        <v>0</v>
      </c>
      <c r="G1021" t="s">
        <v>900</v>
      </c>
      <c r="H1021">
        <v>0</v>
      </c>
      <c r="K1021" t="s">
        <v>900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15</v>
      </c>
    </row>
    <row r="1022" spans="4:17" x14ac:dyDescent="0.25">
      <c r="D1022" t="s">
        <v>901</v>
      </c>
      <c r="E1022">
        <v>0</v>
      </c>
      <c r="F1022">
        <v>0</v>
      </c>
      <c r="G1022" t="s">
        <v>901</v>
      </c>
      <c r="H1022">
        <v>0</v>
      </c>
      <c r="K1022" t="s">
        <v>901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30</v>
      </c>
    </row>
    <row r="1023" spans="4:17" x14ac:dyDescent="0.25">
      <c r="D1023" t="s">
        <v>903</v>
      </c>
      <c r="E1023">
        <v>5</v>
      </c>
      <c r="F1023">
        <v>0</v>
      </c>
      <c r="G1023" t="s">
        <v>903</v>
      </c>
      <c r="H1023">
        <v>0</v>
      </c>
      <c r="K1023" t="s">
        <v>903</v>
      </c>
      <c r="L1023">
        <v>0</v>
      </c>
      <c r="M1023">
        <v>12</v>
      </c>
      <c r="N1023">
        <v>0</v>
      </c>
      <c r="O1023">
        <v>18</v>
      </c>
      <c r="P1023">
        <v>6</v>
      </c>
      <c r="Q1023">
        <v>12</v>
      </c>
    </row>
    <row r="1024" spans="4:17" x14ac:dyDescent="0.25">
      <c r="D1024" t="s">
        <v>902</v>
      </c>
      <c r="E1024">
        <v>199</v>
      </c>
      <c r="F1024">
        <v>94</v>
      </c>
      <c r="G1024" t="s">
        <v>902</v>
      </c>
      <c r="H1024">
        <v>168</v>
      </c>
      <c r="K1024" t="s">
        <v>902</v>
      </c>
      <c r="L1024">
        <v>264</v>
      </c>
      <c r="M1024">
        <v>221</v>
      </c>
      <c r="N1024">
        <v>177</v>
      </c>
      <c r="O1024">
        <v>315</v>
      </c>
      <c r="P1024">
        <v>237</v>
      </c>
      <c r="Q1024">
        <v>394</v>
      </c>
    </row>
    <row r="1025" spans="4:17" x14ac:dyDescent="0.25">
      <c r="D1025">
        <v>846438</v>
      </c>
      <c r="E1025">
        <v>0</v>
      </c>
      <c r="F1025">
        <v>0</v>
      </c>
      <c r="G1025">
        <v>846438</v>
      </c>
      <c r="H1025">
        <v>0</v>
      </c>
      <c r="K1025">
        <v>846438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4:17" x14ac:dyDescent="0.25">
      <c r="D1026">
        <v>889677</v>
      </c>
      <c r="E1026">
        <v>0</v>
      </c>
      <c r="F1026">
        <v>0</v>
      </c>
      <c r="G1026">
        <v>889677</v>
      </c>
      <c r="H1026">
        <v>0</v>
      </c>
      <c r="K1026">
        <v>889677</v>
      </c>
      <c r="L1026">
        <v>0</v>
      </c>
      <c r="M1026">
        <v>0</v>
      </c>
      <c r="N1026">
        <v>100</v>
      </c>
      <c r="O1026">
        <v>0</v>
      </c>
      <c r="P1026">
        <v>0</v>
      </c>
      <c r="Q1026">
        <v>1</v>
      </c>
    </row>
    <row r="1027" spans="4:17" x14ac:dyDescent="0.25">
      <c r="D1027" t="s">
        <v>917</v>
      </c>
      <c r="E1027">
        <v>1</v>
      </c>
      <c r="F1027">
        <v>0</v>
      </c>
      <c r="G1027" t="s">
        <v>917</v>
      </c>
      <c r="H1027">
        <v>0</v>
      </c>
      <c r="K1027" t="s">
        <v>917</v>
      </c>
      <c r="L1027">
        <v>0</v>
      </c>
      <c r="M1027">
        <v>0</v>
      </c>
      <c r="N1027">
        <v>1</v>
      </c>
      <c r="O1027">
        <v>0</v>
      </c>
      <c r="P1027">
        <v>1</v>
      </c>
      <c r="Q1027">
        <v>2</v>
      </c>
    </row>
    <row r="1028" spans="4:17" x14ac:dyDescent="0.25">
      <c r="D1028" t="s">
        <v>918</v>
      </c>
      <c r="E1028">
        <v>0</v>
      </c>
      <c r="F1028">
        <v>0</v>
      </c>
      <c r="G1028" t="s">
        <v>918</v>
      </c>
      <c r="H1028">
        <v>0</v>
      </c>
      <c r="K1028" t="s">
        <v>918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4:17" x14ac:dyDescent="0.25">
      <c r="D1029" t="s">
        <v>919</v>
      </c>
      <c r="E1029">
        <v>25</v>
      </c>
      <c r="F1029">
        <v>8</v>
      </c>
      <c r="G1029" t="s">
        <v>919</v>
      </c>
      <c r="H1029">
        <v>24</v>
      </c>
      <c r="K1029" t="s">
        <v>919</v>
      </c>
      <c r="L1029">
        <v>5</v>
      </c>
      <c r="M1029">
        <v>1</v>
      </c>
      <c r="N1029">
        <v>10</v>
      </c>
      <c r="O1029">
        <v>3</v>
      </c>
      <c r="P1029">
        <v>11</v>
      </c>
      <c r="Q1029">
        <v>34</v>
      </c>
    </row>
    <row r="1030" spans="4:17" x14ac:dyDescent="0.25">
      <c r="D1030" t="s">
        <v>857</v>
      </c>
      <c r="E1030">
        <v>0</v>
      </c>
      <c r="F1030">
        <v>0</v>
      </c>
      <c r="G1030" t="s">
        <v>857</v>
      </c>
      <c r="H1030">
        <v>0</v>
      </c>
      <c r="K1030" t="s">
        <v>857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</row>
    <row r="1031" spans="4:17" x14ac:dyDescent="0.25">
      <c r="D1031" t="s">
        <v>920</v>
      </c>
      <c r="E1031">
        <v>21</v>
      </c>
      <c r="F1031">
        <v>30</v>
      </c>
      <c r="G1031" t="s">
        <v>920</v>
      </c>
      <c r="H1031">
        <v>12</v>
      </c>
      <c r="K1031" t="s">
        <v>920</v>
      </c>
      <c r="L1031">
        <v>5</v>
      </c>
      <c r="M1031">
        <v>9</v>
      </c>
      <c r="N1031">
        <v>1</v>
      </c>
      <c r="O1031">
        <v>4</v>
      </c>
      <c r="P1031">
        <v>1</v>
      </c>
      <c r="Q1031">
        <v>1</v>
      </c>
    </row>
    <row r="1032" spans="4:17" x14ac:dyDescent="0.25">
      <c r="D1032">
        <v>891553</v>
      </c>
      <c r="E1032">
        <v>105</v>
      </c>
      <c r="F1032">
        <v>106</v>
      </c>
      <c r="G1032">
        <v>891553</v>
      </c>
      <c r="H1032">
        <v>166</v>
      </c>
      <c r="K1032">
        <v>891553</v>
      </c>
      <c r="L1032">
        <v>138</v>
      </c>
      <c r="M1032">
        <v>306</v>
      </c>
      <c r="N1032">
        <v>122</v>
      </c>
      <c r="O1032">
        <v>126</v>
      </c>
      <c r="P1032">
        <v>94</v>
      </c>
      <c r="Q1032">
        <v>113</v>
      </c>
    </row>
    <row r="1033" spans="4:17" x14ac:dyDescent="0.25">
      <c r="D1033">
        <v>887513</v>
      </c>
      <c r="E1033">
        <v>56</v>
      </c>
      <c r="F1033">
        <v>24</v>
      </c>
      <c r="G1033">
        <v>887513</v>
      </c>
      <c r="H1033">
        <v>15</v>
      </c>
      <c r="K1033">
        <v>887513</v>
      </c>
      <c r="L1033">
        <v>26</v>
      </c>
      <c r="M1033">
        <v>40</v>
      </c>
      <c r="N1033">
        <v>26</v>
      </c>
      <c r="O1033">
        <v>2</v>
      </c>
      <c r="P1033">
        <v>13</v>
      </c>
      <c r="Q1033">
        <v>8</v>
      </c>
    </row>
    <row r="1034" spans="4:17" x14ac:dyDescent="0.25">
      <c r="D1034">
        <v>894325</v>
      </c>
      <c r="E1034">
        <v>6</v>
      </c>
      <c r="F1034">
        <v>12</v>
      </c>
      <c r="G1034">
        <v>894325</v>
      </c>
      <c r="H1034">
        <v>13</v>
      </c>
      <c r="K1034">
        <v>894325</v>
      </c>
      <c r="L1034">
        <v>13</v>
      </c>
      <c r="M1034">
        <v>14</v>
      </c>
      <c r="N1034">
        <v>97</v>
      </c>
      <c r="O1034">
        <v>3</v>
      </c>
      <c r="P1034">
        <v>25</v>
      </c>
      <c r="Q1034">
        <v>9</v>
      </c>
    </row>
    <row r="1035" spans="4:17" x14ac:dyDescent="0.25">
      <c r="D1035">
        <v>887713</v>
      </c>
      <c r="E1035">
        <v>11</v>
      </c>
      <c r="F1035">
        <v>18</v>
      </c>
      <c r="G1035">
        <v>887713</v>
      </c>
      <c r="H1035">
        <v>5</v>
      </c>
      <c r="K1035">
        <v>887713</v>
      </c>
      <c r="L1035">
        <v>12</v>
      </c>
      <c r="M1035">
        <v>29</v>
      </c>
      <c r="N1035">
        <v>7</v>
      </c>
      <c r="O1035">
        <v>9</v>
      </c>
      <c r="P1035">
        <v>4</v>
      </c>
      <c r="Q1035">
        <v>16</v>
      </c>
    </row>
    <row r="1036" spans="4:17" x14ac:dyDescent="0.25">
      <c r="D1036" t="s">
        <v>956</v>
      </c>
      <c r="E1036">
        <v>0</v>
      </c>
      <c r="F1036">
        <v>0</v>
      </c>
      <c r="G1036" t="s">
        <v>956</v>
      </c>
      <c r="H1036">
        <v>0</v>
      </c>
      <c r="K1036" t="s">
        <v>956</v>
      </c>
      <c r="L1036">
        <v>0</v>
      </c>
      <c r="M1036">
        <v>4</v>
      </c>
      <c r="N1036">
        <v>0</v>
      </c>
      <c r="O1036">
        <v>0</v>
      </c>
      <c r="P1036">
        <v>0</v>
      </c>
      <c r="Q1036">
        <v>1</v>
      </c>
    </row>
    <row r="1037" spans="4:17" x14ac:dyDescent="0.25">
      <c r="D1037" t="s">
        <v>957</v>
      </c>
      <c r="E1037">
        <v>9</v>
      </c>
      <c r="F1037">
        <v>3</v>
      </c>
      <c r="G1037" t="s">
        <v>957</v>
      </c>
      <c r="H1037">
        <v>11</v>
      </c>
      <c r="K1037" t="s">
        <v>957</v>
      </c>
      <c r="L1037">
        <v>2</v>
      </c>
      <c r="M1037">
        <v>1</v>
      </c>
      <c r="N1037">
        <v>0</v>
      </c>
      <c r="O1037">
        <v>27</v>
      </c>
      <c r="P1037">
        <v>14</v>
      </c>
      <c r="Q1037">
        <v>14</v>
      </c>
    </row>
    <row r="1038" spans="4:17" x14ac:dyDescent="0.25">
      <c r="D1038" t="s">
        <v>958</v>
      </c>
      <c r="E1038">
        <v>19</v>
      </c>
      <c r="F1038">
        <v>26</v>
      </c>
      <c r="G1038" t="s">
        <v>958</v>
      </c>
      <c r="H1038">
        <v>8</v>
      </c>
      <c r="K1038" t="s">
        <v>958</v>
      </c>
      <c r="L1038">
        <v>2</v>
      </c>
      <c r="M1038">
        <v>4</v>
      </c>
      <c r="N1038">
        <v>1</v>
      </c>
      <c r="O1038">
        <v>8</v>
      </c>
      <c r="P1038">
        <v>5</v>
      </c>
      <c r="Q1038">
        <v>12</v>
      </c>
    </row>
    <row r="1039" spans="4:17" x14ac:dyDescent="0.25">
      <c r="D1039" t="s">
        <v>959</v>
      </c>
      <c r="E1039">
        <v>11</v>
      </c>
      <c r="F1039">
        <v>10</v>
      </c>
      <c r="G1039" t="s">
        <v>959</v>
      </c>
      <c r="H1039">
        <v>13</v>
      </c>
      <c r="K1039" t="s">
        <v>959</v>
      </c>
      <c r="L1039">
        <v>5</v>
      </c>
      <c r="M1039">
        <v>28</v>
      </c>
      <c r="N1039">
        <v>3</v>
      </c>
      <c r="O1039">
        <v>12</v>
      </c>
      <c r="P1039">
        <v>5</v>
      </c>
      <c r="Q1039">
        <v>27</v>
      </c>
    </row>
    <row r="1040" spans="4:17" x14ac:dyDescent="0.25">
      <c r="D1040" t="s">
        <v>947</v>
      </c>
      <c r="E1040">
        <v>1556</v>
      </c>
      <c r="F1040">
        <v>2926</v>
      </c>
      <c r="G1040" t="s">
        <v>947</v>
      </c>
      <c r="H1040">
        <v>5914</v>
      </c>
      <c r="K1040" t="s">
        <v>947</v>
      </c>
      <c r="L1040">
        <v>1343</v>
      </c>
      <c r="M1040">
        <v>562</v>
      </c>
      <c r="N1040">
        <v>378</v>
      </c>
      <c r="O1040">
        <v>187</v>
      </c>
      <c r="P1040">
        <v>254</v>
      </c>
      <c r="Q1040">
        <v>2484</v>
      </c>
    </row>
    <row r="1041" spans="4:17" x14ac:dyDescent="0.25">
      <c r="D1041" t="s">
        <v>948</v>
      </c>
      <c r="E1041">
        <v>187</v>
      </c>
      <c r="F1041">
        <v>237</v>
      </c>
      <c r="G1041" t="s">
        <v>948</v>
      </c>
      <c r="H1041">
        <v>564</v>
      </c>
      <c r="K1041" t="s">
        <v>948</v>
      </c>
      <c r="L1041">
        <v>190</v>
      </c>
      <c r="M1041">
        <v>318</v>
      </c>
      <c r="N1041">
        <v>111</v>
      </c>
      <c r="O1041">
        <v>126</v>
      </c>
      <c r="P1041">
        <v>94</v>
      </c>
      <c r="Q1041">
        <v>258</v>
      </c>
    </row>
    <row r="1042" spans="4:17" x14ac:dyDescent="0.25">
      <c r="D1042">
        <v>891908</v>
      </c>
      <c r="E1042">
        <v>8</v>
      </c>
      <c r="F1042">
        <v>6</v>
      </c>
      <c r="G1042">
        <v>891908</v>
      </c>
      <c r="H1042">
        <v>5</v>
      </c>
      <c r="K1042">
        <v>891908</v>
      </c>
      <c r="L1042">
        <v>2</v>
      </c>
      <c r="M1042">
        <v>4</v>
      </c>
      <c r="N1042">
        <v>10</v>
      </c>
      <c r="O1042">
        <v>0</v>
      </c>
      <c r="P1042">
        <v>0</v>
      </c>
      <c r="Q1042">
        <v>2</v>
      </c>
    </row>
    <row r="1043" spans="4:17" x14ac:dyDescent="0.25">
      <c r="D1043">
        <v>896345</v>
      </c>
      <c r="E1043">
        <v>90</v>
      </c>
      <c r="F1043">
        <v>53</v>
      </c>
      <c r="G1043">
        <v>896345</v>
      </c>
      <c r="H1043">
        <v>106</v>
      </c>
      <c r="K1043">
        <v>896345</v>
      </c>
      <c r="L1043">
        <v>81</v>
      </c>
      <c r="M1043">
        <v>136</v>
      </c>
      <c r="N1043">
        <v>40</v>
      </c>
      <c r="O1043">
        <v>47</v>
      </c>
      <c r="P1043">
        <v>48</v>
      </c>
      <c r="Q1043">
        <v>45</v>
      </c>
    </row>
    <row r="1044" spans="4:17" x14ac:dyDescent="0.25">
      <c r="D1044" t="s">
        <v>960</v>
      </c>
      <c r="E1044">
        <v>0</v>
      </c>
      <c r="F1044">
        <v>0</v>
      </c>
      <c r="G1044" t="s">
        <v>960</v>
      </c>
      <c r="H1044">
        <v>0</v>
      </c>
      <c r="K1044" t="s">
        <v>960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6</v>
      </c>
    </row>
    <row r="1045" spans="4:17" x14ac:dyDescent="0.25">
      <c r="D1045" t="s">
        <v>961</v>
      </c>
      <c r="E1045">
        <v>432</v>
      </c>
      <c r="F1045">
        <v>159</v>
      </c>
      <c r="G1045" t="s">
        <v>961</v>
      </c>
      <c r="H1045">
        <v>310</v>
      </c>
      <c r="K1045" t="s">
        <v>961</v>
      </c>
      <c r="L1045">
        <v>195</v>
      </c>
      <c r="M1045">
        <v>238</v>
      </c>
      <c r="N1045">
        <v>108</v>
      </c>
      <c r="O1045">
        <v>200</v>
      </c>
      <c r="P1045">
        <v>272</v>
      </c>
      <c r="Q1045">
        <v>500</v>
      </c>
    </row>
    <row r="1046" spans="4:17" x14ac:dyDescent="0.25">
      <c r="D1046" t="s">
        <v>962</v>
      </c>
      <c r="E1046">
        <v>167</v>
      </c>
      <c r="F1046">
        <v>195</v>
      </c>
      <c r="G1046" t="s">
        <v>962</v>
      </c>
      <c r="H1046">
        <v>193</v>
      </c>
      <c r="K1046" t="s">
        <v>962</v>
      </c>
      <c r="L1046">
        <v>407</v>
      </c>
      <c r="M1046">
        <v>194</v>
      </c>
      <c r="N1046">
        <v>93</v>
      </c>
      <c r="O1046">
        <v>163</v>
      </c>
      <c r="P1046">
        <v>421</v>
      </c>
      <c r="Q1046">
        <v>657</v>
      </c>
    </row>
    <row r="1047" spans="4:17" x14ac:dyDescent="0.25">
      <c r="D1047" t="s">
        <v>963</v>
      </c>
      <c r="E1047">
        <v>0</v>
      </c>
      <c r="F1047">
        <v>4</v>
      </c>
      <c r="G1047" t="s">
        <v>963</v>
      </c>
      <c r="H1047">
        <v>1</v>
      </c>
      <c r="K1047" t="s">
        <v>963</v>
      </c>
      <c r="L1047">
        <v>3</v>
      </c>
      <c r="M1047">
        <v>4</v>
      </c>
      <c r="N1047">
        <v>1</v>
      </c>
      <c r="O1047">
        <v>1</v>
      </c>
      <c r="P1047">
        <v>0</v>
      </c>
      <c r="Q1047">
        <v>1</v>
      </c>
    </row>
    <row r="1048" spans="4:17" x14ac:dyDescent="0.25">
      <c r="D1048" t="s">
        <v>949</v>
      </c>
      <c r="E1048">
        <v>0</v>
      </c>
      <c r="F1048">
        <v>0</v>
      </c>
      <c r="G1048" t="s">
        <v>949</v>
      </c>
      <c r="H1048">
        <v>0</v>
      </c>
      <c r="K1048" t="s">
        <v>949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4:17" x14ac:dyDescent="0.25">
      <c r="D1049" t="s">
        <v>950</v>
      </c>
      <c r="E1049">
        <v>0</v>
      </c>
      <c r="F1049">
        <v>0</v>
      </c>
      <c r="G1049" t="s">
        <v>950</v>
      </c>
      <c r="H1049">
        <v>0</v>
      </c>
      <c r="K1049" t="s">
        <v>950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4:17" x14ac:dyDescent="0.25">
      <c r="D1050" t="s">
        <v>964</v>
      </c>
      <c r="E1050">
        <v>414</v>
      </c>
      <c r="F1050">
        <v>460</v>
      </c>
      <c r="G1050" t="s">
        <v>964</v>
      </c>
      <c r="H1050">
        <v>672</v>
      </c>
      <c r="K1050" t="s">
        <v>964</v>
      </c>
      <c r="L1050">
        <v>569</v>
      </c>
      <c r="M1050">
        <v>613</v>
      </c>
      <c r="N1050">
        <v>1026</v>
      </c>
      <c r="O1050">
        <v>432</v>
      </c>
      <c r="P1050">
        <v>1137</v>
      </c>
      <c r="Q1050">
        <v>702</v>
      </c>
    </row>
    <row r="1051" spans="4:17" x14ac:dyDescent="0.25">
      <c r="D1051" t="s">
        <v>965</v>
      </c>
      <c r="E1051">
        <v>0</v>
      </c>
      <c r="F1051">
        <v>0</v>
      </c>
      <c r="G1051" t="s">
        <v>965</v>
      </c>
      <c r="H1051">
        <v>0</v>
      </c>
      <c r="K1051" t="s">
        <v>965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4:17" x14ac:dyDescent="0.25">
      <c r="D1052">
        <v>894333</v>
      </c>
      <c r="E1052">
        <v>196</v>
      </c>
      <c r="F1052">
        <v>206</v>
      </c>
      <c r="G1052">
        <v>894333</v>
      </c>
      <c r="H1052">
        <v>264</v>
      </c>
      <c r="K1052">
        <v>894333</v>
      </c>
      <c r="L1052">
        <v>218</v>
      </c>
      <c r="M1052">
        <v>388</v>
      </c>
      <c r="N1052">
        <v>279</v>
      </c>
      <c r="O1052">
        <v>169</v>
      </c>
      <c r="P1052">
        <v>241</v>
      </c>
      <c r="Q1052">
        <v>202</v>
      </c>
    </row>
    <row r="1053" spans="4:17" x14ac:dyDescent="0.25">
      <c r="D1053" t="s">
        <v>966</v>
      </c>
      <c r="E1053">
        <v>0</v>
      </c>
      <c r="F1053">
        <v>0</v>
      </c>
      <c r="G1053" t="s">
        <v>966</v>
      </c>
      <c r="H1053">
        <v>0</v>
      </c>
      <c r="K1053" t="s">
        <v>966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4:17" x14ac:dyDescent="0.25">
      <c r="D1054" t="s">
        <v>943</v>
      </c>
      <c r="E1054">
        <v>0</v>
      </c>
      <c r="F1054">
        <v>0</v>
      </c>
      <c r="G1054" t="s">
        <v>943</v>
      </c>
      <c r="H1054">
        <v>0</v>
      </c>
      <c r="K1054" t="s">
        <v>943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4:17" x14ac:dyDescent="0.25">
      <c r="D1055" t="s">
        <v>970</v>
      </c>
      <c r="E1055">
        <v>0</v>
      </c>
      <c r="F1055">
        <v>0</v>
      </c>
      <c r="G1055" t="s">
        <v>970</v>
      </c>
      <c r="H1055">
        <v>0</v>
      </c>
      <c r="K1055" t="s">
        <v>970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4:17" x14ac:dyDescent="0.25">
      <c r="D1056" t="s">
        <v>971</v>
      </c>
      <c r="E1056">
        <v>34</v>
      </c>
      <c r="F1056">
        <v>36</v>
      </c>
      <c r="G1056" t="s">
        <v>971</v>
      </c>
      <c r="H1056">
        <v>32</v>
      </c>
      <c r="K1056" t="s">
        <v>971</v>
      </c>
      <c r="L1056">
        <v>50</v>
      </c>
      <c r="M1056">
        <v>78.7</v>
      </c>
      <c r="N1056">
        <v>6</v>
      </c>
      <c r="O1056">
        <v>3.1</v>
      </c>
      <c r="P1056">
        <v>2</v>
      </c>
      <c r="Q1056">
        <v>27</v>
      </c>
    </row>
    <row r="1057" spans="4:17" x14ac:dyDescent="0.25">
      <c r="D1057" t="s">
        <v>972</v>
      </c>
      <c r="E1057">
        <v>0</v>
      </c>
      <c r="F1057">
        <v>0</v>
      </c>
      <c r="G1057" t="s">
        <v>972</v>
      </c>
      <c r="H1057">
        <v>0</v>
      </c>
      <c r="K1057" t="s">
        <v>972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4:17" x14ac:dyDescent="0.25">
      <c r="D1058" t="s">
        <v>979</v>
      </c>
      <c r="E1058">
        <v>0</v>
      </c>
      <c r="F1058">
        <v>0</v>
      </c>
      <c r="G1058" t="s">
        <v>979</v>
      </c>
      <c r="H1058">
        <v>0</v>
      </c>
      <c r="K1058" t="s">
        <v>979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</row>
    <row r="1059" spans="4:17" x14ac:dyDescent="0.25">
      <c r="D1059">
        <v>889677</v>
      </c>
      <c r="E1059">
        <v>0</v>
      </c>
      <c r="F1059">
        <v>0</v>
      </c>
      <c r="G1059">
        <v>889677</v>
      </c>
      <c r="H1059">
        <v>0</v>
      </c>
      <c r="K1059" t="s">
        <v>945</v>
      </c>
      <c r="L1059">
        <v>41</v>
      </c>
      <c r="M1059">
        <v>72</v>
      </c>
      <c r="N1059">
        <v>28</v>
      </c>
      <c r="O1059">
        <v>49</v>
      </c>
      <c r="P1059">
        <v>68</v>
      </c>
      <c r="Q1059">
        <v>72</v>
      </c>
    </row>
    <row r="1060" spans="4:17" x14ac:dyDescent="0.25">
      <c r="D1060" t="s">
        <v>945</v>
      </c>
      <c r="E1060">
        <v>54</v>
      </c>
      <c r="F1060">
        <v>56</v>
      </c>
      <c r="G1060" t="s">
        <v>945</v>
      </c>
      <c r="H1060">
        <v>40</v>
      </c>
      <c r="K1060" t="s">
        <v>980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4:17" x14ac:dyDescent="0.25">
      <c r="D1061" t="s">
        <v>980</v>
      </c>
      <c r="E1061">
        <v>0</v>
      </c>
      <c r="F1061">
        <v>0</v>
      </c>
      <c r="G1061" t="s">
        <v>980</v>
      </c>
      <c r="H1061">
        <v>2</v>
      </c>
      <c r="K1061" t="s">
        <v>985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4:17" x14ac:dyDescent="0.25">
      <c r="D1062" t="s">
        <v>985</v>
      </c>
      <c r="E1062">
        <v>0</v>
      </c>
      <c r="F1062">
        <v>0</v>
      </c>
      <c r="G1062" t="s">
        <v>985</v>
      </c>
      <c r="H1062">
        <v>200</v>
      </c>
      <c r="K1062" t="s">
        <v>983</v>
      </c>
      <c r="L1062">
        <v>30</v>
      </c>
      <c r="M1062">
        <v>5</v>
      </c>
      <c r="N1062">
        <v>1</v>
      </c>
      <c r="O1062">
        <v>0</v>
      </c>
      <c r="P1062">
        <v>2</v>
      </c>
      <c r="Q1062">
        <v>10</v>
      </c>
    </row>
    <row r="1063" spans="4:17" x14ac:dyDescent="0.25">
      <c r="D1063" t="s">
        <v>983</v>
      </c>
      <c r="E1063">
        <v>0</v>
      </c>
      <c r="F1063">
        <v>1</v>
      </c>
      <c r="G1063" t="s">
        <v>983</v>
      </c>
      <c r="H1063">
        <v>3</v>
      </c>
      <c r="K1063" t="s">
        <v>986</v>
      </c>
      <c r="L1063">
        <v>0</v>
      </c>
      <c r="M1063">
        <v>0</v>
      </c>
      <c r="N1063">
        <v>1</v>
      </c>
      <c r="O1063">
        <v>4</v>
      </c>
      <c r="P1063">
        <v>17</v>
      </c>
      <c r="Q1063">
        <v>0</v>
      </c>
    </row>
    <row r="1064" spans="4:17" x14ac:dyDescent="0.25">
      <c r="G1064" t="s">
        <v>986</v>
      </c>
      <c r="H1064">
        <v>0</v>
      </c>
      <c r="K1064" t="s">
        <v>987</v>
      </c>
      <c r="L1064">
        <v>16</v>
      </c>
      <c r="M1064">
        <v>30</v>
      </c>
      <c r="N1064">
        <v>4</v>
      </c>
      <c r="O1064">
        <v>0</v>
      </c>
      <c r="P1064">
        <v>0</v>
      </c>
      <c r="Q1064">
        <v>0</v>
      </c>
    </row>
    <row r="1065" spans="4:17" x14ac:dyDescent="0.25">
      <c r="G1065" t="s">
        <v>987</v>
      </c>
      <c r="H1065">
        <v>0</v>
      </c>
      <c r="K1065" t="s">
        <v>988</v>
      </c>
      <c r="L1065">
        <v>3</v>
      </c>
      <c r="M1065">
        <v>6</v>
      </c>
      <c r="N1065">
        <v>5</v>
      </c>
      <c r="O1065">
        <v>0</v>
      </c>
      <c r="P1065">
        <v>0</v>
      </c>
      <c r="Q1065">
        <v>2</v>
      </c>
    </row>
    <row r="1066" spans="4:17" x14ac:dyDescent="0.25">
      <c r="G1066" t="s">
        <v>988</v>
      </c>
      <c r="H1066">
        <v>0</v>
      </c>
      <c r="K1066" t="s">
        <v>989</v>
      </c>
      <c r="L1066">
        <v>32</v>
      </c>
      <c r="M1066">
        <v>36</v>
      </c>
      <c r="N1066">
        <v>97</v>
      </c>
      <c r="O1066">
        <v>15</v>
      </c>
      <c r="P1066">
        <v>1</v>
      </c>
      <c r="Q1066">
        <v>46</v>
      </c>
    </row>
    <row r="1067" spans="4:17" x14ac:dyDescent="0.25">
      <c r="G1067" t="s">
        <v>989</v>
      </c>
      <c r="H1067">
        <v>0</v>
      </c>
      <c r="K1067" t="s">
        <v>990</v>
      </c>
      <c r="L1067">
        <v>28</v>
      </c>
      <c r="M1067">
        <v>62</v>
      </c>
      <c r="N1067">
        <v>30</v>
      </c>
      <c r="O1067">
        <v>39</v>
      </c>
      <c r="P1067">
        <v>15</v>
      </c>
      <c r="Q1067">
        <v>66</v>
      </c>
    </row>
    <row r="1068" spans="4:17" x14ac:dyDescent="0.25">
      <c r="G1068" t="s">
        <v>990</v>
      </c>
      <c r="H1068">
        <v>1</v>
      </c>
      <c r="K1068" t="s">
        <v>977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</row>
    <row r="1069" spans="4:17" x14ac:dyDescent="0.25">
      <c r="G1069" t="s">
        <v>977</v>
      </c>
      <c r="H1069">
        <v>0</v>
      </c>
      <c r="K1069" t="s">
        <v>991</v>
      </c>
      <c r="L1069">
        <v>2</v>
      </c>
      <c r="M1069">
        <v>0</v>
      </c>
      <c r="N1069">
        <v>5</v>
      </c>
      <c r="O1069">
        <v>3</v>
      </c>
      <c r="P1069">
        <v>5</v>
      </c>
      <c r="Q1069">
        <v>2</v>
      </c>
    </row>
    <row r="1070" spans="4:17" x14ac:dyDescent="0.25">
      <c r="K1070" t="s">
        <v>1003</v>
      </c>
      <c r="L1070">
        <v>0</v>
      </c>
      <c r="M1070">
        <v>24</v>
      </c>
      <c r="N1070">
        <v>11</v>
      </c>
      <c r="O1070">
        <v>12</v>
      </c>
      <c r="P1070">
        <v>8</v>
      </c>
      <c r="Q1070">
        <v>13</v>
      </c>
    </row>
    <row r="1071" spans="4:17" x14ac:dyDescent="0.25">
      <c r="K1071" t="s">
        <v>1004</v>
      </c>
      <c r="L1071">
        <v>0</v>
      </c>
      <c r="M1071">
        <v>20</v>
      </c>
      <c r="N1071">
        <v>22</v>
      </c>
      <c r="O1071">
        <v>23</v>
      </c>
      <c r="P1071">
        <v>5</v>
      </c>
      <c r="Q1071">
        <v>5</v>
      </c>
    </row>
    <row r="1072" spans="4:17" x14ac:dyDescent="0.25">
      <c r="K1072" t="s">
        <v>946</v>
      </c>
      <c r="L1072">
        <v>0</v>
      </c>
      <c r="M1072">
        <v>0</v>
      </c>
      <c r="N1072">
        <v>0</v>
      </c>
      <c r="O1072">
        <v>62</v>
      </c>
      <c r="P1072">
        <v>9</v>
      </c>
      <c r="Q1072">
        <v>86</v>
      </c>
    </row>
    <row r="1073" spans="11:17" x14ac:dyDescent="0.25">
      <c r="K1073" t="s">
        <v>1005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1:17" x14ac:dyDescent="0.25">
      <c r="K1074" t="s">
        <v>1006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1:17" x14ac:dyDescent="0.25">
      <c r="K1075">
        <v>897409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94</v>
      </c>
    </row>
    <row r="1076" spans="11:17" x14ac:dyDescent="0.25"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2"/>
  <sheetViews>
    <sheetView workbookViewId="0">
      <selection activeCell="G4" sqref="G4"/>
    </sheetView>
  </sheetViews>
  <sheetFormatPr defaultRowHeight="15" x14ac:dyDescent="0.25"/>
  <sheetData>
    <row r="1" spans="1:8" x14ac:dyDescent="0.25">
      <c r="A1" t="s">
        <v>60</v>
      </c>
      <c r="B1">
        <f>C1+D1</f>
        <v>0</v>
      </c>
      <c r="C1">
        <v>0</v>
      </c>
      <c r="D1">
        <f>VLOOKUP(A1,Sheet2!A:B,2,)</f>
        <v>0</v>
      </c>
      <c r="E1" t="s">
        <v>60</v>
      </c>
      <c r="F1">
        <f>G1+H1</f>
        <v>0</v>
      </c>
      <c r="G1">
        <v>0</v>
      </c>
      <c r="H1">
        <v>0</v>
      </c>
    </row>
    <row r="2" spans="1:8" x14ac:dyDescent="0.25">
      <c r="A2" t="s">
        <v>62</v>
      </c>
      <c r="B2">
        <f t="shared" ref="B2:B65" si="0">C2+D2</f>
        <v>2</v>
      </c>
      <c r="C2">
        <v>0</v>
      </c>
      <c r="D2">
        <f>VLOOKUP(A2,Sheet2!A:B,2,)</f>
        <v>2</v>
      </c>
      <c r="E2" t="s">
        <v>62</v>
      </c>
      <c r="F2">
        <f t="shared" ref="F2:F65" si="1">G2+H2</f>
        <v>0</v>
      </c>
      <c r="G2">
        <v>0</v>
      </c>
      <c r="H2">
        <v>0</v>
      </c>
    </row>
    <row r="3" spans="1:8" x14ac:dyDescent="0.25">
      <c r="A3" t="s">
        <v>83</v>
      </c>
      <c r="B3">
        <f t="shared" si="0"/>
        <v>3</v>
      </c>
      <c r="C3">
        <v>0</v>
      </c>
      <c r="D3">
        <f>VLOOKUP(A3,Sheet2!A:B,2,)</f>
        <v>3</v>
      </c>
      <c r="E3" t="s">
        <v>83</v>
      </c>
      <c r="F3">
        <f t="shared" si="1"/>
        <v>0</v>
      </c>
      <c r="G3">
        <v>0</v>
      </c>
      <c r="H3">
        <v>0</v>
      </c>
    </row>
    <row r="4" spans="1:8" x14ac:dyDescent="0.25">
      <c r="A4" t="s">
        <v>94</v>
      </c>
      <c r="B4">
        <f t="shared" si="0"/>
        <v>2</v>
      </c>
      <c r="C4">
        <v>0</v>
      </c>
      <c r="D4">
        <f>VLOOKUP(A4,Sheet2!A:B,2,)</f>
        <v>2</v>
      </c>
      <c r="E4" t="s">
        <v>94</v>
      </c>
      <c r="F4">
        <f t="shared" si="1"/>
        <v>0</v>
      </c>
      <c r="G4">
        <v>0</v>
      </c>
      <c r="H4">
        <v>0</v>
      </c>
    </row>
    <row r="5" spans="1:8" x14ac:dyDescent="0.25">
      <c r="A5" t="s">
        <v>99</v>
      </c>
      <c r="B5">
        <f t="shared" si="0"/>
        <v>0</v>
      </c>
      <c r="C5">
        <v>0</v>
      </c>
      <c r="D5">
        <f>VLOOKUP(A5,Sheet2!A:B,2,)</f>
        <v>0</v>
      </c>
      <c r="E5" t="s">
        <v>99</v>
      </c>
      <c r="F5">
        <f t="shared" si="1"/>
        <v>0</v>
      </c>
      <c r="G5">
        <v>0</v>
      </c>
      <c r="H5">
        <v>0</v>
      </c>
    </row>
    <row r="6" spans="1:8" x14ac:dyDescent="0.25">
      <c r="A6" t="s">
        <v>135</v>
      </c>
      <c r="B6">
        <f t="shared" si="0"/>
        <v>0</v>
      </c>
      <c r="C6">
        <v>0</v>
      </c>
      <c r="D6">
        <f>VLOOKUP(A6,Sheet2!A:B,2,)</f>
        <v>0</v>
      </c>
      <c r="E6" t="s">
        <v>135</v>
      </c>
      <c r="F6">
        <f t="shared" si="1"/>
        <v>0</v>
      </c>
      <c r="G6">
        <v>0</v>
      </c>
      <c r="H6">
        <v>0</v>
      </c>
    </row>
    <row r="7" spans="1:8" x14ac:dyDescent="0.25">
      <c r="A7" t="s">
        <v>150</v>
      </c>
      <c r="B7">
        <f t="shared" si="0"/>
        <v>2</v>
      </c>
      <c r="C7">
        <v>0</v>
      </c>
      <c r="D7">
        <f>VLOOKUP(A7,Sheet2!A:B,2,)</f>
        <v>2</v>
      </c>
      <c r="E7" t="s">
        <v>150</v>
      </c>
      <c r="F7">
        <f t="shared" si="1"/>
        <v>0</v>
      </c>
      <c r="G7">
        <v>0</v>
      </c>
      <c r="H7">
        <v>0</v>
      </c>
    </row>
    <row r="8" spans="1:8" x14ac:dyDescent="0.25">
      <c r="A8" t="s">
        <v>204</v>
      </c>
      <c r="B8">
        <f t="shared" si="0"/>
        <v>6</v>
      </c>
      <c r="C8">
        <v>0</v>
      </c>
      <c r="D8">
        <f>VLOOKUP(A8,Sheet2!A:B,2,)</f>
        <v>6</v>
      </c>
      <c r="E8" t="s">
        <v>204</v>
      </c>
      <c r="F8">
        <f t="shared" si="1"/>
        <v>0</v>
      </c>
      <c r="G8">
        <v>0</v>
      </c>
      <c r="H8">
        <v>0</v>
      </c>
    </row>
    <row r="9" spans="1:8" x14ac:dyDescent="0.25">
      <c r="A9" t="s">
        <v>297</v>
      </c>
      <c r="B9">
        <f t="shared" si="0"/>
        <v>8</v>
      </c>
      <c r="C9">
        <v>4</v>
      </c>
      <c r="D9">
        <f>VLOOKUP(A9,Sheet2!A:B,2,)</f>
        <v>4</v>
      </c>
      <c r="E9" t="s">
        <v>297</v>
      </c>
      <c r="F9">
        <f t="shared" si="1"/>
        <v>4</v>
      </c>
      <c r="G9">
        <v>0</v>
      </c>
      <c r="H9">
        <v>4</v>
      </c>
    </row>
    <row r="10" spans="1:8" x14ac:dyDescent="0.25">
      <c r="A10" t="s">
        <v>302</v>
      </c>
      <c r="B10">
        <f t="shared" si="0"/>
        <v>1</v>
      </c>
      <c r="C10">
        <v>1</v>
      </c>
      <c r="D10">
        <f>VLOOKUP(A10,Sheet2!A:B,2,)</f>
        <v>0</v>
      </c>
      <c r="E10" t="s">
        <v>302</v>
      </c>
      <c r="F10">
        <f t="shared" si="1"/>
        <v>1</v>
      </c>
      <c r="G10">
        <v>0</v>
      </c>
      <c r="H10">
        <v>1</v>
      </c>
    </row>
    <row r="11" spans="1:8" x14ac:dyDescent="0.25">
      <c r="A11" t="s">
        <v>319</v>
      </c>
      <c r="B11">
        <f t="shared" si="0"/>
        <v>0</v>
      </c>
      <c r="C11">
        <v>0</v>
      </c>
      <c r="D11">
        <f>VLOOKUP(A11,Sheet2!A:B,2,)</f>
        <v>0</v>
      </c>
      <c r="E11" t="s">
        <v>319</v>
      </c>
      <c r="F11">
        <f t="shared" si="1"/>
        <v>0</v>
      </c>
      <c r="G11">
        <v>0</v>
      </c>
      <c r="H11">
        <v>0</v>
      </c>
    </row>
    <row r="12" spans="1:8" x14ac:dyDescent="0.25">
      <c r="A12" t="s">
        <v>420</v>
      </c>
      <c r="B12">
        <f t="shared" si="0"/>
        <v>11</v>
      </c>
      <c r="C12">
        <v>0</v>
      </c>
      <c r="D12">
        <f>VLOOKUP(A12,Sheet2!A:B,2,)</f>
        <v>11</v>
      </c>
      <c r="E12" t="s">
        <v>420</v>
      </c>
      <c r="F12">
        <f t="shared" si="1"/>
        <v>0</v>
      </c>
      <c r="G12">
        <v>0</v>
      </c>
      <c r="H12">
        <v>0</v>
      </c>
    </row>
    <row r="13" spans="1:8" x14ac:dyDescent="0.25">
      <c r="A13" t="s">
        <v>421</v>
      </c>
      <c r="B13">
        <f t="shared" si="0"/>
        <v>2</v>
      </c>
      <c r="C13">
        <v>0</v>
      </c>
      <c r="D13">
        <f>VLOOKUP(A13,Sheet2!A:B,2,)</f>
        <v>2</v>
      </c>
      <c r="E13" t="s">
        <v>421</v>
      </c>
      <c r="F13">
        <f t="shared" si="1"/>
        <v>0</v>
      </c>
      <c r="G13">
        <v>0</v>
      </c>
      <c r="H13">
        <v>0</v>
      </c>
    </row>
    <row r="14" spans="1:8" x14ac:dyDescent="0.25">
      <c r="A14" t="s">
        <v>423</v>
      </c>
      <c r="B14">
        <f t="shared" si="0"/>
        <v>6</v>
      </c>
      <c r="C14">
        <v>0</v>
      </c>
      <c r="D14">
        <f>VLOOKUP(A14,Sheet2!A:B,2,)</f>
        <v>6</v>
      </c>
      <c r="E14" t="s">
        <v>423</v>
      </c>
      <c r="F14">
        <f t="shared" si="1"/>
        <v>0</v>
      </c>
      <c r="G14">
        <v>0</v>
      </c>
      <c r="H14">
        <v>0</v>
      </c>
    </row>
    <row r="15" spans="1:8" x14ac:dyDescent="0.25">
      <c r="A15" t="s">
        <v>424</v>
      </c>
      <c r="B15">
        <f t="shared" si="0"/>
        <v>6</v>
      </c>
      <c r="C15">
        <v>0</v>
      </c>
      <c r="D15">
        <f>VLOOKUP(A15,Sheet2!A:B,2,)</f>
        <v>6</v>
      </c>
      <c r="E15" t="s">
        <v>424</v>
      </c>
      <c r="F15">
        <f t="shared" si="1"/>
        <v>0</v>
      </c>
      <c r="G15">
        <v>0</v>
      </c>
      <c r="H15">
        <v>0</v>
      </c>
    </row>
    <row r="16" spans="1:8" x14ac:dyDescent="0.25">
      <c r="A16" t="s">
        <v>428</v>
      </c>
      <c r="B16">
        <f t="shared" si="0"/>
        <v>5</v>
      </c>
      <c r="C16">
        <v>0</v>
      </c>
      <c r="D16">
        <f>VLOOKUP(A16,Sheet2!A:B,2,)</f>
        <v>5</v>
      </c>
      <c r="E16" t="s">
        <v>428</v>
      </c>
      <c r="F16">
        <f t="shared" si="1"/>
        <v>0</v>
      </c>
      <c r="G16">
        <v>0</v>
      </c>
      <c r="H16">
        <v>0</v>
      </c>
    </row>
    <row r="17" spans="1:8" x14ac:dyDescent="0.25">
      <c r="A17" t="s">
        <v>436</v>
      </c>
      <c r="B17">
        <f t="shared" si="0"/>
        <v>0</v>
      </c>
      <c r="C17">
        <v>0</v>
      </c>
      <c r="D17">
        <f>VLOOKUP(A17,Sheet2!A:B,2,)</f>
        <v>0</v>
      </c>
      <c r="E17" t="s">
        <v>436</v>
      </c>
      <c r="F17">
        <f t="shared" si="1"/>
        <v>0</v>
      </c>
      <c r="G17">
        <v>0</v>
      </c>
      <c r="H17">
        <v>0</v>
      </c>
    </row>
    <row r="18" spans="1:8" x14ac:dyDescent="0.25">
      <c r="A18">
        <v>691782</v>
      </c>
      <c r="B18">
        <f t="shared" si="0"/>
        <v>1.100000000000001</v>
      </c>
      <c r="C18">
        <v>0</v>
      </c>
      <c r="D18">
        <f>VLOOKUP(A18,Sheet2!A:B,2,)</f>
        <v>1.100000000000001</v>
      </c>
      <c r="E18">
        <v>26560163</v>
      </c>
      <c r="F18">
        <f t="shared" si="1"/>
        <v>1</v>
      </c>
      <c r="G18">
        <v>0</v>
      </c>
      <c r="H18">
        <v>1</v>
      </c>
    </row>
    <row r="19" spans="1:8" x14ac:dyDescent="0.25">
      <c r="A19">
        <v>692250</v>
      </c>
      <c r="B19">
        <f t="shared" si="0"/>
        <v>6.67</v>
      </c>
      <c r="C19">
        <v>1.67</v>
      </c>
      <c r="D19">
        <f>VLOOKUP(A19,Sheet2!A:B,2,)</f>
        <v>5</v>
      </c>
      <c r="E19">
        <v>691782</v>
      </c>
      <c r="F19">
        <f t="shared" si="1"/>
        <v>1.100000000000001</v>
      </c>
      <c r="G19">
        <v>1.100000000000001</v>
      </c>
      <c r="H19">
        <v>0</v>
      </c>
    </row>
    <row r="20" spans="1:8" x14ac:dyDescent="0.25">
      <c r="A20">
        <v>692332</v>
      </c>
      <c r="B20">
        <f t="shared" si="0"/>
        <v>78.23</v>
      </c>
      <c r="C20">
        <v>32.049999999999997</v>
      </c>
      <c r="D20">
        <f>VLOOKUP(A20,Sheet2!A:B,2,)</f>
        <v>46.180000000000007</v>
      </c>
      <c r="E20">
        <v>692250</v>
      </c>
      <c r="F20">
        <f t="shared" si="1"/>
        <v>1.4</v>
      </c>
      <c r="G20">
        <v>0</v>
      </c>
      <c r="H20">
        <v>1.4</v>
      </c>
    </row>
    <row r="21" spans="1:8" x14ac:dyDescent="0.25">
      <c r="A21">
        <v>692334</v>
      </c>
      <c r="B21">
        <f t="shared" si="0"/>
        <v>65</v>
      </c>
      <c r="C21">
        <v>55</v>
      </c>
      <c r="D21">
        <f>VLOOKUP(A21,Sheet2!A:B,2,)</f>
        <v>10</v>
      </c>
      <c r="E21">
        <v>692332</v>
      </c>
      <c r="F21">
        <f t="shared" si="1"/>
        <v>111.23</v>
      </c>
      <c r="G21">
        <v>28.180000000000007</v>
      </c>
      <c r="H21">
        <v>83.05</v>
      </c>
    </row>
    <row r="22" spans="1:8" x14ac:dyDescent="0.25">
      <c r="A22">
        <v>692178</v>
      </c>
      <c r="B22">
        <f t="shared" si="0"/>
        <v>0</v>
      </c>
      <c r="C22">
        <v>0</v>
      </c>
      <c r="D22">
        <f>VLOOKUP(A22,Sheet2!A:B,2,)</f>
        <v>0</v>
      </c>
      <c r="E22">
        <v>692334</v>
      </c>
      <c r="F22">
        <f t="shared" si="1"/>
        <v>34</v>
      </c>
      <c r="G22">
        <v>0</v>
      </c>
      <c r="H22">
        <v>34</v>
      </c>
    </row>
    <row r="23" spans="1:8" x14ac:dyDescent="0.25">
      <c r="A23">
        <v>692027</v>
      </c>
      <c r="B23">
        <f t="shared" si="0"/>
        <v>82.78</v>
      </c>
      <c r="C23">
        <v>45</v>
      </c>
      <c r="D23">
        <f>VLOOKUP(A23,Sheet2!A:B,2,)</f>
        <v>37.78</v>
      </c>
      <c r="E23">
        <v>692178</v>
      </c>
      <c r="F23">
        <f t="shared" si="1"/>
        <v>0</v>
      </c>
      <c r="G23">
        <v>0</v>
      </c>
      <c r="H23">
        <v>0</v>
      </c>
    </row>
    <row r="24" spans="1:8" x14ac:dyDescent="0.25">
      <c r="A24">
        <v>692026</v>
      </c>
      <c r="B24">
        <f t="shared" si="0"/>
        <v>10.580000000000004</v>
      </c>
      <c r="C24">
        <v>3.58</v>
      </c>
      <c r="D24">
        <f>VLOOKUP(A24,Sheet2!A:B,2,)</f>
        <v>7.0000000000000036</v>
      </c>
      <c r="E24">
        <v>692027</v>
      </c>
      <c r="F24">
        <f t="shared" si="1"/>
        <v>23.78</v>
      </c>
      <c r="G24">
        <v>0.78000000000000114</v>
      </c>
      <c r="H24">
        <v>23</v>
      </c>
    </row>
    <row r="25" spans="1:8" x14ac:dyDescent="0.25">
      <c r="A25">
        <v>692079</v>
      </c>
      <c r="B25">
        <f t="shared" si="0"/>
        <v>84</v>
      </c>
      <c r="C25">
        <v>33</v>
      </c>
      <c r="D25">
        <f>VLOOKUP(A25,Sheet2!A:B,2,)</f>
        <v>51</v>
      </c>
      <c r="E25">
        <v>692026</v>
      </c>
      <c r="F25">
        <f t="shared" si="1"/>
        <v>8.480000000000004</v>
      </c>
      <c r="G25">
        <v>5.0000000000000036</v>
      </c>
      <c r="H25">
        <v>3.48</v>
      </c>
    </row>
    <row r="26" spans="1:8" x14ac:dyDescent="0.25">
      <c r="A26">
        <v>692077</v>
      </c>
      <c r="B26">
        <f t="shared" si="0"/>
        <v>10.879999999999999</v>
      </c>
      <c r="C26">
        <v>2.88</v>
      </c>
      <c r="D26">
        <f>VLOOKUP(A26,Sheet2!A:B,2,)</f>
        <v>8</v>
      </c>
      <c r="E26">
        <v>692079</v>
      </c>
      <c r="F26">
        <f t="shared" si="1"/>
        <v>74</v>
      </c>
      <c r="G26">
        <v>40</v>
      </c>
      <c r="H26">
        <v>34</v>
      </c>
    </row>
    <row r="27" spans="1:8" x14ac:dyDescent="0.25">
      <c r="A27">
        <v>692030</v>
      </c>
      <c r="B27">
        <f t="shared" si="0"/>
        <v>4.2800000000000011</v>
      </c>
      <c r="C27">
        <v>3</v>
      </c>
      <c r="D27">
        <f>VLOOKUP(A27,Sheet2!A:B,2,)</f>
        <v>1.2800000000000011</v>
      </c>
      <c r="E27">
        <v>692077</v>
      </c>
      <c r="F27">
        <f t="shared" si="1"/>
        <v>7.88</v>
      </c>
      <c r="G27">
        <v>4</v>
      </c>
      <c r="H27">
        <v>3.88</v>
      </c>
    </row>
    <row r="28" spans="1:8" x14ac:dyDescent="0.25">
      <c r="A28">
        <v>686033</v>
      </c>
      <c r="B28">
        <f t="shared" si="0"/>
        <v>98</v>
      </c>
      <c r="C28">
        <v>23</v>
      </c>
      <c r="D28">
        <f>VLOOKUP(A28,Sheet2!A:B,2,)</f>
        <v>75</v>
      </c>
      <c r="E28">
        <v>692030</v>
      </c>
      <c r="F28">
        <f t="shared" si="1"/>
        <v>0.28000000000000114</v>
      </c>
      <c r="G28">
        <v>0.28000000000000114</v>
      </c>
      <c r="H28">
        <v>0</v>
      </c>
    </row>
    <row r="29" spans="1:8" x14ac:dyDescent="0.25">
      <c r="A29">
        <v>686032</v>
      </c>
      <c r="B29">
        <f t="shared" si="0"/>
        <v>406</v>
      </c>
      <c r="C29">
        <v>6</v>
      </c>
      <c r="D29">
        <f>VLOOKUP(A29,Sheet2!A:B,2,)</f>
        <v>400</v>
      </c>
      <c r="E29">
        <v>686033</v>
      </c>
      <c r="F29">
        <f t="shared" si="1"/>
        <v>65</v>
      </c>
      <c r="G29">
        <v>47</v>
      </c>
      <c r="H29">
        <v>18</v>
      </c>
    </row>
    <row r="30" spans="1:8" x14ac:dyDescent="0.25">
      <c r="A30">
        <v>690814</v>
      </c>
      <c r="B30">
        <f t="shared" si="0"/>
        <v>0</v>
      </c>
      <c r="C30">
        <v>0</v>
      </c>
      <c r="D30">
        <f>VLOOKUP(A30,Sheet2!A:B,2,)</f>
        <v>0</v>
      </c>
      <c r="E30">
        <v>686032</v>
      </c>
      <c r="F30">
        <f t="shared" si="1"/>
        <v>339</v>
      </c>
      <c r="G30">
        <v>322</v>
      </c>
      <c r="H30">
        <v>17</v>
      </c>
    </row>
    <row r="31" spans="1:8" x14ac:dyDescent="0.25">
      <c r="A31">
        <v>691848</v>
      </c>
      <c r="B31">
        <f t="shared" si="0"/>
        <v>15</v>
      </c>
      <c r="C31">
        <v>14</v>
      </c>
      <c r="D31">
        <f>VLOOKUP(A31,Sheet2!A:B,2,)</f>
        <v>1</v>
      </c>
      <c r="E31">
        <v>690814</v>
      </c>
      <c r="F31">
        <f t="shared" si="1"/>
        <v>0</v>
      </c>
      <c r="G31">
        <v>0</v>
      </c>
      <c r="H31">
        <v>0</v>
      </c>
    </row>
    <row r="32" spans="1:8" x14ac:dyDescent="0.25">
      <c r="A32">
        <v>691911</v>
      </c>
      <c r="B32">
        <f t="shared" si="0"/>
        <v>10</v>
      </c>
      <c r="C32">
        <v>0</v>
      </c>
      <c r="D32">
        <f>VLOOKUP(A32,Sheet2!A:B,2,)</f>
        <v>10</v>
      </c>
      <c r="E32">
        <v>691848</v>
      </c>
      <c r="F32">
        <f t="shared" si="1"/>
        <v>11</v>
      </c>
      <c r="G32">
        <v>0</v>
      </c>
      <c r="H32">
        <v>11</v>
      </c>
    </row>
    <row r="33" spans="1:8" x14ac:dyDescent="0.25">
      <c r="A33">
        <v>691781</v>
      </c>
      <c r="B33">
        <f t="shared" si="0"/>
        <v>20</v>
      </c>
      <c r="C33">
        <v>1</v>
      </c>
      <c r="D33">
        <f>VLOOKUP(A33,Sheet2!A:B,2,)</f>
        <v>19</v>
      </c>
      <c r="E33">
        <v>691911</v>
      </c>
      <c r="F33">
        <f t="shared" si="1"/>
        <v>0</v>
      </c>
      <c r="G33">
        <v>0</v>
      </c>
      <c r="H33">
        <v>0</v>
      </c>
    </row>
    <row r="34" spans="1:8" x14ac:dyDescent="0.25">
      <c r="A34" t="s">
        <v>475</v>
      </c>
      <c r="B34">
        <f t="shared" si="0"/>
        <v>494.05000000000018</v>
      </c>
      <c r="C34">
        <v>252</v>
      </c>
      <c r="D34">
        <f>VLOOKUP(A34,Sheet2!A:B,2,)</f>
        <v>242.05000000000018</v>
      </c>
      <c r="E34">
        <v>691781</v>
      </c>
      <c r="F34">
        <f t="shared" si="1"/>
        <v>0</v>
      </c>
      <c r="G34">
        <v>0</v>
      </c>
      <c r="H34">
        <v>0</v>
      </c>
    </row>
    <row r="35" spans="1:8" x14ac:dyDescent="0.25">
      <c r="A35" t="s">
        <v>476</v>
      </c>
      <c r="B35">
        <f t="shared" si="0"/>
        <v>90</v>
      </c>
      <c r="C35">
        <v>56</v>
      </c>
      <c r="D35">
        <f>VLOOKUP(A35,Sheet2!A:B,2,)</f>
        <v>34</v>
      </c>
      <c r="E35" t="s">
        <v>475</v>
      </c>
      <c r="F35">
        <f t="shared" si="1"/>
        <v>30.050000000000182</v>
      </c>
      <c r="G35">
        <v>5.0000000000181899E-2</v>
      </c>
      <c r="H35">
        <v>30</v>
      </c>
    </row>
    <row r="36" spans="1:8" x14ac:dyDescent="0.25">
      <c r="A36" t="s">
        <v>477</v>
      </c>
      <c r="B36">
        <f t="shared" si="0"/>
        <v>37</v>
      </c>
      <c r="C36">
        <v>37</v>
      </c>
      <c r="D36">
        <f>VLOOKUP(A36,Sheet2!A:B,2,)</f>
        <v>0</v>
      </c>
      <c r="E36" t="s">
        <v>476</v>
      </c>
      <c r="F36">
        <f t="shared" si="1"/>
        <v>56</v>
      </c>
      <c r="G36">
        <v>45</v>
      </c>
      <c r="H36">
        <v>11</v>
      </c>
    </row>
    <row r="37" spans="1:8" x14ac:dyDescent="0.25">
      <c r="A37" t="s">
        <v>478</v>
      </c>
      <c r="B37">
        <f t="shared" si="0"/>
        <v>181.98077000000001</v>
      </c>
      <c r="C37">
        <v>115</v>
      </c>
      <c r="D37">
        <f>VLOOKUP(A37,Sheet2!A:B,2,)</f>
        <v>66.980770000000007</v>
      </c>
      <c r="E37" t="s">
        <v>477</v>
      </c>
      <c r="F37">
        <f t="shared" si="1"/>
        <v>28</v>
      </c>
      <c r="G37">
        <v>7</v>
      </c>
      <c r="H37">
        <v>21</v>
      </c>
    </row>
    <row r="38" spans="1:8" x14ac:dyDescent="0.25">
      <c r="A38" t="s">
        <v>479</v>
      </c>
      <c r="B38">
        <f t="shared" si="0"/>
        <v>100</v>
      </c>
      <c r="C38">
        <v>8</v>
      </c>
      <c r="D38">
        <f>VLOOKUP(A38,Sheet2!A:B,2,)</f>
        <v>92</v>
      </c>
      <c r="E38" t="s">
        <v>478</v>
      </c>
      <c r="F38">
        <f t="shared" si="1"/>
        <v>34.480770000000007</v>
      </c>
      <c r="G38">
        <v>17.480770000000007</v>
      </c>
      <c r="H38">
        <v>17</v>
      </c>
    </row>
    <row r="39" spans="1:8" x14ac:dyDescent="0.25">
      <c r="A39" t="s">
        <v>480</v>
      </c>
      <c r="B39">
        <f t="shared" si="0"/>
        <v>2</v>
      </c>
      <c r="C39">
        <v>1</v>
      </c>
      <c r="D39">
        <f>VLOOKUP(A39,Sheet2!A:B,2,)</f>
        <v>1</v>
      </c>
      <c r="E39" t="s">
        <v>479</v>
      </c>
      <c r="F39">
        <f t="shared" si="1"/>
        <v>56</v>
      </c>
      <c r="G39">
        <v>50</v>
      </c>
      <c r="H39">
        <v>6</v>
      </c>
    </row>
    <row r="40" spans="1:8" x14ac:dyDescent="0.25">
      <c r="A40" t="s">
        <v>481</v>
      </c>
      <c r="B40">
        <f t="shared" si="0"/>
        <v>32.799999999999997</v>
      </c>
      <c r="C40">
        <v>31</v>
      </c>
      <c r="D40">
        <f>VLOOKUP(A40,Sheet2!A:B,2,)</f>
        <v>1.7999999999999972</v>
      </c>
      <c r="E40" t="s">
        <v>480</v>
      </c>
      <c r="F40">
        <f t="shared" si="1"/>
        <v>2</v>
      </c>
      <c r="G40">
        <v>1</v>
      </c>
      <c r="H40">
        <v>1</v>
      </c>
    </row>
    <row r="41" spans="1:8" x14ac:dyDescent="0.25">
      <c r="A41" t="s">
        <v>482</v>
      </c>
      <c r="B41">
        <f t="shared" si="0"/>
        <v>0</v>
      </c>
      <c r="C41">
        <v>0</v>
      </c>
      <c r="D41">
        <f>VLOOKUP(A41,Sheet2!A:B,2,)</f>
        <v>0</v>
      </c>
      <c r="E41" t="s">
        <v>481</v>
      </c>
      <c r="F41">
        <f t="shared" si="1"/>
        <v>18.800000000000011</v>
      </c>
      <c r="G41">
        <v>0.80000000000001137</v>
      </c>
      <c r="H41">
        <v>18</v>
      </c>
    </row>
    <row r="42" spans="1:8" x14ac:dyDescent="0.25">
      <c r="A42" t="s">
        <v>483</v>
      </c>
      <c r="B42">
        <f t="shared" si="0"/>
        <v>105.02500000000009</v>
      </c>
      <c r="C42">
        <v>82</v>
      </c>
      <c r="D42">
        <f>VLOOKUP(A42,Sheet2!A:B,2,)</f>
        <v>23.025000000000091</v>
      </c>
      <c r="E42" t="s">
        <v>482</v>
      </c>
      <c r="F42">
        <f t="shared" si="1"/>
        <v>0</v>
      </c>
      <c r="G42">
        <v>0</v>
      </c>
      <c r="H42">
        <v>0</v>
      </c>
    </row>
    <row r="43" spans="1:8" x14ac:dyDescent="0.25">
      <c r="A43" t="s">
        <v>484</v>
      </c>
      <c r="B43">
        <f t="shared" si="0"/>
        <v>142.80000000000001</v>
      </c>
      <c r="C43">
        <v>113</v>
      </c>
      <c r="D43">
        <f>VLOOKUP(A43,Sheet2!A:B,2,)</f>
        <v>29.799999999999997</v>
      </c>
      <c r="E43" t="s">
        <v>483</v>
      </c>
      <c r="F43">
        <f t="shared" si="1"/>
        <v>41.025000000000091</v>
      </c>
      <c r="G43">
        <v>2.5000000000090949E-2</v>
      </c>
      <c r="H43">
        <v>41</v>
      </c>
    </row>
    <row r="44" spans="1:8" x14ac:dyDescent="0.25">
      <c r="A44" t="s">
        <v>485</v>
      </c>
      <c r="B44">
        <f t="shared" si="0"/>
        <v>32</v>
      </c>
      <c r="C44">
        <v>16</v>
      </c>
      <c r="D44">
        <f>VLOOKUP(A44,Sheet2!A:B,2,)</f>
        <v>16</v>
      </c>
      <c r="E44" t="s">
        <v>484</v>
      </c>
      <c r="F44">
        <f t="shared" si="1"/>
        <v>98.800000000000011</v>
      </c>
      <c r="G44">
        <v>16.800000000000011</v>
      </c>
      <c r="H44">
        <v>82</v>
      </c>
    </row>
    <row r="45" spans="1:8" x14ac:dyDescent="0.25">
      <c r="A45" t="s">
        <v>486</v>
      </c>
      <c r="B45">
        <f t="shared" si="0"/>
        <v>27.777777777777771</v>
      </c>
      <c r="C45">
        <v>26</v>
      </c>
      <c r="D45">
        <f>VLOOKUP(A45,Sheet2!A:B,2,)</f>
        <v>1.7777777777777715</v>
      </c>
      <c r="E45" t="s">
        <v>485</v>
      </c>
      <c r="F45">
        <f t="shared" si="1"/>
        <v>31</v>
      </c>
      <c r="G45">
        <v>14</v>
      </c>
      <c r="H45">
        <v>17</v>
      </c>
    </row>
    <row r="46" spans="1:8" x14ac:dyDescent="0.25">
      <c r="A46">
        <v>692070</v>
      </c>
      <c r="B46">
        <f t="shared" si="0"/>
        <v>1</v>
      </c>
      <c r="C46">
        <v>0</v>
      </c>
      <c r="D46">
        <f>VLOOKUP(A46,Sheet2!A:B,2,)</f>
        <v>1</v>
      </c>
      <c r="E46" t="s">
        <v>486</v>
      </c>
      <c r="F46">
        <f t="shared" si="1"/>
        <v>16.777777777777771</v>
      </c>
      <c r="G46">
        <v>0.77777777777777146</v>
      </c>
      <c r="H46">
        <v>16</v>
      </c>
    </row>
    <row r="47" spans="1:8" x14ac:dyDescent="0.25">
      <c r="A47">
        <v>692053</v>
      </c>
      <c r="B47">
        <f t="shared" si="0"/>
        <v>645.03888888888832</v>
      </c>
      <c r="C47">
        <v>150</v>
      </c>
      <c r="D47">
        <f>VLOOKUP(A47,Sheet2!A:B,2,)</f>
        <v>495.03888888888832</v>
      </c>
      <c r="E47">
        <v>692070</v>
      </c>
      <c r="F47">
        <f t="shared" si="1"/>
        <v>1</v>
      </c>
      <c r="G47">
        <v>1</v>
      </c>
      <c r="H47">
        <v>0</v>
      </c>
    </row>
    <row r="48" spans="1:8" x14ac:dyDescent="0.25">
      <c r="A48">
        <v>692052</v>
      </c>
      <c r="B48">
        <f t="shared" si="0"/>
        <v>166</v>
      </c>
      <c r="C48">
        <v>71</v>
      </c>
      <c r="D48">
        <f>VLOOKUP(A48,Sheet2!A:B,2,)</f>
        <v>95</v>
      </c>
      <c r="E48">
        <v>692053</v>
      </c>
      <c r="F48">
        <f t="shared" si="1"/>
        <v>476.03888888888832</v>
      </c>
      <c r="G48">
        <v>267.03888888888832</v>
      </c>
      <c r="H48">
        <v>209</v>
      </c>
    </row>
    <row r="49" spans="1:8" x14ac:dyDescent="0.25">
      <c r="A49">
        <v>692172</v>
      </c>
      <c r="B49">
        <f t="shared" si="0"/>
        <v>0</v>
      </c>
      <c r="C49">
        <v>0</v>
      </c>
      <c r="D49">
        <f>VLOOKUP(A49,Sheet2!A:B,2,)</f>
        <v>0</v>
      </c>
      <c r="E49">
        <v>692052</v>
      </c>
      <c r="F49">
        <f t="shared" si="1"/>
        <v>94</v>
      </c>
      <c r="G49">
        <v>1</v>
      </c>
      <c r="H49">
        <v>93</v>
      </c>
    </row>
    <row r="50" spans="1:8" x14ac:dyDescent="0.25">
      <c r="A50">
        <v>692090</v>
      </c>
      <c r="B50">
        <f t="shared" si="0"/>
        <v>0</v>
      </c>
      <c r="C50">
        <v>0</v>
      </c>
      <c r="D50">
        <f>VLOOKUP(A50,Sheet2!A:B,2,)</f>
        <v>0</v>
      </c>
      <c r="E50">
        <v>692172</v>
      </c>
      <c r="F50">
        <f t="shared" si="1"/>
        <v>0</v>
      </c>
      <c r="G50">
        <v>0</v>
      </c>
      <c r="H50">
        <v>0</v>
      </c>
    </row>
    <row r="51" spans="1:8" x14ac:dyDescent="0.25">
      <c r="A51">
        <v>692335</v>
      </c>
      <c r="B51">
        <f t="shared" si="0"/>
        <v>179</v>
      </c>
      <c r="C51">
        <v>72</v>
      </c>
      <c r="D51">
        <f>VLOOKUP(A51,Sheet2!A:B,2,)</f>
        <v>107</v>
      </c>
      <c r="E51">
        <v>692090</v>
      </c>
      <c r="F51">
        <f t="shared" si="1"/>
        <v>0</v>
      </c>
      <c r="G51">
        <v>0</v>
      </c>
      <c r="H51">
        <v>0</v>
      </c>
    </row>
    <row r="52" spans="1:8" x14ac:dyDescent="0.25">
      <c r="A52" t="s">
        <v>487</v>
      </c>
      <c r="B52">
        <f t="shared" si="0"/>
        <v>0</v>
      </c>
      <c r="C52">
        <v>0</v>
      </c>
      <c r="D52">
        <f>VLOOKUP(A52,Sheet2!A:B,2,)</f>
        <v>0</v>
      </c>
      <c r="E52">
        <v>692335</v>
      </c>
      <c r="F52">
        <f t="shared" si="1"/>
        <v>116</v>
      </c>
      <c r="G52">
        <v>12</v>
      </c>
      <c r="H52">
        <v>104</v>
      </c>
    </row>
    <row r="53" spans="1:8" x14ac:dyDescent="0.25">
      <c r="A53" t="s">
        <v>488</v>
      </c>
      <c r="B53">
        <f t="shared" si="0"/>
        <v>6</v>
      </c>
      <c r="C53">
        <v>0</v>
      </c>
      <c r="D53">
        <f>VLOOKUP(A53,Sheet2!A:B,2,)</f>
        <v>6</v>
      </c>
      <c r="E53" t="s">
        <v>487</v>
      </c>
      <c r="F53">
        <f t="shared" si="1"/>
        <v>0</v>
      </c>
      <c r="G53">
        <v>0</v>
      </c>
      <c r="H53">
        <v>0</v>
      </c>
    </row>
    <row r="54" spans="1:8" x14ac:dyDescent="0.25">
      <c r="A54" t="s">
        <v>489</v>
      </c>
      <c r="B54">
        <f t="shared" si="0"/>
        <v>7</v>
      </c>
      <c r="C54">
        <v>0</v>
      </c>
      <c r="D54">
        <f>VLOOKUP(A54,Sheet2!A:B,2,)</f>
        <v>7</v>
      </c>
      <c r="E54" t="s">
        <v>488</v>
      </c>
      <c r="F54">
        <f t="shared" si="1"/>
        <v>58</v>
      </c>
      <c r="G54">
        <v>58</v>
      </c>
      <c r="H54">
        <v>0</v>
      </c>
    </row>
    <row r="55" spans="1:8" x14ac:dyDescent="0.25">
      <c r="A55">
        <v>685850</v>
      </c>
      <c r="B55">
        <f t="shared" si="0"/>
        <v>3</v>
      </c>
      <c r="C55">
        <v>0</v>
      </c>
      <c r="D55">
        <f>VLOOKUP(A55,Sheet2!A:B,2,)</f>
        <v>3</v>
      </c>
      <c r="E55" t="s">
        <v>489</v>
      </c>
      <c r="F55">
        <f t="shared" si="1"/>
        <v>0</v>
      </c>
      <c r="G55">
        <v>0</v>
      </c>
      <c r="H55">
        <v>0</v>
      </c>
    </row>
    <row r="56" spans="1:8" x14ac:dyDescent="0.25">
      <c r="A56">
        <v>692054</v>
      </c>
      <c r="B56">
        <f t="shared" si="0"/>
        <v>277</v>
      </c>
      <c r="C56">
        <v>113</v>
      </c>
      <c r="D56">
        <f>VLOOKUP(A56,Sheet2!A:B,2,)</f>
        <v>164</v>
      </c>
      <c r="E56">
        <v>685850</v>
      </c>
      <c r="F56">
        <f t="shared" si="1"/>
        <v>0</v>
      </c>
      <c r="G56">
        <v>0</v>
      </c>
      <c r="H56">
        <v>0</v>
      </c>
    </row>
    <row r="57" spans="1:8" x14ac:dyDescent="0.25">
      <c r="A57">
        <v>692082</v>
      </c>
      <c r="B57">
        <f t="shared" si="0"/>
        <v>0</v>
      </c>
      <c r="C57">
        <v>0</v>
      </c>
      <c r="D57">
        <f>VLOOKUP(A57,Sheet2!A:B,2,)</f>
        <v>0</v>
      </c>
      <c r="E57">
        <v>692054</v>
      </c>
      <c r="F57">
        <f t="shared" si="1"/>
        <v>290</v>
      </c>
      <c r="G57">
        <v>20</v>
      </c>
      <c r="H57">
        <v>270</v>
      </c>
    </row>
    <row r="58" spans="1:8" x14ac:dyDescent="0.25">
      <c r="A58">
        <v>724027</v>
      </c>
      <c r="B58">
        <f t="shared" si="0"/>
        <v>0</v>
      </c>
      <c r="C58">
        <v>0</v>
      </c>
      <c r="D58">
        <f>VLOOKUP(A58,Sheet2!A:B,2,)</f>
        <v>0</v>
      </c>
      <c r="E58">
        <v>692082</v>
      </c>
      <c r="F58">
        <f t="shared" si="1"/>
        <v>0</v>
      </c>
      <c r="G58">
        <v>0</v>
      </c>
      <c r="H58">
        <v>0</v>
      </c>
    </row>
    <row r="59" spans="1:8" x14ac:dyDescent="0.25">
      <c r="A59">
        <v>793317</v>
      </c>
      <c r="B59">
        <f t="shared" si="0"/>
        <v>34</v>
      </c>
      <c r="C59">
        <v>9</v>
      </c>
      <c r="D59">
        <f>VLOOKUP(A59,Sheet2!A:B,2,)</f>
        <v>25</v>
      </c>
      <c r="E59">
        <v>724027</v>
      </c>
      <c r="F59">
        <f t="shared" si="1"/>
        <v>0</v>
      </c>
      <c r="G59">
        <v>0</v>
      </c>
      <c r="H59">
        <v>0</v>
      </c>
    </row>
    <row r="60" spans="1:8" x14ac:dyDescent="0.25">
      <c r="A60">
        <v>692247</v>
      </c>
      <c r="B60">
        <f t="shared" si="0"/>
        <v>5990</v>
      </c>
      <c r="C60">
        <v>2891</v>
      </c>
      <c r="D60">
        <f>VLOOKUP(A60,Sheet2!A:B,2,)</f>
        <v>3099</v>
      </c>
      <c r="E60">
        <v>793317</v>
      </c>
      <c r="F60">
        <f t="shared" si="1"/>
        <v>12</v>
      </c>
      <c r="G60">
        <v>0</v>
      </c>
      <c r="H60">
        <v>12</v>
      </c>
    </row>
    <row r="61" spans="1:8" x14ac:dyDescent="0.25">
      <c r="A61">
        <v>732728</v>
      </c>
      <c r="B61">
        <f t="shared" si="0"/>
        <v>6</v>
      </c>
      <c r="C61">
        <v>0</v>
      </c>
      <c r="D61">
        <f>VLOOKUP(A61,Sheet2!A:B,2,)</f>
        <v>6</v>
      </c>
      <c r="E61">
        <v>692247</v>
      </c>
      <c r="F61">
        <f t="shared" si="1"/>
        <v>1052</v>
      </c>
      <c r="G61">
        <v>22</v>
      </c>
      <c r="H61">
        <v>1030</v>
      </c>
    </row>
    <row r="62" spans="1:8" x14ac:dyDescent="0.25">
      <c r="A62">
        <v>692249</v>
      </c>
      <c r="B62">
        <f t="shared" si="0"/>
        <v>9298</v>
      </c>
      <c r="C62">
        <v>3026</v>
      </c>
      <c r="D62">
        <f>VLOOKUP(A62,Sheet2!A:B,2,)</f>
        <v>6272</v>
      </c>
      <c r="E62">
        <v>732728</v>
      </c>
      <c r="F62">
        <f t="shared" si="1"/>
        <v>0</v>
      </c>
      <c r="G62">
        <v>0</v>
      </c>
      <c r="H62">
        <v>0</v>
      </c>
    </row>
    <row r="63" spans="1:8" x14ac:dyDescent="0.25">
      <c r="A63">
        <v>772588</v>
      </c>
      <c r="B63">
        <f t="shared" si="0"/>
        <v>0</v>
      </c>
      <c r="C63">
        <v>0</v>
      </c>
      <c r="D63">
        <f>VLOOKUP(A63,Sheet2!A:B,2,)</f>
        <v>0</v>
      </c>
      <c r="E63">
        <v>692249</v>
      </c>
      <c r="F63">
        <f t="shared" si="1"/>
        <v>1890</v>
      </c>
      <c r="G63">
        <v>1</v>
      </c>
      <c r="H63">
        <v>1889</v>
      </c>
    </row>
    <row r="64" spans="1:8" x14ac:dyDescent="0.25">
      <c r="A64">
        <v>724026</v>
      </c>
      <c r="B64">
        <f t="shared" si="0"/>
        <v>89</v>
      </c>
      <c r="C64">
        <v>2</v>
      </c>
      <c r="D64">
        <f>VLOOKUP(A64,Sheet2!A:B,2,)</f>
        <v>87</v>
      </c>
      <c r="E64">
        <v>772588</v>
      </c>
      <c r="F64">
        <f t="shared" si="1"/>
        <v>0</v>
      </c>
      <c r="G64">
        <v>0</v>
      </c>
      <c r="H64">
        <v>0</v>
      </c>
    </row>
    <row r="65" spans="1:8" x14ac:dyDescent="0.25">
      <c r="A65">
        <v>691970</v>
      </c>
      <c r="B65">
        <f t="shared" si="0"/>
        <v>608</v>
      </c>
      <c r="C65">
        <v>327</v>
      </c>
      <c r="D65">
        <f>VLOOKUP(A65,Sheet2!A:B,2,)</f>
        <v>281</v>
      </c>
      <c r="E65">
        <v>724026</v>
      </c>
      <c r="F65">
        <f t="shared" si="1"/>
        <v>11</v>
      </c>
      <c r="G65">
        <v>0</v>
      </c>
      <c r="H65">
        <v>11</v>
      </c>
    </row>
    <row r="66" spans="1:8" x14ac:dyDescent="0.25">
      <c r="A66">
        <v>691870</v>
      </c>
      <c r="B66">
        <f t="shared" ref="B66:B129" si="2">C66+D66</f>
        <v>313</v>
      </c>
      <c r="C66">
        <v>0</v>
      </c>
      <c r="D66">
        <f>VLOOKUP(A66,Sheet2!A:B,2,)</f>
        <v>313</v>
      </c>
      <c r="E66">
        <v>691970</v>
      </c>
      <c r="F66">
        <f t="shared" ref="F66:F129" si="3">G66+H66</f>
        <v>411</v>
      </c>
      <c r="G66">
        <v>0</v>
      </c>
      <c r="H66">
        <v>411</v>
      </c>
    </row>
    <row r="67" spans="1:8" x14ac:dyDescent="0.25">
      <c r="A67">
        <v>692051</v>
      </c>
      <c r="B67">
        <f t="shared" si="2"/>
        <v>251</v>
      </c>
      <c r="C67">
        <v>0</v>
      </c>
      <c r="D67">
        <f>VLOOKUP(A67,Sheet2!A:B,2,)</f>
        <v>251</v>
      </c>
      <c r="E67">
        <v>691870</v>
      </c>
      <c r="F67">
        <f t="shared" si="3"/>
        <v>301</v>
      </c>
      <c r="G67">
        <v>301</v>
      </c>
      <c r="H67">
        <v>0</v>
      </c>
    </row>
    <row r="68" spans="1:8" x14ac:dyDescent="0.25">
      <c r="A68">
        <v>692128</v>
      </c>
      <c r="B68">
        <f t="shared" si="2"/>
        <v>293</v>
      </c>
      <c r="C68">
        <v>59</v>
      </c>
      <c r="D68">
        <f>VLOOKUP(A68,Sheet2!A:B,2,)</f>
        <v>234</v>
      </c>
      <c r="E68">
        <v>692051</v>
      </c>
      <c r="F68">
        <f t="shared" si="3"/>
        <v>238</v>
      </c>
      <c r="G68">
        <v>238</v>
      </c>
      <c r="H68">
        <v>0</v>
      </c>
    </row>
    <row r="69" spans="1:8" x14ac:dyDescent="0.25">
      <c r="A69">
        <v>692171</v>
      </c>
      <c r="B69">
        <f t="shared" si="2"/>
        <v>139</v>
      </c>
      <c r="C69">
        <v>139</v>
      </c>
      <c r="D69">
        <f>VLOOKUP(A69,Sheet2!A:B,2,)</f>
        <v>0</v>
      </c>
      <c r="E69">
        <v>692128</v>
      </c>
      <c r="F69">
        <f t="shared" si="3"/>
        <v>203</v>
      </c>
      <c r="G69">
        <v>146</v>
      </c>
      <c r="H69">
        <v>57</v>
      </c>
    </row>
    <row r="70" spans="1:8" x14ac:dyDescent="0.25">
      <c r="A70">
        <v>789360</v>
      </c>
      <c r="B70">
        <f t="shared" si="2"/>
        <v>1169</v>
      </c>
      <c r="C70">
        <v>459</v>
      </c>
      <c r="D70">
        <f>VLOOKUP(A70,Sheet2!A:B,2,)</f>
        <v>710</v>
      </c>
      <c r="E70">
        <v>692171</v>
      </c>
      <c r="F70">
        <f t="shared" si="3"/>
        <v>91</v>
      </c>
      <c r="G70">
        <v>0</v>
      </c>
      <c r="H70">
        <v>91</v>
      </c>
    </row>
    <row r="71" spans="1:8" x14ac:dyDescent="0.25">
      <c r="A71">
        <v>692180</v>
      </c>
      <c r="B71">
        <f t="shared" si="2"/>
        <v>2</v>
      </c>
      <c r="C71">
        <v>2</v>
      </c>
      <c r="D71">
        <f>VLOOKUP(A71,Sheet2!A:B,2,)</f>
        <v>0</v>
      </c>
      <c r="E71">
        <v>789360</v>
      </c>
      <c r="F71">
        <f t="shared" si="3"/>
        <v>1123</v>
      </c>
      <c r="G71">
        <v>748</v>
      </c>
      <c r="H71">
        <v>375</v>
      </c>
    </row>
    <row r="72" spans="1:8" x14ac:dyDescent="0.25">
      <c r="A72">
        <v>686031</v>
      </c>
      <c r="B72">
        <f t="shared" si="2"/>
        <v>240</v>
      </c>
      <c r="C72">
        <v>7</v>
      </c>
      <c r="D72">
        <f>VLOOKUP(A72,Sheet2!A:B,2,)</f>
        <v>233</v>
      </c>
      <c r="E72">
        <v>692180</v>
      </c>
      <c r="F72">
        <f t="shared" si="3"/>
        <v>2</v>
      </c>
      <c r="G72">
        <v>0</v>
      </c>
      <c r="H72">
        <v>2</v>
      </c>
    </row>
    <row r="73" spans="1:8" x14ac:dyDescent="0.25">
      <c r="A73">
        <v>692173</v>
      </c>
      <c r="B73">
        <f t="shared" si="2"/>
        <v>0</v>
      </c>
      <c r="C73">
        <v>0</v>
      </c>
      <c r="D73">
        <f>VLOOKUP(A73,Sheet2!A:B,2,)</f>
        <v>0</v>
      </c>
      <c r="E73">
        <v>686031</v>
      </c>
      <c r="F73">
        <f t="shared" si="3"/>
        <v>149</v>
      </c>
      <c r="G73">
        <v>143</v>
      </c>
      <c r="H73">
        <v>6</v>
      </c>
    </row>
    <row r="74" spans="1:8" x14ac:dyDescent="0.25">
      <c r="A74">
        <v>691918</v>
      </c>
      <c r="B74">
        <f t="shared" si="2"/>
        <v>40</v>
      </c>
      <c r="C74">
        <v>11</v>
      </c>
      <c r="D74">
        <f>VLOOKUP(A74,Sheet2!A:B,2,)</f>
        <v>29</v>
      </c>
      <c r="E74">
        <v>692173</v>
      </c>
      <c r="F74">
        <f t="shared" si="3"/>
        <v>0</v>
      </c>
      <c r="G74">
        <v>0</v>
      </c>
      <c r="H74">
        <v>0</v>
      </c>
    </row>
    <row r="75" spans="1:8" x14ac:dyDescent="0.25">
      <c r="A75">
        <v>807562</v>
      </c>
      <c r="B75">
        <f t="shared" si="2"/>
        <v>16</v>
      </c>
      <c r="C75">
        <v>0</v>
      </c>
      <c r="D75">
        <f>VLOOKUP(A75,Sheet2!A:B,2,)</f>
        <v>16</v>
      </c>
      <c r="E75">
        <v>691918</v>
      </c>
      <c r="F75">
        <f t="shared" si="3"/>
        <v>22</v>
      </c>
      <c r="G75">
        <v>19</v>
      </c>
      <c r="H75">
        <v>3</v>
      </c>
    </row>
    <row r="76" spans="1:8" x14ac:dyDescent="0.25">
      <c r="A76">
        <v>692085</v>
      </c>
      <c r="B76">
        <f t="shared" si="2"/>
        <v>2</v>
      </c>
      <c r="C76">
        <v>0</v>
      </c>
      <c r="D76">
        <f>VLOOKUP(A76,Sheet2!A:B,2,)</f>
        <v>2</v>
      </c>
      <c r="E76">
        <v>807562</v>
      </c>
      <c r="F76">
        <f t="shared" si="3"/>
        <v>0</v>
      </c>
      <c r="G76">
        <v>0</v>
      </c>
      <c r="H76">
        <v>0</v>
      </c>
    </row>
    <row r="77" spans="1:8" x14ac:dyDescent="0.25">
      <c r="A77">
        <v>692100</v>
      </c>
      <c r="B77">
        <f t="shared" si="2"/>
        <v>18</v>
      </c>
      <c r="C77">
        <v>3</v>
      </c>
      <c r="D77">
        <f>VLOOKUP(A77,Sheet2!A:B,2,)</f>
        <v>15</v>
      </c>
      <c r="E77">
        <v>692085</v>
      </c>
      <c r="F77">
        <f t="shared" si="3"/>
        <v>2</v>
      </c>
      <c r="G77">
        <v>2</v>
      </c>
      <c r="H77">
        <v>0</v>
      </c>
    </row>
    <row r="78" spans="1:8" x14ac:dyDescent="0.25">
      <c r="A78">
        <v>692099</v>
      </c>
      <c r="B78">
        <f t="shared" si="2"/>
        <v>6</v>
      </c>
      <c r="C78">
        <v>0</v>
      </c>
      <c r="D78">
        <f>VLOOKUP(A78,Sheet2!A:B,2,)</f>
        <v>6</v>
      </c>
      <c r="E78">
        <v>692100</v>
      </c>
      <c r="F78">
        <f t="shared" si="3"/>
        <v>14</v>
      </c>
      <c r="G78">
        <v>11</v>
      </c>
      <c r="H78">
        <v>3</v>
      </c>
    </row>
    <row r="79" spans="1:8" x14ac:dyDescent="0.25">
      <c r="A79">
        <v>692333</v>
      </c>
      <c r="B79">
        <f t="shared" si="2"/>
        <v>127</v>
      </c>
      <c r="C79">
        <v>113</v>
      </c>
      <c r="D79">
        <f>VLOOKUP(A79,Sheet2!A:B,2,)</f>
        <v>14</v>
      </c>
      <c r="E79">
        <v>692099</v>
      </c>
      <c r="F79">
        <f t="shared" si="3"/>
        <v>6</v>
      </c>
      <c r="G79">
        <v>6</v>
      </c>
      <c r="H79">
        <v>0</v>
      </c>
    </row>
    <row r="80" spans="1:8" x14ac:dyDescent="0.25">
      <c r="A80" t="s">
        <v>494</v>
      </c>
      <c r="B80">
        <f t="shared" si="2"/>
        <v>41</v>
      </c>
      <c r="C80">
        <v>36</v>
      </c>
      <c r="D80">
        <f>VLOOKUP(A80,Sheet2!A:B,2,)</f>
        <v>5</v>
      </c>
      <c r="E80">
        <v>692333</v>
      </c>
      <c r="F80">
        <f t="shared" si="3"/>
        <v>119</v>
      </c>
      <c r="G80">
        <v>0</v>
      </c>
      <c r="H80">
        <v>119</v>
      </c>
    </row>
    <row r="81" spans="1:8" x14ac:dyDescent="0.25">
      <c r="A81">
        <v>691849</v>
      </c>
      <c r="B81">
        <f t="shared" si="2"/>
        <v>1</v>
      </c>
      <c r="C81">
        <v>0</v>
      </c>
      <c r="D81">
        <f>VLOOKUP(A81,Sheet2!A:B,2,)</f>
        <v>1</v>
      </c>
      <c r="E81" t="s">
        <v>494</v>
      </c>
      <c r="F81">
        <f t="shared" si="3"/>
        <v>27</v>
      </c>
      <c r="G81">
        <v>10</v>
      </c>
      <c r="H81">
        <v>17</v>
      </c>
    </row>
    <row r="82" spans="1:8" x14ac:dyDescent="0.25">
      <c r="A82" t="s">
        <v>496</v>
      </c>
      <c r="B82">
        <f t="shared" si="2"/>
        <v>440</v>
      </c>
      <c r="C82">
        <v>234</v>
      </c>
      <c r="D82">
        <f>VLOOKUP(A82,Sheet2!A:B,2,)</f>
        <v>206</v>
      </c>
      <c r="E82">
        <v>691849</v>
      </c>
      <c r="F82">
        <f t="shared" si="3"/>
        <v>1</v>
      </c>
      <c r="G82">
        <v>1</v>
      </c>
      <c r="H82">
        <v>0</v>
      </c>
    </row>
    <row r="83" spans="1:8" x14ac:dyDescent="0.25">
      <c r="A83">
        <v>841092</v>
      </c>
      <c r="B83">
        <f t="shared" si="2"/>
        <v>8</v>
      </c>
      <c r="C83">
        <v>0</v>
      </c>
      <c r="D83">
        <f>VLOOKUP(A83,Sheet2!A:B,2,)</f>
        <v>8</v>
      </c>
      <c r="E83" t="s">
        <v>496</v>
      </c>
      <c r="F83">
        <f t="shared" si="3"/>
        <v>299</v>
      </c>
      <c r="G83">
        <v>97</v>
      </c>
      <c r="H83">
        <v>202</v>
      </c>
    </row>
    <row r="84" spans="1:8" x14ac:dyDescent="0.25">
      <c r="A84" t="s">
        <v>497</v>
      </c>
      <c r="B84">
        <f t="shared" si="2"/>
        <v>0</v>
      </c>
      <c r="C84">
        <v>0</v>
      </c>
      <c r="D84">
        <f>VLOOKUP(A84,Sheet2!A:B,2,)</f>
        <v>0</v>
      </c>
      <c r="E84">
        <v>841092</v>
      </c>
      <c r="F84">
        <f t="shared" si="3"/>
        <v>0</v>
      </c>
      <c r="G84">
        <v>0</v>
      </c>
      <c r="H84">
        <v>0</v>
      </c>
    </row>
    <row r="85" spans="1:8" x14ac:dyDescent="0.25">
      <c r="A85">
        <v>804723</v>
      </c>
      <c r="B85">
        <f t="shared" si="2"/>
        <v>0.13333333333332575</v>
      </c>
      <c r="C85">
        <v>0</v>
      </c>
      <c r="D85">
        <f>VLOOKUP(A85,Sheet2!A:B,2,)</f>
        <v>0.13333333333332575</v>
      </c>
      <c r="E85" t="s">
        <v>497</v>
      </c>
      <c r="F85">
        <f t="shared" si="3"/>
        <v>0</v>
      </c>
      <c r="G85">
        <v>0</v>
      </c>
      <c r="H85">
        <v>0</v>
      </c>
    </row>
    <row r="86" spans="1:8" x14ac:dyDescent="0.25">
      <c r="A86">
        <v>795005</v>
      </c>
      <c r="B86">
        <f t="shared" si="2"/>
        <v>45</v>
      </c>
      <c r="C86">
        <v>43</v>
      </c>
      <c r="D86">
        <f>VLOOKUP(A86,Sheet2!A:B,2,)</f>
        <v>2</v>
      </c>
      <c r="E86">
        <v>804723</v>
      </c>
      <c r="F86">
        <f t="shared" si="3"/>
        <v>-7.5772721430666934E-15</v>
      </c>
      <c r="G86">
        <v>-7.5772721430666934E-15</v>
      </c>
      <c r="H86">
        <v>0</v>
      </c>
    </row>
    <row r="87" spans="1:8" x14ac:dyDescent="0.25">
      <c r="A87">
        <v>841078</v>
      </c>
      <c r="B87">
        <f t="shared" si="2"/>
        <v>52</v>
      </c>
      <c r="C87">
        <v>48</v>
      </c>
      <c r="D87">
        <f>VLOOKUP(A87,Sheet2!A:B,2,)</f>
        <v>4</v>
      </c>
      <c r="E87">
        <v>795005</v>
      </c>
      <c r="F87">
        <f t="shared" si="3"/>
        <v>20</v>
      </c>
      <c r="G87">
        <v>1</v>
      </c>
      <c r="H87">
        <v>19</v>
      </c>
    </row>
    <row r="88" spans="1:8" x14ac:dyDescent="0.25">
      <c r="A88" t="s">
        <v>502</v>
      </c>
      <c r="B88">
        <f t="shared" si="2"/>
        <v>21</v>
      </c>
      <c r="C88">
        <v>2</v>
      </c>
      <c r="D88">
        <f>VLOOKUP(A88,Sheet2!A:B,2,)</f>
        <v>19</v>
      </c>
      <c r="E88">
        <v>841078</v>
      </c>
      <c r="F88">
        <f t="shared" si="3"/>
        <v>6</v>
      </c>
      <c r="G88">
        <v>0</v>
      </c>
      <c r="H88">
        <v>6</v>
      </c>
    </row>
    <row r="89" spans="1:8" x14ac:dyDescent="0.25">
      <c r="A89">
        <v>844573</v>
      </c>
      <c r="B89">
        <f t="shared" si="2"/>
        <v>7634</v>
      </c>
      <c r="C89">
        <v>3448</v>
      </c>
      <c r="D89">
        <f>VLOOKUP(A89,Sheet2!A:B,2,)</f>
        <v>4186</v>
      </c>
      <c r="E89" t="s">
        <v>502</v>
      </c>
      <c r="F89">
        <f t="shared" si="3"/>
        <v>17</v>
      </c>
      <c r="G89">
        <v>17</v>
      </c>
      <c r="H89">
        <v>0</v>
      </c>
    </row>
    <row r="90" spans="1:8" x14ac:dyDescent="0.25">
      <c r="A90" t="s">
        <v>504</v>
      </c>
      <c r="B90">
        <f t="shared" si="2"/>
        <v>2</v>
      </c>
      <c r="C90">
        <v>0</v>
      </c>
      <c r="D90">
        <f>VLOOKUP(A90,Sheet2!A:B,2,)</f>
        <v>2</v>
      </c>
      <c r="E90">
        <v>844573</v>
      </c>
      <c r="F90">
        <f t="shared" si="3"/>
        <v>2075</v>
      </c>
      <c r="G90">
        <v>0</v>
      </c>
      <c r="H90">
        <v>2075</v>
      </c>
    </row>
    <row r="91" spans="1:8" x14ac:dyDescent="0.25">
      <c r="A91" t="s">
        <v>505</v>
      </c>
      <c r="B91">
        <f t="shared" si="2"/>
        <v>2</v>
      </c>
      <c r="C91">
        <v>0</v>
      </c>
      <c r="D91">
        <f>VLOOKUP(A91,Sheet2!A:B,2,)</f>
        <v>2</v>
      </c>
      <c r="E91" t="s">
        <v>504</v>
      </c>
      <c r="F91">
        <f t="shared" si="3"/>
        <v>0</v>
      </c>
      <c r="G91">
        <v>0</v>
      </c>
      <c r="H91">
        <v>0</v>
      </c>
    </row>
    <row r="92" spans="1:8" x14ac:dyDescent="0.25">
      <c r="A92" t="s">
        <v>506</v>
      </c>
      <c r="B92">
        <f t="shared" si="2"/>
        <v>4</v>
      </c>
      <c r="C92">
        <v>0</v>
      </c>
      <c r="D92">
        <f>VLOOKUP(A92,Sheet2!A:B,2,)</f>
        <v>4</v>
      </c>
      <c r="E92" t="s">
        <v>505</v>
      </c>
      <c r="F92">
        <f t="shared" si="3"/>
        <v>0</v>
      </c>
      <c r="G92">
        <v>0</v>
      </c>
      <c r="H92">
        <v>0</v>
      </c>
    </row>
    <row r="93" spans="1:8" x14ac:dyDescent="0.25">
      <c r="A93" t="s">
        <v>507</v>
      </c>
      <c r="B93">
        <f t="shared" si="2"/>
        <v>3</v>
      </c>
      <c r="C93">
        <v>0</v>
      </c>
      <c r="D93">
        <f>VLOOKUP(A93,Sheet2!A:B,2,)</f>
        <v>3</v>
      </c>
      <c r="E93" t="s">
        <v>506</v>
      </c>
      <c r="F93">
        <f t="shared" si="3"/>
        <v>0</v>
      </c>
      <c r="G93">
        <v>0</v>
      </c>
      <c r="H93">
        <v>0</v>
      </c>
    </row>
    <row r="94" spans="1:8" x14ac:dyDescent="0.25">
      <c r="A94" t="s">
        <v>508</v>
      </c>
      <c r="B94">
        <f t="shared" si="2"/>
        <v>2</v>
      </c>
      <c r="C94">
        <v>0</v>
      </c>
      <c r="D94">
        <f>VLOOKUP(A94,Sheet2!A:B,2,)</f>
        <v>2</v>
      </c>
      <c r="E94" t="s">
        <v>507</v>
      </c>
      <c r="F94">
        <f t="shared" si="3"/>
        <v>0</v>
      </c>
      <c r="G94">
        <v>0</v>
      </c>
      <c r="H94">
        <v>0</v>
      </c>
    </row>
    <row r="95" spans="1:8" x14ac:dyDescent="0.25">
      <c r="A95" t="s">
        <v>509</v>
      </c>
      <c r="B95">
        <f t="shared" si="2"/>
        <v>1</v>
      </c>
      <c r="C95">
        <v>0</v>
      </c>
      <c r="D95">
        <f>VLOOKUP(A95,Sheet2!A:B,2,)</f>
        <v>1</v>
      </c>
      <c r="E95" t="s">
        <v>508</v>
      </c>
      <c r="F95">
        <f t="shared" si="3"/>
        <v>0</v>
      </c>
      <c r="G95">
        <v>0</v>
      </c>
      <c r="H95">
        <v>0</v>
      </c>
    </row>
    <row r="96" spans="1:8" x14ac:dyDescent="0.25">
      <c r="A96" t="s">
        <v>510</v>
      </c>
      <c r="B96">
        <f t="shared" si="2"/>
        <v>1</v>
      </c>
      <c r="C96">
        <v>0</v>
      </c>
      <c r="D96">
        <f>VLOOKUP(A96,Sheet2!A:B,2,)</f>
        <v>1</v>
      </c>
      <c r="E96" t="s">
        <v>509</v>
      </c>
      <c r="F96">
        <f t="shared" si="3"/>
        <v>0</v>
      </c>
      <c r="G96">
        <v>0</v>
      </c>
      <c r="H96">
        <v>0</v>
      </c>
    </row>
    <row r="97" spans="1:8" x14ac:dyDescent="0.25">
      <c r="A97" t="s">
        <v>511</v>
      </c>
      <c r="B97">
        <f t="shared" si="2"/>
        <v>1</v>
      </c>
      <c r="C97">
        <v>0</v>
      </c>
      <c r="D97">
        <f>VLOOKUP(A97,Sheet2!A:B,2,)</f>
        <v>1</v>
      </c>
      <c r="E97" t="s">
        <v>510</v>
      </c>
      <c r="F97">
        <f t="shared" si="3"/>
        <v>0</v>
      </c>
      <c r="G97">
        <v>0</v>
      </c>
      <c r="H97">
        <v>0</v>
      </c>
    </row>
    <row r="98" spans="1:8" x14ac:dyDescent="0.25">
      <c r="A98" t="s">
        <v>512</v>
      </c>
      <c r="B98">
        <f t="shared" si="2"/>
        <v>1</v>
      </c>
      <c r="C98">
        <v>0</v>
      </c>
      <c r="D98">
        <f>VLOOKUP(A98,Sheet2!A:B,2,)</f>
        <v>1</v>
      </c>
      <c r="E98" t="s">
        <v>511</v>
      </c>
      <c r="F98">
        <f t="shared" si="3"/>
        <v>0</v>
      </c>
      <c r="G98">
        <v>0</v>
      </c>
      <c r="H98">
        <v>0</v>
      </c>
    </row>
    <row r="99" spans="1:8" x14ac:dyDescent="0.25">
      <c r="A99" t="s">
        <v>513</v>
      </c>
      <c r="B99">
        <f t="shared" si="2"/>
        <v>1</v>
      </c>
      <c r="C99">
        <v>0</v>
      </c>
      <c r="D99">
        <f>VLOOKUP(A99,Sheet2!A:B,2,)</f>
        <v>1</v>
      </c>
      <c r="E99" t="s">
        <v>512</v>
      </c>
      <c r="F99">
        <f t="shared" si="3"/>
        <v>0</v>
      </c>
      <c r="G99">
        <v>0</v>
      </c>
      <c r="H99">
        <v>0</v>
      </c>
    </row>
    <row r="100" spans="1:8" x14ac:dyDescent="0.25">
      <c r="A100" t="s">
        <v>514</v>
      </c>
      <c r="B100">
        <f t="shared" si="2"/>
        <v>2</v>
      </c>
      <c r="C100">
        <v>0</v>
      </c>
      <c r="D100">
        <f>VLOOKUP(A100,Sheet2!A:B,2,)</f>
        <v>2</v>
      </c>
      <c r="E100" t="s">
        <v>513</v>
      </c>
      <c r="F100">
        <f t="shared" si="3"/>
        <v>0</v>
      </c>
      <c r="G100">
        <v>0</v>
      </c>
      <c r="H100">
        <v>0</v>
      </c>
    </row>
    <row r="101" spans="1:8" x14ac:dyDescent="0.25">
      <c r="A101" t="s">
        <v>515</v>
      </c>
      <c r="B101">
        <f t="shared" si="2"/>
        <v>89</v>
      </c>
      <c r="C101">
        <v>0</v>
      </c>
      <c r="D101">
        <f>VLOOKUP(A101,Sheet2!A:B,2,)</f>
        <v>89</v>
      </c>
      <c r="E101" t="s">
        <v>514</v>
      </c>
      <c r="F101">
        <f t="shared" si="3"/>
        <v>0</v>
      </c>
      <c r="G101">
        <v>0</v>
      </c>
      <c r="H101">
        <v>0</v>
      </c>
    </row>
    <row r="102" spans="1:8" x14ac:dyDescent="0.25">
      <c r="A102" t="s">
        <v>516</v>
      </c>
      <c r="B102">
        <f t="shared" si="2"/>
        <v>2</v>
      </c>
      <c r="C102">
        <v>0</v>
      </c>
      <c r="D102">
        <f>VLOOKUP(A102,Sheet2!A:B,2,)</f>
        <v>2</v>
      </c>
      <c r="E102" t="s">
        <v>515</v>
      </c>
      <c r="F102">
        <f t="shared" si="3"/>
        <v>89</v>
      </c>
      <c r="G102">
        <v>89</v>
      </c>
      <c r="H102">
        <v>0</v>
      </c>
    </row>
    <row r="103" spans="1:8" x14ac:dyDescent="0.25">
      <c r="A103" t="s">
        <v>517</v>
      </c>
      <c r="B103">
        <f t="shared" si="2"/>
        <v>15</v>
      </c>
      <c r="C103">
        <v>0</v>
      </c>
      <c r="D103">
        <f>VLOOKUP(A103,Sheet2!A:B,2,)</f>
        <v>15</v>
      </c>
      <c r="E103" t="s">
        <v>516</v>
      </c>
      <c r="F103">
        <f t="shared" si="3"/>
        <v>2</v>
      </c>
      <c r="G103">
        <v>2</v>
      </c>
      <c r="H103">
        <v>0</v>
      </c>
    </row>
    <row r="104" spans="1:8" x14ac:dyDescent="0.25">
      <c r="A104" t="s">
        <v>518</v>
      </c>
      <c r="B104">
        <f t="shared" si="2"/>
        <v>3</v>
      </c>
      <c r="C104">
        <v>0</v>
      </c>
      <c r="D104">
        <f>VLOOKUP(A104,Sheet2!A:B,2,)</f>
        <v>3</v>
      </c>
      <c r="E104" t="s">
        <v>517</v>
      </c>
      <c r="F104">
        <f t="shared" si="3"/>
        <v>15</v>
      </c>
      <c r="G104">
        <v>15</v>
      </c>
      <c r="H104">
        <v>0</v>
      </c>
    </row>
    <row r="105" spans="1:8" x14ac:dyDescent="0.25">
      <c r="A105" t="s">
        <v>519</v>
      </c>
      <c r="B105">
        <f t="shared" si="2"/>
        <v>39</v>
      </c>
      <c r="C105">
        <v>0</v>
      </c>
      <c r="D105">
        <f>VLOOKUP(A105,Sheet2!A:B,2,)</f>
        <v>39</v>
      </c>
      <c r="E105" t="s">
        <v>518</v>
      </c>
      <c r="F105">
        <f t="shared" si="3"/>
        <v>3</v>
      </c>
      <c r="G105">
        <v>3</v>
      </c>
      <c r="H105">
        <v>0</v>
      </c>
    </row>
    <row r="106" spans="1:8" x14ac:dyDescent="0.25">
      <c r="A106" t="s">
        <v>520</v>
      </c>
      <c r="B106">
        <f t="shared" si="2"/>
        <v>1</v>
      </c>
      <c r="C106">
        <v>0</v>
      </c>
      <c r="D106">
        <f>VLOOKUP(A106,Sheet2!A:B,2,)</f>
        <v>1</v>
      </c>
      <c r="E106" t="s">
        <v>519</v>
      </c>
      <c r="F106">
        <f t="shared" si="3"/>
        <v>39</v>
      </c>
      <c r="G106">
        <v>39</v>
      </c>
      <c r="H106">
        <v>0</v>
      </c>
    </row>
    <row r="107" spans="1:8" x14ac:dyDescent="0.25">
      <c r="A107" t="s">
        <v>522</v>
      </c>
      <c r="B107">
        <f t="shared" si="2"/>
        <v>1</v>
      </c>
      <c r="C107">
        <v>0</v>
      </c>
      <c r="D107">
        <f>VLOOKUP(A107,Sheet2!A:B,2,)</f>
        <v>1</v>
      </c>
      <c r="E107" t="s">
        <v>520</v>
      </c>
      <c r="F107">
        <f t="shared" si="3"/>
        <v>1</v>
      </c>
      <c r="G107">
        <v>1</v>
      </c>
      <c r="H107">
        <v>0</v>
      </c>
    </row>
    <row r="108" spans="1:8" x14ac:dyDescent="0.25">
      <c r="A108" t="s">
        <v>523</v>
      </c>
      <c r="B108">
        <f t="shared" si="2"/>
        <v>3</v>
      </c>
      <c r="C108">
        <v>0</v>
      </c>
      <c r="D108">
        <f>VLOOKUP(A108,Sheet2!A:B,2,)</f>
        <v>3</v>
      </c>
      <c r="E108" t="s">
        <v>522</v>
      </c>
      <c r="F108">
        <f t="shared" si="3"/>
        <v>1</v>
      </c>
      <c r="G108">
        <v>1</v>
      </c>
      <c r="H108">
        <v>0</v>
      </c>
    </row>
    <row r="109" spans="1:8" x14ac:dyDescent="0.25">
      <c r="A109">
        <v>2200052</v>
      </c>
      <c r="B109">
        <f t="shared" si="2"/>
        <v>2</v>
      </c>
      <c r="C109">
        <v>0</v>
      </c>
      <c r="D109">
        <f>VLOOKUP(A109,Sheet2!A:B,2,)</f>
        <v>2</v>
      </c>
      <c r="E109" t="s">
        <v>523</v>
      </c>
      <c r="F109">
        <f t="shared" si="3"/>
        <v>3</v>
      </c>
      <c r="G109">
        <v>3</v>
      </c>
      <c r="H109">
        <v>0</v>
      </c>
    </row>
    <row r="110" spans="1:8" x14ac:dyDescent="0.25">
      <c r="A110">
        <v>2200053</v>
      </c>
      <c r="B110">
        <f t="shared" si="2"/>
        <v>1</v>
      </c>
      <c r="C110">
        <v>0</v>
      </c>
      <c r="D110">
        <f>VLOOKUP(A110,Sheet2!A:B,2,)</f>
        <v>1</v>
      </c>
      <c r="E110">
        <v>2200052</v>
      </c>
      <c r="F110">
        <f t="shared" si="3"/>
        <v>2</v>
      </c>
      <c r="G110">
        <v>2</v>
      </c>
      <c r="H110">
        <v>0</v>
      </c>
    </row>
    <row r="111" spans="1:8" x14ac:dyDescent="0.25">
      <c r="A111">
        <v>2200055</v>
      </c>
      <c r="B111">
        <f t="shared" si="2"/>
        <v>1</v>
      </c>
      <c r="C111">
        <v>0</v>
      </c>
      <c r="D111">
        <f>VLOOKUP(A111,Sheet2!A:B,2,)</f>
        <v>1</v>
      </c>
      <c r="E111">
        <v>2200053</v>
      </c>
      <c r="F111">
        <f t="shared" si="3"/>
        <v>1</v>
      </c>
      <c r="G111">
        <v>1</v>
      </c>
      <c r="H111">
        <v>0</v>
      </c>
    </row>
    <row r="112" spans="1:8" x14ac:dyDescent="0.25">
      <c r="A112" t="s">
        <v>524</v>
      </c>
      <c r="B112">
        <f t="shared" si="2"/>
        <v>14</v>
      </c>
      <c r="C112">
        <v>0</v>
      </c>
      <c r="D112">
        <f>VLOOKUP(A112,Sheet2!A:B,2,)</f>
        <v>14</v>
      </c>
      <c r="E112">
        <v>2200055</v>
      </c>
      <c r="F112">
        <f t="shared" si="3"/>
        <v>1</v>
      </c>
      <c r="G112">
        <v>1</v>
      </c>
      <c r="H112">
        <v>0</v>
      </c>
    </row>
    <row r="113" spans="1:8" x14ac:dyDescent="0.25">
      <c r="A113" t="s">
        <v>526</v>
      </c>
      <c r="B113">
        <f t="shared" si="2"/>
        <v>1</v>
      </c>
      <c r="C113">
        <v>0</v>
      </c>
      <c r="D113">
        <f>VLOOKUP(A113,Sheet2!A:B,2,)</f>
        <v>1</v>
      </c>
      <c r="E113" t="s">
        <v>524</v>
      </c>
      <c r="F113">
        <f t="shared" si="3"/>
        <v>12</v>
      </c>
      <c r="G113">
        <v>12</v>
      </c>
      <c r="H113">
        <v>0</v>
      </c>
    </row>
    <row r="114" spans="1:8" x14ac:dyDescent="0.25">
      <c r="A114" t="s">
        <v>527</v>
      </c>
      <c r="B114">
        <f t="shared" si="2"/>
        <v>3</v>
      </c>
      <c r="C114">
        <v>0</v>
      </c>
      <c r="D114">
        <f>VLOOKUP(A114,Sheet2!A:B,2,)</f>
        <v>3</v>
      </c>
      <c r="E114" t="s">
        <v>526</v>
      </c>
      <c r="F114">
        <f t="shared" si="3"/>
        <v>1</v>
      </c>
      <c r="G114">
        <v>1</v>
      </c>
      <c r="H114">
        <v>0</v>
      </c>
    </row>
    <row r="115" spans="1:8" x14ac:dyDescent="0.25">
      <c r="A115" t="s">
        <v>531</v>
      </c>
      <c r="B115">
        <f t="shared" si="2"/>
        <v>5</v>
      </c>
      <c r="C115">
        <v>0</v>
      </c>
      <c r="D115">
        <f>VLOOKUP(A115,Sheet2!A:B,2,)</f>
        <v>5</v>
      </c>
      <c r="E115" t="s">
        <v>527</v>
      </c>
      <c r="F115">
        <f t="shared" si="3"/>
        <v>3</v>
      </c>
      <c r="G115">
        <v>3</v>
      </c>
      <c r="H115">
        <v>0</v>
      </c>
    </row>
    <row r="116" spans="1:8" x14ac:dyDescent="0.25">
      <c r="A116" t="s">
        <v>532</v>
      </c>
      <c r="B116">
        <f t="shared" si="2"/>
        <v>5</v>
      </c>
      <c r="C116">
        <v>0</v>
      </c>
      <c r="D116">
        <f>VLOOKUP(A116,Sheet2!A:B,2,)</f>
        <v>5</v>
      </c>
      <c r="E116" t="s">
        <v>531</v>
      </c>
      <c r="F116">
        <f t="shared" si="3"/>
        <v>5</v>
      </c>
      <c r="G116">
        <v>5</v>
      </c>
      <c r="H116">
        <v>0</v>
      </c>
    </row>
    <row r="117" spans="1:8" x14ac:dyDescent="0.25">
      <c r="A117" t="s">
        <v>533</v>
      </c>
      <c r="B117">
        <f t="shared" si="2"/>
        <v>3</v>
      </c>
      <c r="C117">
        <v>2</v>
      </c>
      <c r="D117">
        <f>VLOOKUP(A117,Sheet2!A:B,2,)</f>
        <v>1</v>
      </c>
      <c r="E117" t="s">
        <v>532</v>
      </c>
      <c r="F117">
        <f t="shared" si="3"/>
        <v>5</v>
      </c>
      <c r="G117">
        <v>5</v>
      </c>
      <c r="H117">
        <v>0</v>
      </c>
    </row>
    <row r="118" spans="1:8" x14ac:dyDescent="0.25">
      <c r="A118" t="s">
        <v>534</v>
      </c>
      <c r="B118">
        <f t="shared" si="2"/>
        <v>0</v>
      </c>
      <c r="C118">
        <v>0</v>
      </c>
      <c r="D118">
        <f>VLOOKUP(A118,Sheet2!A:B,2,)</f>
        <v>0</v>
      </c>
      <c r="E118" t="s">
        <v>533</v>
      </c>
      <c r="F118">
        <f t="shared" si="3"/>
        <v>3</v>
      </c>
      <c r="G118">
        <v>1</v>
      </c>
      <c r="H118">
        <v>2</v>
      </c>
    </row>
    <row r="119" spans="1:8" x14ac:dyDescent="0.25">
      <c r="A119" t="s">
        <v>535</v>
      </c>
      <c r="B119">
        <f t="shared" si="2"/>
        <v>0</v>
      </c>
      <c r="C119">
        <v>0</v>
      </c>
      <c r="D119">
        <f>VLOOKUP(A119,Sheet2!A:B,2,)</f>
        <v>0</v>
      </c>
      <c r="E119" t="s">
        <v>534</v>
      </c>
      <c r="F119">
        <f t="shared" si="3"/>
        <v>0</v>
      </c>
      <c r="G119">
        <v>0</v>
      </c>
      <c r="H119">
        <v>0</v>
      </c>
    </row>
    <row r="120" spans="1:8" x14ac:dyDescent="0.25">
      <c r="A120" t="s">
        <v>536</v>
      </c>
      <c r="B120">
        <f t="shared" si="2"/>
        <v>0</v>
      </c>
      <c r="C120">
        <v>0</v>
      </c>
      <c r="D120">
        <f>VLOOKUP(A120,Sheet2!A:B,2,)</f>
        <v>0</v>
      </c>
      <c r="E120" t="s">
        <v>535</v>
      </c>
      <c r="F120">
        <f t="shared" si="3"/>
        <v>0</v>
      </c>
      <c r="G120">
        <v>0</v>
      </c>
      <c r="H120">
        <v>0</v>
      </c>
    </row>
    <row r="121" spans="1:8" x14ac:dyDescent="0.25">
      <c r="A121" t="s">
        <v>537</v>
      </c>
      <c r="B121">
        <f t="shared" si="2"/>
        <v>9</v>
      </c>
      <c r="C121">
        <v>0</v>
      </c>
      <c r="D121">
        <f>VLOOKUP(A121,Sheet2!A:B,2,)</f>
        <v>9</v>
      </c>
      <c r="E121" t="s">
        <v>536</v>
      </c>
      <c r="F121">
        <f t="shared" si="3"/>
        <v>0</v>
      </c>
      <c r="G121">
        <v>0</v>
      </c>
      <c r="H121">
        <v>0</v>
      </c>
    </row>
    <row r="122" spans="1:8" x14ac:dyDescent="0.25">
      <c r="A122" t="s">
        <v>538</v>
      </c>
      <c r="B122">
        <f t="shared" si="2"/>
        <v>14</v>
      </c>
      <c r="C122">
        <v>0</v>
      </c>
      <c r="D122">
        <f>VLOOKUP(A122,Sheet2!A:B,2,)</f>
        <v>14</v>
      </c>
      <c r="E122" t="s">
        <v>537</v>
      </c>
      <c r="F122">
        <f t="shared" si="3"/>
        <v>9</v>
      </c>
      <c r="G122">
        <v>9</v>
      </c>
      <c r="H122">
        <v>0</v>
      </c>
    </row>
    <row r="123" spans="1:8" x14ac:dyDescent="0.25">
      <c r="A123" t="s">
        <v>539</v>
      </c>
      <c r="B123">
        <f t="shared" si="2"/>
        <v>9</v>
      </c>
      <c r="C123">
        <v>2</v>
      </c>
      <c r="D123">
        <f>VLOOKUP(A123,Sheet2!A:B,2,)</f>
        <v>7</v>
      </c>
      <c r="E123" t="s">
        <v>538</v>
      </c>
      <c r="F123">
        <f t="shared" si="3"/>
        <v>14</v>
      </c>
      <c r="G123">
        <v>14</v>
      </c>
      <c r="H123">
        <v>0</v>
      </c>
    </row>
    <row r="124" spans="1:8" x14ac:dyDescent="0.25">
      <c r="A124" t="s">
        <v>540</v>
      </c>
      <c r="B124">
        <f t="shared" si="2"/>
        <v>4</v>
      </c>
      <c r="C124">
        <v>1</v>
      </c>
      <c r="D124">
        <f>VLOOKUP(A124,Sheet2!A:B,2,)</f>
        <v>3</v>
      </c>
      <c r="E124" t="s">
        <v>539</v>
      </c>
      <c r="F124">
        <f t="shared" si="3"/>
        <v>9</v>
      </c>
      <c r="G124">
        <v>7</v>
      </c>
      <c r="H124">
        <v>2</v>
      </c>
    </row>
    <row r="125" spans="1:8" x14ac:dyDescent="0.25">
      <c r="A125" t="s">
        <v>541</v>
      </c>
      <c r="B125">
        <f t="shared" si="2"/>
        <v>2</v>
      </c>
      <c r="C125">
        <v>0</v>
      </c>
      <c r="D125">
        <f>VLOOKUP(A125,Sheet2!A:B,2,)</f>
        <v>2</v>
      </c>
      <c r="E125" t="s">
        <v>540</v>
      </c>
      <c r="F125">
        <f t="shared" si="3"/>
        <v>4</v>
      </c>
      <c r="G125">
        <v>3</v>
      </c>
      <c r="H125">
        <v>1</v>
      </c>
    </row>
    <row r="126" spans="1:8" x14ac:dyDescent="0.25">
      <c r="A126" t="s">
        <v>542</v>
      </c>
      <c r="B126">
        <f t="shared" si="2"/>
        <v>3</v>
      </c>
      <c r="C126">
        <v>0</v>
      </c>
      <c r="D126">
        <f>VLOOKUP(A126,Sheet2!A:B,2,)</f>
        <v>3</v>
      </c>
      <c r="E126" t="s">
        <v>541</v>
      </c>
      <c r="F126">
        <f t="shared" si="3"/>
        <v>2</v>
      </c>
      <c r="G126">
        <v>2</v>
      </c>
      <c r="H126">
        <v>0</v>
      </c>
    </row>
    <row r="127" spans="1:8" x14ac:dyDescent="0.25">
      <c r="A127" t="s">
        <v>543</v>
      </c>
      <c r="B127">
        <f t="shared" si="2"/>
        <v>27</v>
      </c>
      <c r="C127">
        <v>0</v>
      </c>
      <c r="D127">
        <f>VLOOKUP(A127,Sheet2!A:B,2,)</f>
        <v>27</v>
      </c>
      <c r="E127" t="s">
        <v>542</v>
      </c>
      <c r="F127">
        <f t="shared" si="3"/>
        <v>3</v>
      </c>
      <c r="G127">
        <v>3</v>
      </c>
      <c r="H127">
        <v>0</v>
      </c>
    </row>
    <row r="128" spans="1:8" x14ac:dyDescent="0.25">
      <c r="A128" t="s">
        <v>544</v>
      </c>
      <c r="B128">
        <f t="shared" si="2"/>
        <v>23</v>
      </c>
      <c r="C128">
        <v>0</v>
      </c>
      <c r="D128">
        <f>VLOOKUP(A128,Sheet2!A:B,2,)</f>
        <v>23</v>
      </c>
      <c r="E128" t="s">
        <v>543</v>
      </c>
      <c r="F128">
        <f t="shared" si="3"/>
        <v>27</v>
      </c>
      <c r="G128">
        <v>27</v>
      </c>
      <c r="H128">
        <v>0</v>
      </c>
    </row>
    <row r="129" spans="1:8" x14ac:dyDescent="0.25">
      <c r="A129" t="s">
        <v>545</v>
      </c>
      <c r="B129">
        <f t="shared" si="2"/>
        <v>2</v>
      </c>
      <c r="C129">
        <v>0</v>
      </c>
      <c r="D129">
        <f>VLOOKUP(A129,Sheet2!A:B,2,)</f>
        <v>2</v>
      </c>
      <c r="E129" t="s">
        <v>544</v>
      </c>
      <c r="F129">
        <f t="shared" si="3"/>
        <v>23</v>
      </c>
      <c r="G129">
        <v>23</v>
      </c>
      <c r="H129">
        <v>0</v>
      </c>
    </row>
    <row r="130" spans="1:8" x14ac:dyDescent="0.25">
      <c r="A130" t="s">
        <v>546</v>
      </c>
      <c r="B130">
        <f t="shared" ref="B130:B193" si="4">C130+D130</f>
        <v>0</v>
      </c>
      <c r="C130">
        <v>0</v>
      </c>
      <c r="D130">
        <f>VLOOKUP(A130,Sheet2!A:B,2,)</f>
        <v>0</v>
      </c>
      <c r="E130" t="s">
        <v>545</v>
      </c>
      <c r="F130">
        <f t="shared" ref="F130:F193" si="5">G130+H130</f>
        <v>2</v>
      </c>
      <c r="G130">
        <v>2</v>
      </c>
      <c r="H130">
        <v>0</v>
      </c>
    </row>
    <row r="131" spans="1:8" x14ac:dyDescent="0.25">
      <c r="A131" t="s">
        <v>547</v>
      </c>
      <c r="B131">
        <f t="shared" si="4"/>
        <v>1</v>
      </c>
      <c r="C131">
        <v>0</v>
      </c>
      <c r="D131">
        <f>VLOOKUP(A131,Sheet2!A:B,2,)</f>
        <v>1</v>
      </c>
      <c r="E131" t="s">
        <v>546</v>
      </c>
      <c r="F131">
        <f t="shared" si="5"/>
        <v>0</v>
      </c>
      <c r="G131">
        <v>0</v>
      </c>
      <c r="H131">
        <v>0</v>
      </c>
    </row>
    <row r="132" spans="1:8" x14ac:dyDescent="0.25">
      <c r="A132" t="s">
        <v>548</v>
      </c>
      <c r="B132">
        <f t="shared" si="4"/>
        <v>0</v>
      </c>
      <c r="C132">
        <v>0</v>
      </c>
      <c r="D132">
        <f>VLOOKUP(A132,Sheet2!A:B,2,)</f>
        <v>0</v>
      </c>
      <c r="E132" t="s">
        <v>547</v>
      </c>
      <c r="F132">
        <f t="shared" si="5"/>
        <v>1</v>
      </c>
      <c r="G132">
        <v>1</v>
      </c>
      <c r="H132">
        <v>0</v>
      </c>
    </row>
    <row r="133" spans="1:8" x14ac:dyDescent="0.25">
      <c r="A133" t="s">
        <v>549</v>
      </c>
      <c r="B133">
        <f t="shared" si="4"/>
        <v>0</v>
      </c>
      <c r="C133">
        <v>0</v>
      </c>
      <c r="D133">
        <f>VLOOKUP(A133,Sheet2!A:B,2,)</f>
        <v>0</v>
      </c>
      <c r="E133" t="s">
        <v>548</v>
      </c>
      <c r="F133">
        <f t="shared" si="5"/>
        <v>0</v>
      </c>
      <c r="G133">
        <v>0</v>
      </c>
      <c r="H133">
        <v>0</v>
      </c>
    </row>
    <row r="134" spans="1:8" x14ac:dyDescent="0.25">
      <c r="A134" t="s">
        <v>550</v>
      </c>
      <c r="B134">
        <f t="shared" si="4"/>
        <v>2</v>
      </c>
      <c r="C134">
        <v>0</v>
      </c>
      <c r="D134">
        <f>VLOOKUP(A134,Sheet2!A:B,2,)</f>
        <v>2</v>
      </c>
      <c r="E134" t="s">
        <v>549</v>
      </c>
      <c r="F134">
        <f t="shared" si="5"/>
        <v>0</v>
      </c>
      <c r="G134">
        <v>0</v>
      </c>
      <c r="H134">
        <v>0</v>
      </c>
    </row>
    <row r="135" spans="1:8" x14ac:dyDescent="0.25">
      <c r="A135" t="s">
        <v>551</v>
      </c>
      <c r="B135">
        <f t="shared" si="4"/>
        <v>2</v>
      </c>
      <c r="C135">
        <v>0</v>
      </c>
      <c r="D135">
        <f>VLOOKUP(A135,Sheet2!A:B,2,)</f>
        <v>2</v>
      </c>
      <c r="E135" t="s">
        <v>550</v>
      </c>
      <c r="F135">
        <f t="shared" si="5"/>
        <v>2</v>
      </c>
      <c r="G135">
        <v>2</v>
      </c>
      <c r="H135">
        <v>0</v>
      </c>
    </row>
    <row r="136" spans="1:8" x14ac:dyDescent="0.25">
      <c r="A136" t="s">
        <v>552</v>
      </c>
      <c r="B136">
        <f t="shared" si="4"/>
        <v>0</v>
      </c>
      <c r="C136">
        <v>0</v>
      </c>
      <c r="D136">
        <f>VLOOKUP(A136,Sheet2!A:B,2,)</f>
        <v>0</v>
      </c>
      <c r="E136" t="s">
        <v>551</v>
      </c>
      <c r="F136">
        <f t="shared" si="5"/>
        <v>2</v>
      </c>
      <c r="G136">
        <v>2</v>
      </c>
      <c r="H136">
        <v>0</v>
      </c>
    </row>
    <row r="137" spans="1:8" x14ac:dyDescent="0.25">
      <c r="A137" t="s">
        <v>553</v>
      </c>
      <c r="B137">
        <f t="shared" si="4"/>
        <v>0</v>
      </c>
      <c r="C137">
        <v>0</v>
      </c>
      <c r="D137">
        <f>VLOOKUP(A137,Sheet2!A:B,2,)</f>
        <v>0</v>
      </c>
      <c r="E137" t="s">
        <v>552</v>
      </c>
      <c r="F137">
        <f t="shared" si="5"/>
        <v>0</v>
      </c>
      <c r="G137">
        <v>0</v>
      </c>
      <c r="H137">
        <v>0</v>
      </c>
    </row>
    <row r="138" spans="1:8" x14ac:dyDescent="0.25">
      <c r="A138" t="s">
        <v>554</v>
      </c>
      <c r="B138">
        <f t="shared" si="4"/>
        <v>3</v>
      </c>
      <c r="C138">
        <v>0</v>
      </c>
      <c r="D138">
        <f>VLOOKUP(A138,Sheet2!A:B,2,)</f>
        <v>3</v>
      </c>
      <c r="E138" t="s">
        <v>553</v>
      </c>
      <c r="F138">
        <f t="shared" si="5"/>
        <v>0</v>
      </c>
      <c r="G138">
        <v>0</v>
      </c>
      <c r="H138">
        <v>0</v>
      </c>
    </row>
    <row r="139" spans="1:8" x14ac:dyDescent="0.25">
      <c r="A139" t="s">
        <v>555</v>
      </c>
      <c r="B139">
        <f t="shared" si="4"/>
        <v>4</v>
      </c>
      <c r="C139">
        <v>0</v>
      </c>
      <c r="D139">
        <f>VLOOKUP(A139,Sheet2!A:B,2,)</f>
        <v>4</v>
      </c>
      <c r="E139" t="s">
        <v>554</v>
      </c>
      <c r="F139">
        <f t="shared" si="5"/>
        <v>3</v>
      </c>
      <c r="G139">
        <v>3</v>
      </c>
      <c r="H139">
        <v>0</v>
      </c>
    </row>
    <row r="140" spans="1:8" x14ac:dyDescent="0.25">
      <c r="A140" t="s">
        <v>556</v>
      </c>
      <c r="B140">
        <f t="shared" si="4"/>
        <v>4</v>
      </c>
      <c r="C140">
        <v>1</v>
      </c>
      <c r="D140">
        <f>VLOOKUP(A140,Sheet2!A:B,2,)</f>
        <v>3</v>
      </c>
      <c r="E140" t="s">
        <v>555</v>
      </c>
      <c r="F140">
        <f t="shared" si="5"/>
        <v>2</v>
      </c>
      <c r="G140">
        <v>2</v>
      </c>
      <c r="H140">
        <v>0</v>
      </c>
    </row>
    <row r="141" spans="1:8" x14ac:dyDescent="0.25">
      <c r="A141" t="s">
        <v>557</v>
      </c>
      <c r="B141">
        <f t="shared" si="4"/>
        <v>4</v>
      </c>
      <c r="C141">
        <v>0</v>
      </c>
      <c r="D141">
        <f>VLOOKUP(A141,Sheet2!A:B,2,)</f>
        <v>4</v>
      </c>
      <c r="E141" t="s">
        <v>556</v>
      </c>
      <c r="F141">
        <f t="shared" si="5"/>
        <v>4</v>
      </c>
      <c r="G141">
        <v>3</v>
      </c>
      <c r="H141">
        <v>1</v>
      </c>
    </row>
    <row r="142" spans="1:8" x14ac:dyDescent="0.25">
      <c r="A142" t="s">
        <v>558</v>
      </c>
      <c r="B142">
        <f t="shared" si="4"/>
        <v>2</v>
      </c>
      <c r="C142">
        <v>0</v>
      </c>
      <c r="D142">
        <f>VLOOKUP(A142,Sheet2!A:B,2,)</f>
        <v>2</v>
      </c>
      <c r="E142" t="s">
        <v>557</v>
      </c>
      <c r="F142">
        <f t="shared" si="5"/>
        <v>4</v>
      </c>
      <c r="G142">
        <v>4</v>
      </c>
      <c r="H142">
        <v>0</v>
      </c>
    </row>
    <row r="143" spans="1:8" x14ac:dyDescent="0.25">
      <c r="A143" t="s">
        <v>559</v>
      </c>
      <c r="B143">
        <f t="shared" si="4"/>
        <v>1</v>
      </c>
      <c r="C143">
        <v>0</v>
      </c>
      <c r="D143">
        <f>VLOOKUP(A143,Sheet2!A:B,2,)</f>
        <v>1</v>
      </c>
      <c r="E143" t="s">
        <v>558</v>
      </c>
      <c r="F143">
        <f t="shared" si="5"/>
        <v>2</v>
      </c>
      <c r="G143">
        <v>2</v>
      </c>
      <c r="H143">
        <v>0</v>
      </c>
    </row>
    <row r="144" spans="1:8" x14ac:dyDescent="0.25">
      <c r="A144" t="s">
        <v>560</v>
      </c>
      <c r="B144">
        <f t="shared" si="4"/>
        <v>2</v>
      </c>
      <c r="C144">
        <v>0</v>
      </c>
      <c r="D144">
        <f>VLOOKUP(A144,Sheet2!A:B,2,)</f>
        <v>2</v>
      </c>
      <c r="E144" t="s">
        <v>559</v>
      </c>
      <c r="F144">
        <f t="shared" si="5"/>
        <v>1</v>
      </c>
      <c r="G144">
        <v>1</v>
      </c>
      <c r="H144">
        <v>0</v>
      </c>
    </row>
    <row r="145" spans="1:8" x14ac:dyDescent="0.25">
      <c r="A145" t="s">
        <v>561</v>
      </c>
      <c r="B145">
        <f t="shared" si="4"/>
        <v>8</v>
      </c>
      <c r="C145">
        <v>0</v>
      </c>
      <c r="D145">
        <f>VLOOKUP(A145,Sheet2!A:B,2,)</f>
        <v>8</v>
      </c>
      <c r="E145" t="s">
        <v>560</v>
      </c>
      <c r="F145">
        <f t="shared" si="5"/>
        <v>0</v>
      </c>
      <c r="G145">
        <v>0</v>
      </c>
      <c r="H145">
        <v>0</v>
      </c>
    </row>
    <row r="146" spans="1:8" x14ac:dyDescent="0.25">
      <c r="A146" t="s">
        <v>562</v>
      </c>
      <c r="B146">
        <f t="shared" si="4"/>
        <v>5</v>
      </c>
      <c r="C146">
        <v>0</v>
      </c>
      <c r="D146">
        <f>VLOOKUP(A146,Sheet2!A:B,2,)</f>
        <v>5</v>
      </c>
      <c r="E146" t="s">
        <v>561</v>
      </c>
      <c r="F146">
        <f t="shared" si="5"/>
        <v>8</v>
      </c>
      <c r="G146">
        <v>8</v>
      </c>
      <c r="H146">
        <v>0</v>
      </c>
    </row>
    <row r="147" spans="1:8" x14ac:dyDescent="0.25">
      <c r="A147" t="s">
        <v>563</v>
      </c>
      <c r="B147">
        <f t="shared" si="4"/>
        <v>10</v>
      </c>
      <c r="C147">
        <v>0</v>
      </c>
      <c r="D147">
        <f>VLOOKUP(A147,Sheet2!A:B,2,)</f>
        <v>10</v>
      </c>
      <c r="E147" t="s">
        <v>562</v>
      </c>
      <c r="F147">
        <f t="shared" si="5"/>
        <v>5</v>
      </c>
      <c r="G147">
        <v>5</v>
      </c>
      <c r="H147">
        <v>0</v>
      </c>
    </row>
    <row r="148" spans="1:8" x14ac:dyDescent="0.25">
      <c r="A148" t="s">
        <v>564</v>
      </c>
      <c r="B148">
        <f t="shared" si="4"/>
        <v>0</v>
      </c>
      <c r="C148">
        <v>0</v>
      </c>
      <c r="D148">
        <f>VLOOKUP(A148,Sheet2!A:B,2,)</f>
        <v>0</v>
      </c>
      <c r="E148" t="s">
        <v>563</v>
      </c>
      <c r="F148">
        <f t="shared" si="5"/>
        <v>10</v>
      </c>
      <c r="G148">
        <v>10</v>
      </c>
      <c r="H148">
        <v>0</v>
      </c>
    </row>
    <row r="149" spans="1:8" x14ac:dyDescent="0.25">
      <c r="A149" t="s">
        <v>565</v>
      </c>
      <c r="B149">
        <f t="shared" si="4"/>
        <v>1</v>
      </c>
      <c r="C149">
        <v>0</v>
      </c>
      <c r="D149">
        <f>VLOOKUP(A149,Sheet2!A:B,2,)</f>
        <v>1</v>
      </c>
      <c r="E149" t="s">
        <v>564</v>
      </c>
      <c r="F149">
        <f t="shared" si="5"/>
        <v>0</v>
      </c>
      <c r="G149">
        <v>0</v>
      </c>
      <c r="H149">
        <v>0</v>
      </c>
    </row>
    <row r="150" spans="1:8" x14ac:dyDescent="0.25">
      <c r="A150" t="s">
        <v>566</v>
      </c>
      <c r="B150">
        <f t="shared" si="4"/>
        <v>0</v>
      </c>
      <c r="C150">
        <v>0</v>
      </c>
      <c r="D150">
        <f>VLOOKUP(A150,Sheet2!A:B,2,)</f>
        <v>0</v>
      </c>
      <c r="E150" t="s">
        <v>565</v>
      </c>
      <c r="F150">
        <f t="shared" si="5"/>
        <v>1</v>
      </c>
      <c r="G150">
        <v>1</v>
      </c>
      <c r="H150">
        <v>0</v>
      </c>
    </row>
    <row r="151" spans="1:8" x14ac:dyDescent="0.25">
      <c r="A151" t="s">
        <v>567</v>
      </c>
      <c r="B151">
        <f t="shared" si="4"/>
        <v>2</v>
      </c>
      <c r="C151">
        <v>0</v>
      </c>
      <c r="D151">
        <f>VLOOKUP(A151,Sheet2!A:B,2,)</f>
        <v>2</v>
      </c>
      <c r="E151" t="s">
        <v>566</v>
      </c>
      <c r="F151">
        <f t="shared" si="5"/>
        <v>0</v>
      </c>
      <c r="G151">
        <v>0</v>
      </c>
      <c r="H151">
        <v>0</v>
      </c>
    </row>
    <row r="152" spans="1:8" x14ac:dyDescent="0.25">
      <c r="A152" t="s">
        <v>569</v>
      </c>
      <c r="B152">
        <f t="shared" si="4"/>
        <v>7</v>
      </c>
      <c r="C152">
        <v>0</v>
      </c>
      <c r="D152">
        <f>VLOOKUP(A152,Sheet2!A:B,2,)</f>
        <v>7</v>
      </c>
      <c r="E152" t="s">
        <v>567</v>
      </c>
      <c r="F152">
        <f t="shared" si="5"/>
        <v>2</v>
      </c>
      <c r="G152">
        <v>2</v>
      </c>
      <c r="H152">
        <v>0</v>
      </c>
    </row>
    <row r="153" spans="1:8" x14ac:dyDescent="0.25">
      <c r="A153" t="s">
        <v>570</v>
      </c>
      <c r="B153">
        <f t="shared" si="4"/>
        <v>0</v>
      </c>
      <c r="C153">
        <v>0</v>
      </c>
      <c r="D153">
        <f>VLOOKUP(A153,Sheet2!A:B,2,)</f>
        <v>0</v>
      </c>
      <c r="E153" t="s">
        <v>569</v>
      </c>
      <c r="F153">
        <f t="shared" si="5"/>
        <v>7</v>
      </c>
      <c r="G153">
        <v>7</v>
      </c>
      <c r="H153">
        <v>0</v>
      </c>
    </row>
    <row r="154" spans="1:8" x14ac:dyDescent="0.25">
      <c r="A154" t="s">
        <v>571</v>
      </c>
      <c r="B154">
        <f t="shared" si="4"/>
        <v>0</v>
      </c>
      <c r="C154">
        <v>0</v>
      </c>
      <c r="D154">
        <f>VLOOKUP(A154,Sheet2!A:B,2,)</f>
        <v>0</v>
      </c>
      <c r="E154" t="s">
        <v>570</v>
      </c>
      <c r="F154">
        <f t="shared" si="5"/>
        <v>0</v>
      </c>
      <c r="G154">
        <v>0</v>
      </c>
      <c r="H154">
        <v>0</v>
      </c>
    </row>
    <row r="155" spans="1:8" x14ac:dyDescent="0.25">
      <c r="A155" t="s">
        <v>572</v>
      </c>
      <c r="B155">
        <f t="shared" si="4"/>
        <v>2</v>
      </c>
      <c r="C155">
        <v>0</v>
      </c>
      <c r="D155">
        <f>VLOOKUP(A155,Sheet2!A:B,2,)</f>
        <v>2</v>
      </c>
      <c r="E155" t="s">
        <v>571</v>
      </c>
      <c r="F155">
        <f t="shared" si="5"/>
        <v>0</v>
      </c>
      <c r="G155">
        <v>0</v>
      </c>
      <c r="H155">
        <v>0</v>
      </c>
    </row>
    <row r="156" spans="1:8" x14ac:dyDescent="0.25">
      <c r="A156" t="s">
        <v>573</v>
      </c>
      <c r="B156">
        <f t="shared" si="4"/>
        <v>5</v>
      </c>
      <c r="C156">
        <v>0</v>
      </c>
      <c r="D156">
        <f>VLOOKUP(A156,Sheet2!A:B,2,)</f>
        <v>5</v>
      </c>
      <c r="E156" t="s">
        <v>572</v>
      </c>
      <c r="F156">
        <f t="shared" si="5"/>
        <v>2</v>
      </c>
      <c r="G156">
        <v>2</v>
      </c>
      <c r="H156">
        <v>0</v>
      </c>
    </row>
    <row r="157" spans="1:8" x14ac:dyDescent="0.25">
      <c r="A157" t="s">
        <v>575</v>
      </c>
      <c r="B157">
        <f t="shared" si="4"/>
        <v>1</v>
      </c>
      <c r="C157">
        <v>0</v>
      </c>
      <c r="D157">
        <f>VLOOKUP(A157,Sheet2!A:B,2,)</f>
        <v>1</v>
      </c>
      <c r="E157" t="s">
        <v>573</v>
      </c>
      <c r="F157">
        <f t="shared" si="5"/>
        <v>5</v>
      </c>
      <c r="G157">
        <v>5</v>
      </c>
      <c r="H157">
        <v>0</v>
      </c>
    </row>
    <row r="158" spans="1:8" x14ac:dyDescent="0.25">
      <c r="A158" t="s">
        <v>576</v>
      </c>
      <c r="B158">
        <f t="shared" si="4"/>
        <v>12</v>
      </c>
      <c r="C158">
        <v>0</v>
      </c>
      <c r="D158">
        <f>VLOOKUP(A158,Sheet2!A:B,2,)</f>
        <v>12</v>
      </c>
      <c r="E158" t="s">
        <v>575</v>
      </c>
      <c r="F158">
        <f t="shared" si="5"/>
        <v>1</v>
      </c>
      <c r="G158">
        <v>1</v>
      </c>
      <c r="H158">
        <v>0</v>
      </c>
    </row>
    <row r="159" spans="1:8" x14ac:dyDescent="0.25">
      <c r="A159" t="s">
        <v>577</v>
      </c>
      <c r="B159">
        <f t="shared" si="4"/>
        <v>11</v>
      </c>
      <c r="C159">
        <v>0</v>
      </c>
      <c r="D159">
        <f>VLOOKUP(A159,Sheet2!A:B,2,)</f>
        <v>11</v>
      </c>
      <c r="E159" t="s">
        <v>576</v>
      </c>
      <c r="F159">
        <f t="shared" si="5"/>
        <v>12</v>
      </c>
      <c r="G159">
        <v>12</v>
      </c>
      <c r="H159">
        <v>0</v>
      </c>
    </row>
    <row r="160" spans="1:8" x14ac:dyDescent="0.25">
      <c r="A160" t="s">
        <v>578</v>
      </c>
      <c r="B160">
        <f t="shared" si="4"/>
        <v>4</v>
      </c>
      <c r="C160">
        <v>0</v>
      </c>
      <c r="D160">
        <f>VLOOKUP(A160,Sheet2!A:B,2,)</f>
        <v>4</v>
      </c>
      <c r="E160" t="s">
        <v>577</v>
      </c>
      <c r="F160">
        <f t="shared" si="5"/>
        <v>11</v>
      </c>
      <c r="G160">
        <v>11</v>
      </c>
      <c r="H160">
        <v>0</v>
      </c>
    </row>
    <row r="161" spans="1:8" x14ac:dyDescent="0.25">
      <c r="A161" t="s">
        <v>580</v>
      </c>
      <c r="B161">
        <f t="shared" si="4"/>
        <v>1</v>
      </c>
      <c r="C161">
        <v>0</v>
      </c>
      <c r="D161">
        <f>VLOOKUP(A161,Sheet2!A:B,2,)</f>
        <v>1</v>
      </c>
      <c r="E161" t="s">
        <v>578</v>
      </c>
      <c r="F161">
        <f t="shared" si="5"/>
        <v>4</v>
      </c>
      <c r="G161">
        <v>4</v>
      </c>
      <c r="H161">
        <v>0</v>
      </c>
    </row>
    <row r="162" spans="1:8" x14ac:dyDescent="0.25">
      <c r="A162" t="s">
        <v>583</v>
      </c>
      <c r="B162">
        <f t="shared" si="4"/>
        <v>37</v>
      </c>
      <c r="C162">
        <v>1</v>
      </c>
      <c r="D162">
        <f>VLOOKUP(A162,Sheet2!A:B,2,)</f>
        <v>36</v>
      </c>
      <c r="E162" t="s">
        <v>580</v>
      </c>
      <c r="F162">
        <f t="shared" si="5"/>
        <v>1</v>
      </c>
      <c r="G162">
        <v>1</v>
      </c>
      <c r="H162">
        <v>0</v>
      </c>
    </row>
    <row r="163" spans="1:8" x14ac:dyDescent="0.25">
      <c r="A163" t="s">
        <v>885</v>
      </c>
      <c r="B163">
        <f t="shared" si="4"/>
        <v>8</v>
      </c>
      <c r="C163">
        <v>0</v>
      </c>
      <c r="D163">
        <f>VLOOKUP(A163,Sheet2!A:B,2,)</f>
        <v>8</v>
      </c>
      <c r="E163" t="s">
        <v>583</v>
      </c>
      <c r="F163">
        <f t="shared" si="5"/>
        <v>37</v>
      </c>
      <c r="G163">
        <v>36</v>
      </c>
      <c r="H163">
        <v>1</v>
      </c>
    </row>
    <row r="164" spans="1:8" x14ac:dyDescent="0.25">
      <c r="A164" t="s">
        <v>584</v>
      </c>
      <c r="B164">
        <f t="shared" si="4"/>
        <v>1</v>
      </c>
      <c r="C164">
        <v>0</v>
      </c>
      <c r="D164">
        <f>VLOOKUP(A164,Sheet2!A:B,2,)</f>
        <v>1</v>
      </c>
      <c r="E164" t="s">
        <v>885</v>
      </c>
      <c r="F164">
        <f t="shared" si="5"/>
        <v>8</v>
      </c>
      <c r="G164">
        <v>8</v>
      </c>
      <c r="H164">
        <v>0</v>
      </c>
    </row>
    <row r="165" spans="1:8" x14ac:dyDescent="0.25">
      <c r="A165" t="s">
        <v>586</v>
      </c>
      <c r="B165">
        <f t="shared" si="4"/>
        <v>1</v>
      </c>
      <c r="C165">
        <v>0</v>
      </c>
      <c r="D165">
        <f>VLOOKUP(A165,Sheet2!A:B,2,)</f>
        <v>1</v>
      </c>
      <c r="E165" t="s">
        <v>584</v>
      </c>
      <c r="F165">
        <f t="shared" si="5"/>
        <v>1</v>
      </c>
      <c r="G165">
        <v>1</v>
      </c>
      <c r="H165">
        <v>0</v>
      </c>
    </row>
    <row r="166" spans="1:8" x14ac:dyDescent="0.25">
      <c r="A166" t="s">
        <v>587</v>
      </c>
      <c r="B166">
        <f t="shared" si="4"/>
        <v>1</v>
      </c>
      <c r="C166">
        <v>0</v>
      </c>
      <c r="D166">
        <f>VLOOKUP(A166,Sheet2!A:B,2,)</f>
        <v>1</v>
      </c>
      <c r="E166" t="s">
        <v>586</v>
      </c>
      <c r="F166">
        <f t="shared" si="5"/>
        <v>1</v>
      </c>
      <c r="G166">
        <v>1</v>
      </c>
      <c r="H166">
        <v>0</v>
      </c>
    </row>
    <row r="167" spans="1:8" x14ac:dyDescent="0.25">
      <c r="A167" t="s">
        <v>588</v>
      </c>
      <c r="B167">
        <f t="shared" si="4"/>
        <v>1</v>
      </c>
      <c r="C167">
        <v>0</v>
      </c>
      <c r="D167">
        <f>VLOOKUP(A167,Sheet2!A:B,2,)</f>
        <v>1</v>
      </c>
      <c r="E167" t="s">
        <v>587</v>
      </c>
      <c r="F167">
        <f t="shared" si="5"/>
        <v>1</v>
      </c>
      <c r="G167">
        <v>1</v>
      </c>
      <c r="H167">
        <v>0</v>
      </c>
    </row>
    <row r="168" spans="1:8" x14ac:dyDescent="0.25">
      <c r="A168" t="s">
        <v>590</v>
      </c>
      <c r="B168">
        <f t="shared" si="4"/>
        <v>1</v>
      </c>
      <c r="C168">
        <v>0</v>
      </c>
      <c r="D168">
        <f>VLOOKUP(A168,Sheet2!A:B,2,)</f>
        <v>1</v>
      </c>
      <c r="E168" t="s">
        <v>588</v>
      </c>
      <c r="F168">
        <f t="shared" si="5"/>
        <v>1</v>
      </c>
      <c r="G168">
        <v>1</v>
      </c>
      <c r="H168">
        <v>0</v>
      </c>
    </row>
    <row r="169" spans="1:8" x14ac:dyDescent="0.25">
      <c r="A169" t="s">
        <v>591</v>
      </c>
      <c r="B169">
        <f t="shared" si="4"/>
        <v>17</v>
      </c>
      <c r="C169">
        <v>2</v>
      </c>
      <c r="D169">
        <f>VLOOKUP(A169,Sheet2!A:B,2,)</f>
        <v>15</v>
      </c>
      <c r="E169" t="s">
        <v>590</v>
      </c>
      <c r="F169">
        <f t="shared" si="5"/>
        <v>1</v>
      </c>
      <c r="G169">
        <v>1</v>
      </c>
      <c r="H169">
        <v>0</v>
      </c>
    </row>
    <row r="170" spans="1:8" x14ac:dyDescent="0.25">
      <c r="A170" t="s">
        <v>592</v>
      </c>
      <c r="B170">
        <f t="shared" si="4"/>
        <v>13</v>
      </c>
      <c r="C170">
        <v>0</v>
      </c>
      <c r="D170">
        <f>VLOOKUP(A170,Sheet2!A:B,2,)</f>
        <v>13</v>
      </c>
      <c r="E170" t="s">
        <v>591</v>
      </c>
      <c r="F170">
        <f t="shared" si="5"/>
        <v>17</v>
      </c>
      <c r="G170">
        <v>15</v>
      </c>
      <c r="H170">
        <v>2</v>
      </c>
    </row>
    <row r="171" spans="1:8" x14ac:dyDescent="0.25">
      <c r="A171" t="s">
        <v>593</v>
      </c>
      <c r="B171">
        <f t="shared" si="4"/>
        <v>6</v>
      </c>
      <c r="C171">
        <v>0</v>
      </c>
      <c r="D171">
        <f>VLOOKUP(A171,Sheet2!A:B,2,)</f>
        <v>6</v>
      </c>
      <c r="E171" t="s">
        <v>592</v>
      </c>
      <c r="F171">
        <f t="shared" si="5"/>
        <v>13</v>
      </c>
      <c r="G171">
        <v>13</v>
      </c>
      <c r="H171">
        <v>0</v>
      </c>
    </row>
    <row r="172" spans="1:8" x14ac:dyDescent="0.25">
      <c r="A172" t="s">
        <v>594</v>
      </c>
      <c r="B172">
        <f t="shared" si="4"/>
        <v>2</v>
      </c>
      <c r="C172">
        <v>0</v>
      </c>
      <c r="D172">
        <f>VLOOKUP(A172,Sheet2!A:B,2,)</f>
        <v>2</v>
      </c>
      <c r="E172" t="s">
        <v>593</v>
      </c>
      <c r="F172">
        <f t="shared" si="5"/>
        <v>6</v>
      </c>
      <c r="G172">
        <v>6</v>
      </c>
      <c r="H172">
        <v>0</v>
      </c>
    </row>
    <row r="173" spans="1:8" x14ac:dyDescent="0.25">
      <c r="A173" t="s">
        <v>595</v>
      </c>
      <c r="B173">
        <f t="shared" si="4"/>
        <v>2</v>
      </c>
      <c r="C173">
        <v>0</v>
      </c>
      <c r="D173">
        <f>VLOOKUP(A173,Sheet2!A:B,2,)</f>
        <v>2</v>
      </c>
      <c r="E173" t="s">
        <v>594</v>
      </c>
      <c r="F173">
        <f t="shared" si="5"/>
        <v>2</v>
      </c>
      <c r="G173">
        <v>2</v>
      </c>
      <c r="H173">
        <v>0</v>
      </c>
    </row>
    <row r="174" spans="1:8" x14ac:dyDescent="0.25">
      <c r="A174" t="s">
        <v>596</v>
      </c>
      <c r="B174">
        <f t="shared" si="4"/>
        <v>7</v>
      </c>
      <c r="C174">
        <v>0</v>
      </c>
      <c r="D174">
        <f>VLOOKUP(A174,Sheet2!A:B,2,)</f>
        <v>7</v>
      </c>
      <c r="E174" t="s">
        <v>595</v>
      </c>
      <c r="F174">
        <f t="shared" si="5"/>
        <v>2</v>
      </c>
      <c r="G174">
        <v>2</v>
      </c>
      <c r="H174">
        <v>0</v>
      </c>
    </row>
    <row r="175" spans="1:8" x14ac:dyDescent="0.25">
      <c r="A175" t="s">
        <v>599</v>
      </c>
      <c r="B175">
        <f t="shared" si="4"/>
        <v>11</v>
      </c>
      <c r="C175">
        <v>0</v>
      </c>
      <c r="D175">
        <f>VLOOKUP(A175,Sheet2!A:B,2,)</f>
        <v>11</v>
      </c>
      <c r="E175" t="s">
        <v>596</v>
      </c>
      <c r="F175">
        <f t="shared" si="5"/>
        <v>7</v>
      </c>
      <c r="G175">
        <v>7</v>
      </c>
      <c r="H175">
        <v>0</v>
      </c>
    </row>
    <row r="176" spans="1:8" x14ac:dyDescent="0.25">
      <c r="A176" t="s">
        <v>601</v>
      </c>
      <c r="B176">
        <f t="shared" si="4"/>
        <v>2</v>
      </c>
      <c r="C176">
        <v>0</v>
      </c>
      <c r="D176">
        <f>VLOOKUP(A176,Sheet2!A:B,2,)</f>
        <v>2</v>
      </c>
      <c r="E176" t="s">
        <v>599</v>
      </c>
      <c r="F176">
        <f t="shared" si="5"/>
        <v>11</v>
      </c>
      <c r="G176">
        <v>11</v>
      </c>
      <c r="H176">
        <v>0</v>
      </c>
    </row>
    <row r="177" spans="1:8" x14ac:dyDescent="0.25">
      <c r="A177" t="s">
        <v>602</v>
      </c>
      <c r="B177">
        <f t="shared" si="4"/>
        <v>2</v>
      </c>
      <c r="C177">
        <v>0</v>
      </c>
      <c r="D177">
        <f>VLOOKUP(A177,Sheet2!A:B,2,)</f>
        <v>2</v>
      </c>
      <c r="E177" t="s">
        <v>601</v>
      </c>
      <c r="F177">
        <f t="shared" si="5"/>
        <v>2</v>
      </c>
      <c r="G177">
        <v>2</v>
      </c>
      <c r="H177">
        <v>0</v>
      </c>
    </row>
    <row r="178" spans="1:8" x14ac:dyDescent="0.25">
      <c r="A178" t="s">
        <v>603</v>
      </c>
      <c r="B178">
        <f t="shared" si="4"/>
        <v>0</v>
      </c>
      <c r="C178">
        <v>0</v>
      </c>
      <c r="D178">
        <f>VLOOKUP(A178,Sheet2!A:B,2,)</f>
        <v>0</v>
      </c>
      <c r="E178" t="s">
        <v>602</v>
      </c>
      <c r="F178">
        <f t="shared" si="5"/>
        <v>2</v>
      </c>
      <c r="G178">
        <v>2</v>
      </c>
      <c r="H178">
        <v>0</v>
      </c>
    </row>
    <row r="179" spans="1:8" x14ac:dyDescent="0.25">
      <c r="A179" t="s">
        <v>604</v>
      </c>
      <c r="B179">
        <f t="shared" si="4"/>
        <v>0</v>
      </c>
      <c r="C179">
        <v>0</v>
      </c>
      <c r="D179">
        <f>VLOOKUP(A179,Sheet2!A:B,2,)</f>
        <v>0</v>
      </c>
      <c r="E179" t="s">
        <v>603</v>
      </c>
      <c r="F179">
        <f t="shared" si="5"/>
        <v>0</v>
      </c>
      <c r="G179">
        <v>0</v>
      </c>
      <c r="H179">
        <v>0</v>
      </c>
    </row>
    <row r="180" spans="1:8" x14ac:dyDescent="0.25">
      <c r="A180" t="s">
        <v>605</v>
      </c>
      <c r="B180">
        <f t="shared" si="4"/>
        <v>0</v>
      </c>
      <c r="C180">
        <v>0</v>
      </c>
      <c r="D180">
        <f>VLOOKUP(A180,Sheet2!A:B,2,)</f>
        <v>0</v>
      </c>
      <c r="E180" t="s">
        <v>604</v>
      </c>
      <c r="F180">
        <f t="shared" si="5"/>
        <v>0</v>
      </c>
      <c r="G180">
        <v>0</v>
      </c>
      <c r="H180">
        <v>0</v>
      </c>
    </row>
    <row r="181" spans="1:8" x14ac:dyDescent="0.25">
      <c r="A181" t="s">
        <v>606</v>
      </c>
      <c r="B181">
        <f t="shared" si="4"/>
        <v>0</v>
      </c>
      <c r="C181">
        <v>0</v>
      </c>
      <c r="D181">
        <f>VLOOKUP(A181,Sheet2!A:B,2,)</f>
        <v>0</v>
      </c>
      <c r="E181" t="s">
        <v>605</v>
      </c>
      <c r="F181">
        <f t="shared" si="5"/>
        <v>0</v>
      </c>
      <c r="G181">
        <v>0</v>
      </c>
      <c r="H181">
        <v>0</v>
      </c>
    </row>
    <row r="182" spans="1:8" x14ac:dyDescent="0.25">
      <c r="A182" t="s">
        <v>607</v>
      </c>
      <c r="B182">
        <f t="shared" si="4"/>
        <v>2</v>
      </c>
      <c r="C182">
        <v>0</v>
      </c>
      <c r="D182">
        <f>VLOOKUP(A182,Sheet2!A:B,2,)</f>
        <v>2</v>
      </c>
      <c r="E182" t="s">
        <v>606</v>
      </c>
      <c r="F182">
        <f t="shared" si="5"/>
        <v>0</v>
      </c>
      <c r="G182">
        <v>0</v>
      </c>
      <c r="H182">
        <v>0</v>
      </c>
    </row>
    <row r="183" spans="1:8" x14ac:dyDescent="0.25">
      <c r="A183" t="s">
        <v>608</v>
      </c>
      <c r="B183">
        <f t="shared" si="4"/>
        <v>2</v>
      </c>
      <c r="C183">
        <v>0</v>
      </c>
      <c r="D183">
        <f>VLOOKUP(A183,Sheet2!A:B,2,)</f>
        <v>2</v>
      </c>
      <c r="E183" t="s">
        <v>607</v>
      </c>
      <c r="F183">
        <f t="shared" si="5"/>
        <v>2</v>
      </c>
      <c r="G183">
        <v>2</v>
      </c>
      <c r="H183">
        <v>0</v>
      </c>
    </row>
    <row r="184" spans="1:8" x14ac:dyDescent="0.25">
      <c r="A184" t="s">
        <v>609</v>
      </c>
      <c r="B184">
        <f t="shared" si="4"/>
        <v>0</v>
      </c>
      <c r="C184">
        <v>0</v>
      </c>
      <c r="D184">
        <f>VLOOKUP(A184,Sheet2!A:B,2,)</f>
        <v>0</v>
      </c>
      <c r="E184" t="s">
        <v>608</v>
      </c>
      <c r="F184">
        <f t="shared" si="5"/>
        <v>2</v>
      </c>
      <c r="G184">
        <v>2</v>
      </c>
      <c r="H184">
        <v>0</v>
      </c>
    </row>
    <row r="185" spans="1:8" x14ac:dyDescent="0.25">
      <c r="A185" t="s">
        <v>610</v>
      </c>
      <c r="B185">
        <f t="shared" si="4"/>
        <v>2</v>
      </c>
      <c r="C185">
        <v>0</v>
      </c>
      <c r="D185">
        <f>VLOOKUP(A185,Sheet2!A:B,2,)</f>
        <v>2</v>
      </c>
      <c r="E185" t="s">
        <v>609</v>
      </c>
      <c r="F185">
        <f t="shared" si="5"/>
        <v>0</v>
      </c>
      <c r="G185">
        <v>0</v>
      </c>
      <c r="H185">
        <v>0</v>
      </c>
    </row>
    <row r="186" spans="1:8" x14ac:dyDescent="0.25">
      <c r="A186" t="s">
        <v>611</v>
      </c>
      <c r="B186">
        <f t="shared" si="4"/>
        <v>2</v>
      </c>
      <c r="C186">
        <v>0</v>
      </c>
      <c r="D186">
        <f>VLOOKUP(A186,Sheet2!A:B,2,)</f>
        <v>2</v>
      </c>
      <c r="E186" t="s">
        <v>610</v>
      </c>
      <c r="F186">
        <f t="shared" si="5"/>
        <v>2</v>
      </c>
      <c r="G186">
        <v>2</v>
      </c>
      <c r="H186">
        <v>0</v>
      </c>
    </row>
    <row r="187" spans="1:8" x14ac:dyDescent="0.25">
      <c r="A187" t="s">
        <v>612</v>
      </c>
      <c r="B187">
        <f t="shared" si="4"/>
        <v>2</v>
      </c>
      <c r="C187">
        <v>0</v>
      </c>
      <c r="D187">
        <f>VLOOKUP(A187,Sheet2!A:B,2,)</f>
        <v>2</v>
      </c>
      <c r="E187" t="s">
        <v>611</v>
      </c>
      <c r="F187">
        <f t="shared" si="5"/>
        <v>2</v>
      </c>
      <c r="G187">
        <v>2</v>
      </c>
      <c r="H187">
        <v>0</v>
      </c>
    </row>
    <row r="188" spans="1:8" x14ac:dyDescent="0.25">
      <c r="A188" t="s">
        <v>613</v>
      </c>
      <c r="B188">
        <f t="shared" si="4"/>
        <v>0</v>
      </c>
      <c r="C188">
        <v>0</v>
      </c>
      <c r="D188">
        <f>VLOOKUP(A188,Sheet2!A:B,2,)</f>
        <v>0</v>
      </c>
      <c r="E188" t="s">
        <v>612</v>
      </c>
      <c r="F188">
        <f t="shared" si="5"/>
        <v>2</v>
      </c>
      <c r="G188">
        <v>2</v>
      </c>
      <c r="H188">
        <v>0</v>
      </c>
    </row>
    <row r="189" spans="1:8" x14ac:dyDescent="0.25">
      <c r="A189" t="s">
        <v>614</v>
      </c>
      <c r="B189">
        <f t="shared" si="4"/>
        <v>2</v>
      </c>
      <c r="C189">
        <v>0</v>
      </c>
      <c r="D189">
        <f>VLOOKUP(A189,Sheet2!A:B,2,)</f>
        <v>2</v>
      </c>
      <c r="E189" t="s">
        <v>613</v>
      </c>
      <c r="F189">
        <f t="shared" si="5"/>
        <v>0</v>
      </c>
      <c r="G189">
        <v>0</v>
      </c>
      <c r="H189">
        <v>0</v>
      </c>
    </row>
    <row r="190" spans="1:8" x14ac:dyDescent="0.25">
      <c r="A190" t="s">
        <v>615</v>
      </c>
      <c r="B190">
        <f t="shared" si="4"/>
        <v>0</v>
      </c>
      <c r="C190">
        <v>0</v>
      </c>
      <c r="D190">
        <f>VLOOKUP(A190,Sheet2!A:B,2,)</f>
        <v>0</v>
      </c>
      <c r="E190" t="s">
        <v>614</v>
      </c>
      <c r="F190">
        <f t="shared" si="5"/>
        <v>2</v>
      </c>
      <c r="G190">
        <v>2</v>
      </c>
      <c r="H190">
        <v>0</v>
      </c>
    </row>
    <row r="191" spans="1:8" x14ac:dyDescent="0.25">
      <c r="A191" t="s">
        <v>616</v>
      </c>
      <c r="B191">
        <f t="shared" si="4"/>
        <v>0</v>
      </c>
      <c r="C191">
        <v>0</v>
      </c>
      <c r="D191">
        <f>VLOOKUP(A191,Sheet2!A:B,2,)</f>
        <v>0</v>
      </c>
      <c r="E191" t="s">
        <v>615</v>
      </c>
      <c r="F191">
        <f t="shared" si="5"/>
        <v>0</v>
      </c>
      <c r="G191">
        <v>0</v>
      </c>
      <c r="H191">
        <v>0</v>
      </c>
    </row>
    <row r="192" spans="1:8" x14ac:dyDescent="0.25">
      <c r="A192" t="s">
        <v>617</v>
      </c>
      <c r="B192">
        <f t="shared" si="4"/>
        <v>2</v>
      </c>
      <c r="C192">
        <v>0</v>
      </c>
      <c r="D192">
        <f>VLOOKUP(A192,Sheet2!A:B,2,)</f>
        <v>2</v>
      </c>
      <c r="E192" t="s">
        <v>616</v>
      </c>
      <c r="F192">
        <f t="shared" si="5"/>
        <v>0</v>
      </c>
      <c r="G192">
        <v>0</v>
      </c>
      <c r="H192">
        <v>0</v>
      </c>
    </row>
    <row r="193" spans="1:8" x14ac:dyDescent="0.25">
      <c r="A193" t="s">
        <v>619</v>
      </c>
      <c r="B193">
        <f t="shared" si="4"/>
        <v>21</v>
      </c>
      <c r="C193">
        <v>0</v>
      </c>
      <c r="D193">
        <f>VLOOKUP(A193,Sheet2!A:B,2,)</f>
        <v>21</v>
      </c>
      <c r="E193" t="s">
        <v>617</v>
      </c>
      <c r="F193">
        <f t="shared" si="5"/>
        <v>2</v>
      </c>
      <c r="G193">
        <v>2</v>
      </c>
      <c r="H193">
        <v>0</v>
      </c>
    </row>
    <row r="194" spans="1:8" x14ac:dyDescent="0.25">
      <c r="A194" t="s">
        <v>620</v>
      </c>
      <c r="B194">
        <f t="shared" ref="B194:B257" si="6">C194+D194</f>
        <v>2043</v>
      </c>
      <c r="C194">
        <v>233</v>
      </c>
      <c r="D194">
        <f>VLOOKUP(A194,Sheet2!A:B,2,)</f>
        <v>1810</v>
      </c>
      <c r="E194" t="s">
        <v>619</v>
      </c>
      <c r="F194">
        <f t="shared" ref="F194:F257" si="7">G194+H194</f>
        <v>21</v>
      </c>
      <c r="G194">
        <v>21</v>
      </c>
      <c r="H194">
        <v>0</v>
      </c>
    </row>
    <row r="195" spans="1:8" x14ac:dyDescent="0.25">
      <c r="A195" t="s">
        <v>621</v>
      </c>
      <c r="B195">
        <f t="shared" si="6"/>
        <v>5237</v>
      </c>
      <c r="C195">
        <v>255</v>
      </c>
      <c r="D195">
        <f>VLOOKUP(A195,Sheet2!A:B,2,)</f>
        <v>4982</v>
      </c>
      <c r="E195" t="s">
        <v>620</v>
      </c>
      <c r="F195">
        <f t="shared" si="7"/>
        <v>517</v>
      </c>
      <c r="G195">
        <v>349</v>
      </c>
      <c r="H195">
        <v>168</v>
      </c>
    </row>
    <row r="196" spans="1:8" x14ac:dyDescent="0.25">
      <c r="A196" t="s">
        <v>622</v>
      </c>
      <c r="B196">
        <f t="shared" si="6"/>
        <v>105</v>
      </c>
      <c r="C196">
        <v>25</v>
      </c>
      <c r="D196">
        <f>VLOOKUP(A196,Sheet2!A:B,2,)</f>
        <v>80</v>
      </c>
      <c r="E196" t="s">
        <v>621</v>
      </c>
      <c r="F196">
        <f t="shared" si="7"/>
        <v>5237</v>
      </c>
      <c r="G196">
        <v>4982</v>
      </c>
      <c r="H196">
        <v>255</v>
      </c>
    </row>
    <row r="197" spans="1:8" x14ac:dyDescent="0.25">
      <c r="A197" t="s">
        <v>695</v>
      </c>
      <c r="B197">
        <f t="shared" si="6"/>
        <v>2</v>
      </c>
      <c r="C197">
        <v>0</v>
      </c>
      <c r="D197">
        <f>VLOOKUP(A197,Sheet2!A:B,2,)</f>
        <v>2</v>
      </c>
      <c r="E197" t="s">
        <v>622</v>
      </c>
      <c r="F197">
        <f t="shared" si="7"/>
        <v>105</v>
      </c>
      <c r="G197">
        <v>80</v>
      </c>
      <c r="H197">
        <v>25</v>
      </c>
    </row>
    <row r="198" spans="1:8" x14ac:dyDescent="0.25">
      <c r="A198" t="s">
        <v>697</v>
      </c>
      <c r="B198">
        <f t="shared" si="6"/>
        <v>0</v>
      </c>
      <c r="C198">
        <v>0</v>
      </c>
      <c r="D198">
        <f>VLOOKUP(A198,Sheet2!A:B,2,)</f>
        <v>0</v>
      </c>
      <c r="E198" t="s">
        <v>695</v>
      </c>
      <c r="F198">
        <f t="shared" si="7"/>
        <v>2</v>
      </c>
      <c r="G198">
        <v>2</v>
      </c>
      <c r="H198">
        <v>0</v>
      </c>
    </row>
    <row r="199" spans="1:8" x14ac:dyDescent="0.25">
      <c r="A199">
        <v>9912</v>
      </c>
      <c r="B199">
        <f t="shared" si="6"/>
        <v>11</v>
      </c>
      <c r="C199">
        <v>0</v>
      </c>
      <c r="D199">
        <f>VLOOKUP(A199,Sheet2!A:B,2,)</f>
        <v>11</v>
      </c>
      <c r="E199" t="s">
        <v>697</v>
      </c>
      <c r="F199">
        <f t="shared" si="7"/>
        <v>0</v>
      </c>
      <c r="G199">
        <v>0</v>
      </c>
      <c r="H199">
        <v>0</v>
      </c>
    </row>
    <row r="200" spans="1:8" x14ac:dyDescent="0.25">
      <c r="A200">
        <v>9902</v>
      </c>
      <c r="B200">
        <f t="shared" si="6"/>
        <v>8</v>
      </c>
      <c r="C200">
        <v>0</v>
      </c>
      <c r="D200">
        <f>VLOOKUP(A200,Sheet2!A:B,2,)</f>
        <v>8</v>
      </c>
      <c r="E200">
        <v>9912</v>
      </c>
      <c r="F200">
        <f t="shared" si="7"/>
        <v>0</v>
      </c>
      <c r="G200">
        <v>0</v>
      </c>
      <c r="H200">
        <v>0</v>
      </c>
    </row>
    <row r="201" spans="1:8" x14ac:dyDescent="0.25">
      <c r="A201">
        <v>9909</v>
      </c>
      <c r="B201">
        <f t="shared" si="6"/>
        <v>6</v>
      </c>
      <c r="C201">
        <v>0</v>
      </c>
      <c r="D201">
        <f>VLOOKUP(A201,Sheet2!A:B,2,)</f>
        <v>6</v>
      </c>
      <c r="E201">
        <v>9902</v>
      </c>
      <c r="F201">
        <f t="shared" si="7"/>
        <v>6</v>
      </c>
      <c r="G201">
        <v>6</v>
      </c>
      <c r="H201">
        <v>0</v>
      </c>
    </row>
    <row r="202" spans="1:8" x14ac:dyDescent="0.25">
      <c r="A202" t="s">
        <v>698</v>
      </c>
      <c r="B202">
        <f t="shared" si="6"/>
        <v>2</v>
      </c>
      <c r="C202">
        <v>0</v>
      </c>
      <c r="D202">
        <f>VLOOKUP(A202,Sheet2!A:B,2,)</f>
        <v>2</v>
      </c>
      <c r="E202">
        <v>9909</v>
      </c>
      <c r="F202">
        <f t="shared" si="7"/>
        <v>6</v>
      </c>
      <c r="G202">
        <v>6</v>
      </c>
      <c r="H202">
        <v>0</v>
      </c>
    </row>
    <row r="203" spans="1:8" x14ac:dyDescent="0.25">
      <c r="A203">
        <v>4483</v>
      </c>
      <c r="B203">
        <f t="shared" si="6"/>
        <v>2</v>
      </c>
      <c r="C203">
        <v>0</v>
      </c>
      <c r="D203">
        <f>VLOOKUP(A203,Sheet2!A:B,2,)</f>
        <v>2</v>
      </c>
      <c r="E203" t="s">
        <v>698</v>
      </c>
      <c r="F203">
        <f t="shared" si="7"/>
        <v>0</v>
      </c>
      <c r="G203">
        <v>0</v>
      </c>
      <c r="H203">
        <v>0</v>
      </c>
    </row>
    <row r="204" spans="1:8" x14ac:dyDescent="0.25">
      <c r="A204">
        <v>3903</v>
      </c>
      <c r="B204">
        <f t="shared" si="6"/>
        <v>10</v>
      </c>
      <c r="C204">
        <v>0</v>
      </c>
      <c r="D204">
        <f>VLOOKUP(A204,Sheet2!A:B,2,)</f>
        <v>10</v>
      </c>
      <c r="E204">
        <v>4483</v>
      </c>
      <c r="F204">
        <f t="shared" si="7"/>
        <v>2</v>
      </c>
      <c r="G204">
        <v>2</v>
      </c>
      <c r="H204">
        <v>0</v>
      </c>
    </row>
    <row r="205" spans="1:8" x14ac:dyDescent="0.25">
      <c r="A205">
        <v>3832</v>
      </c>
      <c r="B205">
        <f t="shared" si="6"/>
        <v>44</v>
      </c>
      <c r="C205">
        <v>0</v>
      </c>
      <c r="D205">
        <f>VLOOKUP(A205,Sheet2!A:B,2,)</f>
        <v>44</v>
      </c>
      <c r="E205">
        <v>3903</v>
      </c>
      <c r="F205">
        <f t="shared" si="7"/>
        <v>10</v>
      </c>
      <c r="G205">
        <v>10</v>
      </c>
      <c r="H205">
        <v>0</v>
      </c>
    </row>
    <row r="206" spans="1:8" x14ac:dyDescent="0.25">
      <c r="A206">
        <v>3602</v>
      </c>
      <c r="B206">
        <f t="shared" si="6"/>
        <v>20</v>
      </c>
      <c r="C206">
        <v>0</v>
      </c>
      <c r="D206">
        <f>VLOOKUP(A206,Sheet2!A:B,2,)</f>
        <v>20</v>
      </c>
      <c r="E206">
        <v>3832</v>
      </c>
      <c r="F206">
        <f t="shared" si="7"/>
        <v>44</v>
      </c>
      <c r="G206">
        <v>44</v>
      </c>
      <c r="H206">
        <v>0</v>
      </c>
    </row>
    <row r="207" spans="1:8" x14ac:dyDescent="0.25">
      <c r="A207">
        <v>3713</v>
      </c>
      <c r="B207">
        <f t="shared" si="6"/>
        <v>3</v>
      </c>
      <c r="C207">
        <v>0</v>
      </c>
      <c r="D207">
        <f>VLOOKUP(A207,Sheet2!A:B,2,)</f>
        <v>3</v>
      </c>
      <c r="E207">
        <v>3602</v>
      </c>
      <c r="F207">
        <f t="shared" si="7"/>
        <v>20</v>
      </c>
      <c r="G207">
        <v>20</v>
      </c>
      <c r="H207">
        <v>0</v>
      </c>
    </row>
    <row r="208" spans="1:8" x14ac:dyDescent="0.25">
      <c r="A208">
        <v>8201</v>
      </c>
      <c r="B208">
        <f t="shared" si="6"/>
        <v>137</v>
      </c>
      <c r="C208">
        <v>0</v>
      </c>
      <c r="D208">
        <f>VLOOKUP(A208,Sheet2!A:B,2,)</f>
        <v>137</v>
      </c>
      <c r="E208">
        <v>3713</v>
      </c>
      <c r="F208">
        <f t="shared" si="7"/>
        <v>3</v>
      </c>
      <c r="G208">
        <v>3</v>
      </c>
      <c r="H208">
        <v>0</v>
      </c>
    </row>
    <row r="209" spans="1:8" x14ac:dyDescent="0.25">
      <c r="A209">
        <v>4464</v>
      </c>
      <c r="B209">
        <f t="shared" si="6"/>
        <v>34</v>
      </c>
      <c r="C209">
        <v>0</v>
      </c>
      <c r="D209">
        <f>VLOOKUP(A209,Sheet2!A:B,2,)</f>
        <v>34</v>
      </c>
      <c r="E209">
        <v>8201</v>
      </c>
      <c r="F209">
        <f t="shared" si="7"/>
        <v>137</v>
      </c>
      <c r="G209">
        <v>137</v>
      </c>
      <c r="H209">
        <v>0</v>
      </c>
    </row>
    <row r="210" spans="1:8" x14ac:dyDescent="0.25">
      <c r="A210">
        <v>4496</v>
      </c>
      <c r="B210">
        <f t="shared" si="6"/>
        <v>10</v>
      </c>
      <c r="C210">
        <v>0</v>
      </c>
      <c r="D210">
        <f>VLOOKUP(A210,Sheet2!A:B,2,)</f>
        <v>10</v>
      </c>
      <c r="E210">
        <v>4464</v>
      </c>
      <c r="F210">
        <f t="shared" si="7"/>
        <v>34</v>
      </c>
      <c r="G210">
        <v>34</v>
      </c>
      <c r="H210">
        <v>0</v>
      </c>
    </row>
    <row r="211" spans="1:8" x14ac:dyDescent="0.25">
      <c r="A211" t="s">
        <v>700</v>
      </c>
      <c r="B211">
        <f t="shared" si="6"/>
        <v>1</v>
      </c>
      <c r="C211">
        <v>0</v>
      </c>
      <c r="D211">
        <f>VLOOKUP(A211,Sheet2!A:B,2,)</f>
        <v>1</v>
      </c>
      <c r="E211">
        <v>4496</v>
      </c>
      <c r="F211">
        <f t="shared" si="7"/>
        <v>10</v>
      </c>
      <c r="G211">
        <v>10</v>
      </c>
      <c r="H211">
        <v>0</v>
      </c>
    </row>
    <row r="212" spans="1:8" x14ac:dyDescent="0.25">
      <c r="A212" t="s">
        <v>702</v>
      </c>
      <c r="B212">
        <f t="shared" si="6"/>
        <v>1</v>
      </c>
      <c r="C212">
        <v>0</v>
      </c>
      <c r="D212">
        <f>VLOOKUP(A212,Sheet2!A:B,2,)</f>
        <v>1</v>
      </c>
      <c r="E212" t="s">
        <v>700</v>
      </c>
      <c r="F212">
        <f t="shared" si="7"/>
        <v>1</v>
      </c>
      <c r="G212">
        <v>1</v>
      </c>
      <c r="H212">
        <v>0</v>
      </c>
    </row>
    <row r="213" spans="1:8" x14ac:dyDescent="0.25">
      <c r="A213" t="s">
        <v>703</v>
      </c>
      <c r="B213">
        <f t="shared" si="6"/>
        <v>5021</v>
      </c>
      <c r="C213">
        <v>350</v>
      </c>
      <c r="D213">
        <f>VLOOKUP(A213,Sheet2!A:B,2,)</f>
        <v>4671</v>
      </c>
      <c r="E213" t="s">
        <v>702</v>
      </c>
      <c r="F213">
        <f t="shared" si="7"/>
        <v>1</v>
      </c>
      <c r="G213">
        <v>1</v>
      </c>
      <c r="H213">
        <v>0</v>
      </c>
    </row>
    <row r="214" spans="1:8" x14ac:dyDescent="0.25">
      <c r="A214">
        <v>804751</v>
      </c>
      <c r="B214">
        <f t="shared" si="6"/>
        <v>543</v>
      </c>
      <c r="C214">
        <v>98</v>
      </c>
      <c r="D214">
        <f>VLOOKUP(A214,Sheet2!A:B,2,)</f>
        <v>445</v>
      </c>
      <c r="E214" t="s">
        <v>703</v>
      </c>
      <c r="F214">
        <f t="shared" si="7"/>
        <v>4430</v>
      </c>
      <c r="G214">
        <v>4124</v>
      </c>
      <c r="H214">
        <v>306</v>
      </c>
    </row>
    <row r="215" spans="1:8" x14ac:dyDescent="0.25">
      <c r="A215" t="s">
        <v>704</v>
      </c>
      <c r="B215">
        <f t="shared" si="6"/>
        <v>1</v>
      </c>
      <c r="C215">
        <v>1</v>
      </c>
      <c r="D215">
        <f>VLOOKUP(A215,Sheet2!A:B,2,)</f>
        <v>0</v>
      </c>
      <c r="E215">
        <v>804751</v>
      </c>
      <c r="F215">
        <f t="shared" si="7"/>
        <v>484</v>
      </c>
      <c r="G215">
        <v>392</v>
      </c>
      <c r="H215">
        <v>92</v>
      </c>
    </row>
    <row r="216" spans="1:8" x14ac:dyDescent="0.25">
      <c r="A216" t="s">
        <v>707</v>
      </c>
      <c r="B216">
        <f t="shared" si="6"/>
        <v>1</v>
      </c>
      <c r="C216">
        <v>0</v>
      </c>
      <c r="D216">
        <f>VLOOKUP(A216,Sheet2!A:B,2,)</f>
        <v>1</v>
      </c>
      <c r="E216" t="s">
        <v>704</v>
      </c>
      <c r="F216">
        <f t="shared" si="7"/>
        <v>1</v>
      </c>
      <c r="G216">
        <v>0</v>
      </c>
      <c r="H216">
        <v>1</v>
      </c>
    </row>
    <row r="217" spans="1:8" x14ac:dyDescent="0.25">
      <c r="A217" t="s">
        <v>710</v>
      </c>
      <c r="B217">
        <f t="shared" si="6"/>
        <v>5</v>
      </c>
      <c r="C217">
        <v>0</v>
      </c>
      <c r="D217">
        <f>VLOOKUP(A217,Sheet2!A:B,2,)</f>
        <v>5</v>
      </c>
      <c r="E217" t="s">
        <v>707</v>
      </c>
      <c r="F217">
        <f t="shared" si="7"/>
        <v>1</v>
      </c>
      <c r="G217">
        <v>1</v>
      </c>
      <c r="H217">
        <v>0</v>
      </c>
    </row>
    <row r="218" spans="1:8" x14ac:dyDescent="0.25">
      <c r="A218" t="s">
        <v>712</v>
      </c>
      <c r="B218">
        <f t="shared" si="6"/>
        <v>11020</v>
      </c>
      <c r="C218">
        <v>3256</v>
      </c>
      <c r="D218">
        <f>VLOOKUP(A218,Sheet2!A:B,2,)</f>
        <v>7764</v>
      </c>
      <c r="E218" t="s">
        <v>710</v>
      </c>
      <c r="F218">
        <f t="shared" si="7"/>
        <v>5</v>
      </c>
      <c r="G218">
        <v>5</v>
      </c>
      <c r="H218">
        <v>0</v>
      </c>
    </row>
    <row r="219" spans="1:8" x14ac:dyDescent="0.25">
      <c r="A219" t="s">
        <v>716</v>
      </c>
      <c r="B219">
        <f t="shared" si="6"/>
        <v>58</v>
      </c>
      <c r="C219">
        <v>0</v>
      </c>
      <c r="D219">
        <f>VLOOKUP(A219,Sheet2!A:B,2,)</f>
        <v>58</v>
      </c>
      <c r="E219" t="s">
        <v>712</v>
      </c>
      <c r="F219">
        <f t="shared" si="7"/>
        <v>11191</v>
      </c>
      <c r="G219">
        <v>10600</v>
      </c>
      <c r="H219">
        <v>591</v>
      </c>
    </row>
    <row r="220" spans="1:8" x14ac:dyDescent="0.25">
      <c r="A220" t="s">
        <v>717</v>
      </c>
      <c r="B220">
        <f t="shared" si="6"/>
        <v>58</v>
      </c>
      <c r="C220">
        <v>0</v>
      </c>
      <c r="D220">
        <f>VLOOKUP(A220,Sheet2!A:B,2,)</f>
        <v>58</v>
      </c>
      <c r="E220" t="s">
        <v>716</v>
      </c>
      <c r="F220">
        <f t="shared" si="7"/>
        <v>58</v>
      </c>
      <c r="G220">
        <v>58</v>
      </c>
      <c r="H220">
        <v>0</v>
      </c>
    </row>
    <row r="221" spans="1:8" x14ac:dyDescent="0.25">
      <c r="A221" t="s">
        <v>719</v>
      </c>
      <c r="B221">
        <f t="shared" si="6"/>
        <v>0</v>
      </c>
      <c r="C221">
        <v>0</v>
      </c>
      <c r="D221">
        <f>VLOOKUP(A221,Sheet2!A:B,2,)</f>
        <v>0</v>
      </c>
      <c r="E221" t="s">
        <v>717</v>
      </c>
      <c r="F221">
        <f t="shared" si="7"/>
        <v>58</v>
      </c>
      <c r="G221">
        <v>58</v>
      </c>
      <c r="H221">
        <v>0</v>
      </c>
    </row>
    <row r="222" spans="1:8" x14ac:dyDescent="0.25">
      <c r="A222" t="s">
        <v>723</v>
      </c>
      <c r="B222">
        <f t="shared" si="6"/>
        <v>2</v>
      </c>
      <c r="C222">
        <v>0</v>
      </c>
      <c r="D222">
        <f>VLOOKUP(A222,Sheet2!A:B,2,)</f>
        <v>2</v>
      </c>
      <c r="E222" t="s">
        <v>719</v>
      </c>
      <c r="F222">
        <f t="shared" si="7"/>
        <v>0</v>
      </c>
      <c r="G222">
        <v>0</v>
      </c>
      <c r="H222">
        <v>0</v>
      </c>
    </row>
    <row r="223" spans="1:8" x14ac:dyDescent="0.25">
      <c r="A223" t="s">
        <v>725</v>
      </c>
      <c r="B223">
        <f t="shared" si="6"/>
        <v>0</v>
      </c>
      <c r="C223">
        <v>0</v>
      </c>
      <c r="D223">
        <f>VLOOKUP(A223,Sheet2!A:B,2,)</f>
        <v>0</v>
      </c>
      <c r="E223" t="s">
        <v>723</v>
      </c>
      <c r="F223">
        <f t="shared" si="7"/>
        <v>2</v>
      </c>
      <c r="G223">
        <v>2</v>
      </c>
      <c r="H223">
        <v>0</v>
      </c>
    </row>
    <row r="224" spans="1:8" x14ac:dyDescent="0.25">
      <c r="A224" t="s">
        <v>727</v>
      </c>
      <c r="B224">
        <f t="shared" si="6"/>
        <v>77</v>
      </c>
      <c r="C224">
        <v>0</v>
      </c>
      <c r="D224">
        <f>VLOOKUP(A224,Sheet2!A:B,2,)</f>
        <v>77</v>
      </c>
      <c r="E224" t="s">
        <v>725</v>
      </c>
      <c r="F224">
        <f t="shared" si="7"/>
        <v>0</v>
      </c>
      <c r="G224">
        <v>0</v>
      </c>
      <c r="H224">
        <v>0</v>
      </c>
    </row>
    <row r="225" spans="1:8" x14ac:dyDescent="0.25">
      <c r="A225" t="s">
        <v>728</v>
      </c>
      <c r="B225">
        <f t="shared" si="6"/>
        <v>1</v>
      </c>
      <c r="C225">
        <v>0</v>
      </c>
      <c r="D225">
        <f>VLOOKUP(A225,Sheet2!A:B,2,)</f>
        <v>1</v>
      </c>
      <c r="E225" t="s">
        <v>727</v>
      </c>
      <c r="F225">
        <f t="shared" si="7"/>
        <v>0</v>
      </c>
      <c r="G225">
        <v>0</v>
      </c>
      <c r="H225">
        <v>0</v>
      </c>
    </row>
    <row r="226" spans="1:8" x14ac:dyDescent="0.25">
      <c r="A226" t="s">
        <v>730</v>
      </c>
      <c r="B226">
        <f t="shared" si="6"/>
        <v>3</v>
      </c>
      <c r="C226">
        <v>0</v>
      </c>
      <c r="D226">
        <f>VLOOKUP(A226,Sheet2!A:B,2,)</f>
        <v>3</v>
      </c>
      <c r="E226" t="s">
        <v>728</v>
      </c>
      <c r="F226">
        <f t="shared" si="7"/>
        <v>0</v>
      </c>
      <c r="G226">
        <v>0</v>
      </c>
      <c r="H226">
        <v>0</v>
      </c>
    </row>
    <row r="227" spans="1:8" x14ac:dyDescent="0.25">
      <c r="A227" t="s">
        <v>731</v>
      </c>
      <c r="B227">
        <f t="shared" si="6"/>
        <v>2</v>
      </c>
      <c r="C227">
        <v>0</v>
      </c>
      <c r="D227">
        <f>VLOOKUP(A227,Sheet2!A:B,2,)</f>
        <v>2</v>
      </c>
      <c r="E227" t="s">
        <v>730</v>
      </c>
      <c r="F227">
        <f t="shared" si="7"/>
        <v>3</v>
      </c>
      <c r="G227">
        <v>3</v>
      </c>
      <c r="H227">
        <v>0</v>
      </c>
    </row>
    <row r="228" spans="1:8" x14ac:dyDescent="0.25">
      <c r="A228" t="s">
        <v>734</v>
      </c>
      <c r="B228">
        <f t="shared" si="6"/>
        <v>2</v>
      </c>
      <c r="C228">
        <v>0</v>
      </c>
      <c r="D228">
        <f>VLOOKUP(A228,Sheet2!A:B,2,)</f>
        <v>2</v>
      </c>
      <c r="E228" t="s">
        <v>731</v>
      </c>
      <c r="F228">
        <f t="shared" si="7"/>
        <v>0</v>
      </c>
      <c r="G228">
        <v>0</v>
      </c>
      <c r="H228">
        <v>0</v>
      </c>
    </row>
    <row r="229" spans="1:8" x14ac:dyDescent="0.25">
      <c r="A229">
        <v>5301000287</v>
      </c>
      <c r="B229">
        <f t="shared" si="6"/>
        <v>1</v>
      </c>
      <c r="C229">
        <v>0</v>
      </c>
      <c r="D229">
        <f>VLOOKUP(A229,Sheet2!A:B,2,)</f>
        <v>1</v>
      </c>
      <c r="E229" t="s">
        <v>734</v>
      </c>
      <c r="F229">
        <f t="shared" si="7"/>
        <v>2</v>
      </c>
      <c r="G229">
        <v>2</v>
      </c>
      <c r="H229">
        <v>0</v>
      </c>
    </row>
    <row r="230" spans="1:8" x14ac:dyDescent="0.25">
      <c r="A230" t="s">
        <v>736</v>
      </c>
      <c r="B230">
        <f t="shared" si="6"/>
        <v>8</v>
      </c>
      <c r="C230">
        <v>0</v>
      </c>
      <c r="D230">
        <f>VLOOKUP(A230,Sheet2!A:B,2,)</f>
        <v>8</v>
      </c>
      <c r="E230">
        <v>5301000287</v>
      </c>
      <c r="F230">
        <f t="shared" si="7"/>
        <v>1</v>
      </c>
      <c r="G230">
        <v>1</v>
      </c>
      <c r="H230">
        <v>0</v>
      </c>
    </row>
    <row r="231" spans="1:8" x14ac:dyDescent="0.25">
      <c r="A231" t="s">
        <v>737</v>
      </c>
      <c r="B231">
        <f t="shared" si="6"/>
        <v>4</v>
      </c>
      <c r="C231">
        <v>0</v>
      </c>
      <c r="D231">
        <f>VLOOKUP(A231,Sheet2!A:B,2,)</f>
        <v>4</v>
      </c>
      <c r="E231" t="s">
        <v>736</v>
      </c>
      <c r="F231">
        <f t="shared" si="7"/>
        <v>0</v>
      </c>
      <c r="G231">
        <v>0</v>
      </c>
      <c r="H231">
        <v>0</v>
      </c>
    </row>
    <row r="232" spans="1:8" x14ac:dyDescent="0.25">
      <c r="A232" t="s">
        <v>739</v>
      </c>
      <c r="B232">
        <f t="shared" si="6"/>
        <v>2</v>
      </c>
      <c r="C232">
        <v>0</v>
      </c>
      <c r="D232">
        <f>VLOOKUP(A232,Sheet2!A:B,2,)</f>
        <v>2</v>
      </c>
      <c r="E232" t="s">
        <v>737</v>
      </c>
      <c r="F232">
        <f t="shared" si="7"/>
        <v>0</v>
      </c>
      <c r="G232">
        <v>0</v>
      </c>
      <c r="H232">
        <v>0</v>
      </c>
    </row>
    <row r="233" spans="1:8" x14ac:dyDescent="0.25">
      <c r="A233" t="s">
        <v>740</v>
      </c>
      <c r="B233">
        <f t="shared" si="6"/>
        <v>1</v>
      </c>
      <c r="C233">
        <v>0</v>
      </c>
      <c r="D233">
        <f>VLOOKUP(A233,Sheet2!A:B,2,)</f>
        <v>1</v>
      </c>
      <c r="E233" t="s">
        <v>739</v>
      </c>
      <c r="F233">
        <f t="shared" si="7"/>
        <v>0</v>
      </c>
      <c r="G233">
        <v>0</v>
      </c>
      <c r="H233">
        <v>0</v>
      </c>
    </row>
    <row r="234" spans="1:8" x14ac:dyDescent="0.25">
      <c r="A234" t="s">
        <v>741</v>
      </c>
      <c r="B234">
        <f t="shared" si="6"/>
        <v>1</v>
      </c>
      <c r="C234">
        <v>0</v>
      </c>
      <c r="D234">
        <f>VLOOKUP(A234,Sheet2!A:B,2,)</f>
        <v>1</v>
      </c>
      <c r="E234" t="s">
        <v>740</v>
      </c>
      <c r="F234">
        <f t="shared" si="7"/>
        <v>1</v>
      </c>
      <c r="G234">
        <v>1</v>
      </c>
      <c r="H234">
        <v>0</v>
      </c>
    </row>
    <row r="235" spans="1:8" x14ac:dyDescent="0.25">
      <c r="A235" t="s">
        <v>742</v>
      </c>
      <c r="B235">
        <f t="shared" si="6"/>
        <v>3</v>
      </c>
      <c r="C235">
        <v>0</v>
      </c>
      <c r="D235">
        <f>VLOOKUP(A235,Sheet2!A:B,2,)</f>
        <v>3</v>
      </c>
      <c r="E235" t="s">
        <v>741</v>
      </c>
      <c r="F235">
        <f t="shared" si="7"/>
        <v>1</v>
      </c>
      <c r="G235">
        <v>1</v>
      </c>
      <c r="H235">
        <v>0</v>
      </c>
    </row>
    <row r="236" spans="1:8" x14ac:dyDescent="0.25">
      <c r="A236" t="s">
        <v>743</v>
      </c>
      <c r="B236">
        <f t="shared" si="6"/>
        <v>3</v>
      </c>
      <c r="C236">
        <v>0</v>
      </c>
      <c r="D236">
        <f>VLOOKUP(A236,Sheet2!A:B,2,)</f>
        <v>3</v>
      </c>
      <c r="E236" t="s">
        <v>742</v>
      </c>
      <c r="F236">
        <f t="shared" si="7"/>
        <v>3</v>
      </c>
      <c r="G236">
        <v>3</v>
      </c>
      <c r="H236">
        <v>0</v>
      </c>
    </row>
    <row r="237" spans="1:8" x14ac:dyDescent="0.25">
      <c r="A237" t="s">
        <v>744</v>
      </c>
      <c r="B237">
        <f t="shared" si="6"/>
        <v>2</v>
      </c>
      <c r="C237">
        <v>0</v>
      </c>
      <c r="D237">
        <f>VLOOKUP(A237,Sheet2!A:B,2,)</f>
        <v>2</v>
      </c>
      <c r="E237" t="s">
        <v>743</v>
      </c>
      <c r="F237">
        <f t="shared" si="7"/>
        <v>3</v>
      </c>
      <c r="G237">
        <v>3</v>
      </c>
      <c r="H237">
        <v>0</v>
      </c>
    </row>
    <row r="238" spans="1:8" x14ac:dyDescent="0.25">
      <c r="A238" t="s">
        <v>747</v>
      </c>
      <c r="B238">
        <f t="shared" si="6"/>
        <v>3</v>
      </c>
      <c r="C238">
        <v>0</v>
      </c>
      <c r="D238">
        <f>VLOOKUP(A238,Sheet2!A:B,2,)</f>
        <v>3</v>
      </c>
      <c r="E238" t="s">
        <v>744</v>
      </c>
      <c r="F238">
        <f t="shared" si="7"/>
        <v>2</v>
      </c>
      <c r="G238">
        <v>2</v>
      </c>
      <c r="H238">
        <v>0</v>
      </c>
    </row>
    <row r="239" spans="1:8" x14ac:dyDescent="0.25">
      <c r="A239">
        <v>869291</v>
      </c>
      <c r="B239">
        <f t="shared" si="6"/>
        <v>1</v>
      </c>
      <c r="C239">
        <v>0</v>
      </c>
      <c r="D239">
        <f>VLOOKUP(A239,Sheet2!A:B,2,)</f>
        <v>1</v>
      </c>
      <c r="E239" t="s">
        <v>747</v>
      </c>
      <c r="F239">
        <f t="shared" si="7"/>
        <v>3</v>
      </c>
      <c r="G239">
        <v>3</v>
      </c>
      <c r="H239">
        <v>0</v>
      </c>
    </row>
    <row r="240" spans="1:8" x14ac:dyDescent="0.25">
      <c r="A240">
        <v>869553</v>
      </c>
      <c r="B240">
        <f t="shared" si="6"/>
        <v>19</v>
      </c>
      <c r="C240">
        <v>19</v>
      </c>
      <c r="D240">
        <f>VLOOKUP(A240,Sheet2!A:B,2,)</f>
        <v>0</v>
      </c>
      <c r="E240">
        <v>869291</v>
      </c>
      <c r="F240">
        <f t="shared" si="7"/>
        <v>1</v>
      </c>
      <c r="G240">
        <v>1</v>
      </c>
      <c r="H240">
        <v>0</v>
      </c>
    </row>
    <row r="241" spans="1:8" x14ac:dyDescent="0.25">
      <c r="A241">
        <v>773775</v>
      </c>
      <c r="B241">
        <f t="shared" si="6"/>
        <v>14</v>
      </c>
      <c r="C241">
        <v>6</v>
      </c>
      <c r="D241">
        <f>VLOOKUP(A241,Sheet2!A:B,2,)</f>
        <v>8</v>
      </c>
      <c r="E241">
        <v>869553</v>
      </c>
      <c r="F241">
        <f t="shared" si="7"/>
        <v>17</v>
      </c>
      <c r="G241">
        <v>0</v>
      </c>
      <c r="H241">
        <v>17</v>
      </c>
    </row>
    <row r="242" spans="1:8" x14ac:dyDescent="0.25">
      <c r="A242" t="s">
        <v>752</v>
      </c>
      <c r="B242">
        <f t="shared" si="6"/>
        <v>4</v>
      </c>
      <c r="C242">
        <v>0</v>
      </c>
      <c r="D242">
        <f>VLOOKUP(A242,Sheet2!A:B,2,)</f>
        <v>4</v>
      </c>
      <c r="E242">
        <v>773775</v>
      </c>
      <c r="F242">
        <f t="shared" si="7"/>
        <v>6</v>
      </c>
      <c r="G242">
        <v>0</v>
      </c>
      <c r="H242">
        <v>6</v>
      </c>
    </row>
    <row r="243" spans="1:8" x14ac:dyDescent="0.25">
      <c r="A243">
        <v>881118</v>
      </c>
      <c r="B243">
        <f t="shared" si="6"/>
        <v>74</v>
      </c>
      <c r="C243">
        <v>7</v>
      </c>
      <c r="D243">
        <f>VLOOKUP(A243,Sheet2!A:B,2,)</f>
        <v>67</v>
      </c>
      <c r="E243" t="s">
        <v>752</v>
      </c>
      <c r="F243">
        <f t="shared" si="7"/>
        <v>4</v>
      </c>
      <c r="G243">
        <v>4</v>
      </c>
      <c r="H243">
        <v>0</v>
      </c>
    </row>
    <row r="244" spans="1:8" x14ac:dyDescent="0.25">
      <c r="A244" t="s">
        <v>754</v>
      </c>
      <c r="B244">
        <f t="shared" si="6"/>
        <v>3</v>
      </c>
      <c r="C244">
        <v>0</v>
      </c>
      <c r="D244">
        <f>VLOOKUP(A244,Sheet2!A:B,2,)</f>
        <v>3</v>
      </c>
      <c r="E244">
        <v>881118</v>
      </c>
      <c r="F244">
        <f t="shared" si="7"/>
        <v>18</v>
      </c>
      <c r="G244">
        <v>0</v>
      </c>
      <c r="H244">
        <v>18</v>
      </c>
    </row>
    <row r="245" spans="1:8" x14ac:dyDescent="0.25">
      <c r="A245" t="s">
        <v>984</v>
      </c>
      <c r="B245">
        <f t="shared" si="6"/>
        <v>5</v>
      </c>
      <c r="C245">
        <v>0</v>
      </c>
      <c r="D245">
        <f>VLOOKUP(A245,Sheet2!A:B,2,)</f>
        <v>5</v>
      </c>
      <c r="E245" t="s">
        <v>754</v>
      </c>
      <c r="F245">
        <f t="shared" si="7"/>
        <v>3</v>
      </c>
      <c r="G245">
        <v>3</v>
      </c>
      <c r="H245">
        <v>0</v>
      </c>
    </row>
    <row r="246" spans="1:8" x14ac:dyDescent="0.25">
      <c r="A246" t="s">
        <v>756</v>
      </c>
      <c r="B246">
        <f t="shared" si="6"/>
        <v>1</v>
      </c>
      <c r="C246">
        <v>0</v>
      </c>
      <c r="D246">
        <f>VLOOKUP(A246,Sheet2!A:B,2,)</f>
        <v>1</v>
      </c>
      <c r="E246" t="s">
        <v>984</v>
      </c>
      <c r="F246">
        <f t="shared" si="7"/>
        <v>5</v>
      </c>
      <c r="G246">
        <v>5</v>
      </c>
      <c r="H246">
        <v>0</v>
      </c>
    </row>
    <row r="247" spans="1:8" x14ac:dyDescent="0.25">
      <c r="A247" t="s">
        <v>757</v>
      </c>
      <c r="B247">
        <f t="shared" si="6"/>
        <v>2</v>
      </c>
      <c r="C247">
        <v>0</v>
      </c>
      <c r="D247">
        <f>VLOOKUP(A247,Sheet2!A:B,2,)</f>
        <v>2</v>
      </c>
      <c r="E247" t="s">
        <v>756</v>
      </c>
      <c r="F247">
        <f t="shared" si="7"/>
        <v>1</v>
      </c>
      <c r="G247">
        <v>1</v>
      </c>
      <c r="H247">
        <v>0</v>
      </c>
    </row>
    <row r="248" spans="1:8" x14ac:dyDescent="0.25">
      <c r="A248" t="s">
        <v>758</v>
      </c>
      <c r="B248">
        <f t="shared" si="6"/>
        <v>4</v>
      </c>
      <c r="C248">
        <v>0</v>
      </c>
      <c r="D248">
        <f>VLOOKUP(A248,Sheet2!A:B,2,)</f>
        <v>4</v>
      </c>
      <c r="E248" t="s">
        <v>757</v>
      </c>
      <c r="F248">
        <f t="shared" si="7"/>
        <v>2</v>
      </c>
      <c r="G248">
        <v>2</v>
      </c>
      <c r="H248">
        <v>0</v>
      </c>
    </row>
    <row r="249" spans="1:8" x14ac:dyDescent="0.25">
      <c r="A249" t="s">
        <v>759</v>
      </c>
      <c r="B249">
        <f t="shared" si="6"/>
        <v>1</v>
      </c>
      <c r="C249">
        <v>0</v>
      </c>
      <c r="D249">
        <f>VLOOKUP(A249,Sheet2!A:B,2,)</f>
        <v>1</v>
      </c>
      <c r="E249" t="s">
        <v>758</v>
      </c>
      <c r="F249">
        <f t="shared" si="7"/>
        <v>2</v>
      </c>
      <c r="G249">
        <v>2</v>
      </c>
      <c r="H249">
        <v>0</v>
      </c>
    </row>
    <row r="250" spans="1:8" x14ac:dyDescent="0.25">
      <c r="A250" t="s">
        <v>763</v>
      </c>
      <c r="B250">
        <f t="shared" si="6"/>
        <v>1</v>
      </c>
      <c r="C250">
        <v>0</v>
      </c>
      <c r="D250">
        <f>VLOOKUP(A250,Sheet2!A:B,2,)</f>
        <v>1</v>
      </c>
      <c r="E250" t="s">
        <v>759</v>
      </c>
      <c r="F250">
        <f t="shared" si="7"/>
        <v>1</v>
      </c>
      <c r="G250">
        <v>1</v>
      </c>
      <c r="H250">
        <v>0</v>
      </c>
    </row>
    <row r="251" spans="1:8" x14ac:dyDescent="0.25">
      <c r="A251">
        <v>877932</v>
      </c>
      <c r="B251">
        <f t="shared" si="6"/>
        <v>0</v>
      </c>
      <c r="C251">
        <v>0</v>
      </c>
      <c r="D251">
        <f>VLOOKUP(A251,Sheet2!A:B,2,)</f>
        <v>0</v>
      </c>
      <c r="E251" t="s">
        <v>763</v>
      </c>
      <c r="F251">
        <f t="shared" si="7"/>
        <v>1</v>
      </c>
      <c r="G251">
        <v>1</v>
      </c>
      <c r="H251">
        <v>0</v>
      </c>
    </row>
    <row r="252" spans="1:8" x14ac:dyDescent="0.25">
      <c r="A252" t="s">
        <v>766</v>
      </c>
      <c r="B252">
        <f t="shared" si="6"/>
        <v>0.70000000000000007</v>
      </c>
      <c r="C252">
        <v>0</v>
      </c>
      <c r="D252">
        <f>VLOOKUP(A252,Sheet2!A:B,2,)</f>
        <v>0.70000000000000007</v>
      </c>
      <c r="E252">
        <v>877932</v>
      </c>
      <c r="F252">
        <f t="shared" si="7"/>
        <v>0</v>
      </c>
      <c r="G252">
        <v>0</v>
      </c>
      <c r="H252">
        <v>0</v>
      </c>
    </row>
    <row r="253" spans="1:8" x14ac:dyDescent="0.25">
      <c r="A253" t="s">
        <v>767</v>
      </c>
      <c r="B253">
        <f t="shared" si="6"/>
        <v>3</v>
      </c>
      <c r="C253">
        <v>0</v>
      </c>
      <c r="D253">
        <f>VLOOKUP(A253,Sheet2!A:B,2,)</f>
        <v>3</v>
      </c>
      <c r="E253" t="s">
        <v>766</v>
      </c>
      <c r="F253">
        <f t="shared" si="7"/>
        <v>0</v>
      </c>
      <c r="G253">
        <v>0</v>
      </c>
      <c r="H253">
        <v>0</v>
      </c>
    </row>
    <row r="254" spans="1:8" x14ac:dyDescent="0.25">
      <c r="A254" t="s">
        <v>768</v>
      </c>
      <c r="B254">
        <f t="shared" si="6"/>
        <v>1</v>
      </c>
      <c r="C254">
        <v>0</v>
      </c>
      <c r="D254">
        <f>VLOOKUP(A254,Sheet2!A:B,2,)</f>
        <v>1</v>
      </c>
      <c r="E254" t="s">
        <v>767</v>
      </c>
      <c r="F254">
        <f t="shared" si="7"/>
        <v>1</v>
      </c>
      <c r="G254">
        <v>1</v>
      </c>
      <c r="H254">
        <v>0</v>
      </c>
    </row>
    <row r="255" spans="1:8" x14ac:dyDescent="0.25">
      <c r="A255" t="s">
        <v>774</v>
      </c>
      <c r="B255">
        <f t="shared" si="6"/>
        <v>1</v>
      </c>
      <c r="C255">
        <v>0</v>
      </c>
      <c r="D255">
        <f>VLOOKUP(A255,Sheet2!A:B,2,)</f>
        <v>1</v>
      </c>
      <c r="E255" t="s">
        <v>768</v>
      </c>
      <c r="F255">
        <f t="shared" si="7"/>
        <v>1</v>
      </c>
      <c r="G255">
        <v>1</v>
      </c>
      <c r="H255">
        <v>0</v>
      </c>
    </row>
    <row r="256" spans="1:8" x14ac:dyDescent="0.25">
      <c r="A256">
        <v>881119</v>
      </c>
      <c r="B256">
        <f t="shared" si="6"/>
        <v>2</v>
      </c>
      <c r="C256">
        <v>2</v>
      </c>
      <c r="D256">
        <f>VLOOKUP(A256,Sheet2!A:B,2,)</f>
        <v>0</v>
      </c>
      <c r="E256" t="s">
        <v>774</v>
      </c>
      <c r="F256">
        <f t="shared" si="7"/>
        <v>1</v>
      </c>
      <c r="G256">
        <v>1</v>
      </c>
      <c r="H256">
        <v>0</v>
      </c>
    </row>
    <row r="257" spans="1:8" x14ac:dyDescent="0.25">
      <c r="A257" t="s">
        <v>778</v>
      </c>
      <c r="B257">
        <f t="shared" si="6"/>
        <v>11</v>
      </c>
      <c r="C257">
        <v>0</v>
      </c>
      <c r="D257">
        <f>VLOOKUP(A257,Sheet2!A:B,2,)</f>
        <v>11</v>
      </c>
      <c r="E257">
        <v>881119</v>
      </c>
      <c r="F257">
        <f t="shared" si="7"/>
        <v>2</v>
      </c>
      <c r="G257">
        <v>0</v>
      </c>
      <c r="H257">
        <v>2</v>
      </c>
    </row>
    <row r="258" spans="1:8" x14ac:dyDescent="0.25">
      <c r="A258" t="s">
        <v>781</v>
      </c>
      <c r="B258">
        <f t="shared" ref="B258:B321" si="8">C258+D258</f>
        <v>1</v>
      </c>
      <c r="C258">
        <v>0</v>
      </c>
      <c r="D258">
        <f>VLOOKUP(A258,Sheet2!A:B,2,)</f>
        <v>1</v>
      </c>
      <c r="E258" t="s">
        <v>778</v>
      </c>
      <c r="F258">
        <f t="shared" ref="F258:F321" si="9">G258+H258</f>
        <v>11</v>
      </c>
      <c r="G258">
        <v>11</v>
      </c>
      <c r="H258">
        <v>0</v>
      </c>
    </row>
    <row r="259" spans="1:8" x14ac:dyDescent="0.25">
      <c r="A259" t="s">
        <v>786</v>
      </c>
      <c r="B259">
        <f t="shared" si="8"/>
        <v>0</v>
      </c>
      <c r="C259">
        <v>0</v>
      </c>
      <c r="D259">
        <f>VLOOKUP(A259,Sheet2!A:B,2,)</f>
        <v>0</v>
      </c>
      <c r="E259" t="s">
        <v>781</v>
      </c>
      <c r="F259">
        <f t="shared" si="9"/>
        <v>1</v>
      </c>
      <c r="G259">
        <v>1</v>
      </c>
      <c r="H259">
        <v>0</v>
      </c>
    </row>
    <row r="260" spans="1:8" x14ac:dyDescent="0.25">
      <c r="A260" t="s">
        <v>788</v>
      </c>
      <c r="B260">
        <f t="shared" si="8"/>
        <v>2</v>
      </c>
      <c r="C260">
        <v>0</v>
      </c>
      <c r="D260">
        <f>VLOOKUP(A260,Sheet2!A:B,2,)</f>
        <v>2</v>
      </c>
      <c r="E260" t="s">
        <v>786</v>
      </c>
      <c r="F260">
        <f t="shared" si="9"/>
        <v>0</v>
      </c>
      <c r="G260">
        <v>0</v>
      </c>
      <c r="H260">
        <v>0</v>
      </c>
    </row>
    <row r="261" spans="1:8" x14ac:dyDescent="0.25">
      <c r="A261" t="s">
        <v>789</v>
      </c>
      <c r="B261">
        <f t="shared" si="8"/>
        <v>1</v>
      </c>
      <c r="C261">
        <v>0</v>
      </c>
      <c r="D261">
        <f>VLOOKUP(A261,Sheet2!A:B,2,)</f>
        <v>1</v>
      </c>
      <c r="E261" t="s">
        <v>788</v>
      </c>
      <c r="F261">
        <f t="shared" si="9"/>
        <v>2</v>
      </c>
      <c r="G261">
        <v>2</v>
      </c>
      <c r="H261">
        <v>0</v>
      </c>
    </row>
    <row r="262" spans="1:8" x14ac:dyDescent="0.25">
      <c r="A262" t="s">
        <v>790</v>
      </c>
      <c r="B262">
        <f t="shared" si="8"/>
        <v>1</v>
      </c>
      <c r="C262">
        <v>0</v>
      </c>
      <c r="D262">
        <f>VLOOKUP(A262,Sheet2!A:B,2,)</f>
        <v>1</v>
      </c>
      <c r="E262" t="s">
        <v>789</v>
      </c>
      <c r="F262">
        <f t="shared" si="9"/>
        <v>1</v>
      </c>
      <c r="G262">
        <v>1</v>
      </c>
      <c r="H262">
        <v>0</v>
      </c>
    </row>
    <row r="263" spans="1:8" x14ac:dyDescent="0.25">
      <c r="A263">
        <v>880912</v>
      </c>
      <c r="B263">
        <f t="shared" si="8"/>
        <v>1</v>
      </c>
      <c r="C263">
        <v>0</v>
      </c>
      <c r="D263">
        <f>VLOOKUP(A263,Sheet2!A:B,2,)</f>
        <v>1</v>
      </c>
      <c r="E263" t="s">
        <v>790</v>
      </c>
      <c r="F263">
        <f t="shared" si="9"/>
        <v>1</v>
      </c>
      <c r="G263">
        <v>1</v>
      </c>
      <c r="H263">
        <v>0</v>
      </c>
    </row>
    <row r="264" spans="1:8" x14ac:dyDescent="0.25">
      <c r="A264">
        <v>880946</v>
      </c>
      <c r="B264">
        <f t="shared" si="8"/>
        <v>3</v>
      </c>
      <c r="C264">
        <v>0</v>
      </c>
      <c r="D264">
        <f>VLOOKUP(A264,Sheet2!A:B,2,)</f>
        <v>3</v>
      </c>
      <c r="E264">
        <v>880912</v>
      </c>
      <c r="F264">
        <f t="shared" si="9"/>
        <v>0</v>
      </c>
      <c r="G264">
        <v>0</v>
      </c>
      <c r="H264">
        <v>0</v>
      </c>
    </row>
    <row r="265" spans="1:8" x14ac:dyDescent="0.25">
      <c r="A265">
        <v>874946</v>
      </c>
      <c r="B265">
        <f t="shared" si="8"/>
        <v>0</v>
      </c>
      <c r="C265">
        <v>0</v>
      </c>
      <c r="D265">
        <f>VLOOKUP(A265,Sheet2!A:B,2,)</f>
        <v>0</v>
      </c>
      <c r="E265">
        <v>880946</v>
      </c>
      <c r="F265">
        <f t="shared" si="9"/>
        <v>0</v>
      </c>
      <c r="G265">
        <v>0</v>
      </c>
      <c r="H265">
        <v>0</v>
      </c>
    </row>
    <row r="266" spans="1:8" x14ac:dyDescent="0.25">
      <c r="A266" t="s">
        <v>791</v>
      </c>
      <c r="B266">
        <f t="shared" si="8"/>
        <v>0</v>
      </c>
      <c r="C266">
        <v>0</v>
      </c>
      <c r="D266">
        <f>VLOOKUP(A266,Sheet2!A:B,2,)</f>
        <v>0</v>
      </c>
      <c r="E266">
        <v>874946</v>
      </c>
      <c r="F266">
        <f t="shared" si="9"/>
        <v>0</v>
      </c>
      <c r="G266">
        <v>0</v>
      </c>
      <c r="H266">
        <v>0</v>
      </c>
    </row>
    <row r="267" spans="1:8" x14ac:dyDescent="0.25">
      <c r="A267" t="s">
        <v>793</v>
      </c>
      <c r="B267">
        <f t="shared" si="8"/>
        <v>65.777777777777771</v>
      </c>
      <c r="C267">
        <v>32</v>
      </c>
      <c r="D267">
        <f>VLOOKUP(A267,Sheet2!A:B,2,)</f>
        <v>33.777777777777771</v>
      </c>
      <c r="E267" t="s">
        <v>791</v>
      </c>
      <c r="F267">
        <f t="shared" si="9"/>
        <v>0</v>
      </c>
      <c r="G267">
        <v>0</v>
      </c>
      <c r="H267">
        <v>0</v>
      </c>
    </row>
    <row r="268" spans="1:8" x14ac:dyDescent="0.25">
      <c r="A268">
        <v>885120</v>
      </c>
      <c r="B268">
        <f t="shared" si="8"/>
        <v>54</v>
      </c>
      <c r="C268">
        <v>24</v>
      </c>
      <c r="D268">
        <f>VLOOKUP(A268,Sheet2!A:B,2,)</f>
        <v>30</v>
      </c>
      <c r="E268" t="s">
        <v>793</v>
      </c>
      <c r="F268">
        <f t="shared" si="9"/>
        <v>17.777777777777771</v>
      </c>
      <c r="G268">
        <v>0.77777777777777146</v>
      </c>
      <c r="H268">
        <v>17</v>
      </c>
    </row>
    <row r="269" spans="1:8" x14ac:dyDescent="0.25">
      <c r="A269">
        <v>885194</v>
      </c>
      <c r="B269">
        <f t="shared" si="8"/>
        <v>8</v>
      </c>
      <c r="C269">
        <v>8</v>
      </c>
      <c r="D269">
        <f>VLOOKUP(A269,Sheet2!A:B,2,)</f>
        <v>0</v>
      </c>
      <c r="E269">
        <v>885120</v>
      </c>
      <c r="F269">
        <f t="shared" si="9"/>
        <v>52</v>
      </c>
      <c r="G269">
        <v>28</v>
      </c>
      <c r="H269">
        <v>24</v>
      </c>
    </row>
    <row r="270" spans="1:8" x14ac:dyDescent="0.25">
      <c r="A270">
        <v>874950</v>
      </c>
      <c r="B270">
        <f t="shared" si="8"/>
        <v>0</v>
      </c>
      <c r="C270">
        <v>0</v>
      </c>
      <c r="D270">
        <f>VLOOKUP(A270,Sheet2!A:B,2,)</f>
        <v>0</v>
      </c>
      <c r="E270">
        <v>885194</v>
      </c>
      <c r="F270">
        <f t="shared" si="9"/>
        <v>8</v>
      </c>
      <c r="G270">
        <v>0</v>
      </c>
      <c r="H270">
        <v>8</v>
      </c>
    </row>
    <row r="271" spans="1:8" x14ac:dyDescent="0.25">
      <c r="A271">
        <v>803820</v>
      </c>
      <c r="B271">
        <f t="shared" si="8"/>
        <v>0</v>
      </c>
      <c r="C271">
        <v>0</v>
      </c>
      <c r="D271">
        <f>VLOOKUP(A271,Sheet2!A:B,2,)</f>
        <v>0</v>
      </c>
      <c r="E271">
        <v>874950</v>
      </c>
      <c r="F271">
        <f t="shared" si="9"/>
        <v>0</v>
      </c>
      <c r="G271">
        <v>0</v>
      </c>
      <c r="H271">
        <v>0</v>
      </c>
    </row>
    <row r="272" spans="1:8" x14ac:dyDescent="0.25">
      <c r="A272">
        <v>881285</v>
      </c>
      <c r="B272">
        <f t="shared" si="8"/>
        <v>25</v>
      </c>
      <c r="C272">
        <v>10</v>
      </c>
      <c r="D272">
        <f>VLOOKUP(A272,Sheet2!A:B,2,)</f>
        <v>15</v>
      </c>
      <c r="E272">
        <v>803820</v>
      </c>
      <c r="F272">
        <f t="shared" si="9"/>
        <v>0</v>
      </c>
      <c r="G272">
        <v>0</v>
      </c>
      <c r="H272">
        <v>0</v>
      </c>
    </row>
    <row r="273" spans="1:8" x14ac:dyDescent="0.25">
      <c r="A273" t="s">
        <v>797</v>
      </c>
      <c r="B273">
        <f t="shared" si="8"/>
        <v>12</v>
      </c>
      <c r="C273">
        <v>0</v>
      </c>
      <c r="D273">
        <f>VLOOKUP(A273,Sheet2!A:B,2,)</f>
        <v>12</v>
      </c>
      <c r="E273">
        <v>881285</v>
      </c>
      <c r="F273">
        <f t="shared" si="9"/>
        <v>96</v>
      </c>
      <c r="G273">
        <v>62</v>
      </c>
      <c r="H273">
        <v>34</v>
      </c>
    </row>
    <row r="274" spans="1:8" x14ac:dyDescent="0.25">
      <c r="A274" t="s">
        <v>799</v>
      </c>
      <c r="B274">
        <f t="shared" si="8"/>
        <v>0</v>
      </c>
      <c r="C274">
        <v>0</v>
      </c>
      <c r="D274">
        <f>VLOOKUP(A274,Sheet2!A:B,2,)</f>
        <v>0</v>
      </c>
      <c r="E274" t="s">
        <v>797</v>
      </c>
      <c r="F274">
        <f t="shared" si="9"/>
        <v>12</v>
      </c>
      <c r="G274">
        <v>12</v>
      </c>
      <c r="H274">
        <v>0</v>
      </c>
    </row>
    <row r="275" spans="1:8" x14ac:dyDescent="0.25">
      <c r="A275" t="s">
        <v>816</v>
      </c>
      <c r="B275">
        <f t="shared" si="8"/>
        <v>1</v>
      </c>
      <c r="C275">
        <v>1</v>
      </c>
      <c r="D275">
        <f>VLOOKUP(A275,Sheet2!A:B,2,)</f>
        <v>0</v>
      </c>
      <c r="E275" t="s">
        <v>799</v>
      </c>
      <c r="F275">
        <f t="shared" si="9"/>
        <v>0</v>
      </c>
      <c r="G275">
        <v>0</v>
      </c>
      <c r="H275">
        <v>0</v>
      </c>
    </row>
    <row r="276" spans="1:8" x14ac:dyDescent="0.25">
      <c r="A276" t="s">
        <v>817</v>
      </c>
      <c r="B276">
        <f t="shared" si="8"/>
        <v>0</v>
      </c>
      <c r="C276">
        <v>0</v>
      </c>
      <c r="D276">
        <f>VLOOKUP(A276,Sheet2!A:B,2,)</f>
        <v>0</v>
      </c>
      <c r="E276" t="s">
        <v>816</v>
      </c>
      <c r="F276">
        <f t="shared" si="9"/>
        <v>0</v>
      </c>
      <c r="G276">
        <v>0</v>
      </c>
      <c r="H276">
        <v>0</v>
      </c>
    </row>
    <row r="277" spans="1:8" x14ac:dyDescent="0.25">
      <c r="A277" t="s">
        <v>818</v>
      </c>
      <c r="B277">
        <f t="shared" si="8"/>
        <v>0</v>
      </c>
      <c r="C277">
        <v>0</v>
      </c>
      <c r="D277">
        <f>VLOOKUP(A277,Sheet2!A:B,2,)</f>
        <v>0</v>
      </c>
      <c r="E277" t="s">
        <v>817</v>
      </c>
      <c r="F277">
        <f t="shared" si="9"/>
        <v>0</v>
      </c>
      <c r="G277">
        <v>0</v>
      </c>
      <c r="H277">
        <v>0</v>
      </c>
    </row>
    <row r="278" spans="1:8" x14ac:dyDescent="0.25">
      <c r="A278">
        <v>26560163</v>
      </c>
      <c r="B278">
        <f t="shared" si="8"/>
        <v>1</v>
      </c>
      <c r="C278">
        <v>1</v>
      </c>
      <c r="D278">
        <f>VLOOKUP(A278,Sheet2!A:B,2,)</f>
        <v>0</v>
      </c>
      <c r="E278" t="s">
        <v>818</v>
      </c>
      <c r="F278">
        <f t="shared" si="9"/>
        <v>0</v>
      </c>
      <c r="G278">
        <v>0</v>
      </c>
      <c r="H278">
        <v>0</v>
      </c>
    </row>
    <row r="279" spans="1:8" x14ac:dyDescent="0.25">
      <c r="A279" t="s">
        <v>819</v>
      </c>
      <c r="B279">
        <f t="shared" si="8"/>
        <v>0</v>
      </c>
      <c r="C279">
        <v>0</v>
      </c>
      <c r="D279">
        <f>VLOOKUP(A279,Sheet2!A:B,2,)</f>
        <v>0</v>
      </c>
      <c r="E279" t="s">
        <v>819</v>
      </c>
      <c r="F279">
        <f t="shared" si="9"/>
        <v>0</v>
      </c>
      <c r="G279">
        <v>0</v>
      </c>
      <c r="H279">
        <v>0</v>
      </c>
    </row>
    <row r="280" spans="1:8" x14ac:dyDescent="0.25">
      <c r="A280">
        <v>881568</v>
      </c>
      <c r="B280">
        <f t="shared" si="8"/>
        <v>0</v>
      </c>
      <c r="C280">
        <v>0</v>
      </c>
      <c r="D280">
        <f>VLOOKUP(A280,Sheet2!A:B,2,)</f>
        <v>0</v>
      </c>
      <c r="E280">
        <v>881568</v>
      </c>
      <c r="F280">
        <f t="shared" si="9"/>
        <v>0</v>
      </c>
      <c r="G280">
        <v>0</v>
      </c>
      <c r="H280">
        <v>0</v>
      </c>
    </row>
    <row r="281" spans="1:8" x14ac:dyDescent="0.25">
      <c r="A281">
        <v>550001</v>
      </c>
      <c r="B281">
        <f t="shared" si="8"/>
        <v>0</v>
      </c>
      <c r="C281">
        <v>0</v>
      </c>
      <c r="D281">
        <f>VLOOKUP(A281,Sheet2!A:B,2,)</f>
        <v>0</v>
      </c>
      <c r="E281">
        <v>550001</v>
      </c>
      <c r="F281">
        <f t="shared" si="9"/>
        <v>0</v>
      </c>
      <c r="G281">
        <v>0</v>
      </c>
      <c r="H281">
        <v>0</v>
      </c>
    </row>
    <row r="282" spans="1:8" x14ac:dyDescent="0.25">
      <c r="A282">
        <v>450001</v>
      </c>
      <c r="B282">
        <f t="shared" si="8"/>
        <v>0</v>
      </c>
      <c r="C282">
        <v>0</v>
      </c>
      <c r="D282">
        <f>VLOOKUP(A282,Sheet2!A:B,2,)</f>
        <v>0</v>
      </c>
      <c r="E282">
        <v>450001</v>
      </c>
      <c r="F282">
        <f t="shared" si="9"/>
        <v>0</v>
      </c>
      <c r="G282">
        <v>0</v>
      </c>
      <c r="H282">
        <v>0</v>
      </c>
    </row>
    <row r="283" spans="1:8" x14ac:dyDescent="0.25">
      <c r="A283">
        <v>450012</v>
      </c>
      <c r="B283">
        <f t="shared" si="8"/>
        <v>200</v>
      </c>
      <c r="C283">
        <v>69</v>
      </c>
      <c r="D283">
        <f>VLOOKUP(A283,Sheet2!A:B,2,)</f>
        <v>131</v>
      </c>
      <c r="E283">
        <v>450013</v>
      </c>
      <c r="F283">
        <f t="shared" si="9"/>
        <v>4677</v>
      </c>
      <c r="G283">
        <v>4134</v>
      </c>
      <c r="H283">
        <v>543</v>
      </c>
    </row>
    <row r="284" spans="1:8" x14ac:dyDescent="0.25">
      <c r="A284">
        <v>450013</v>
      </c>
      <c r="B284">
        <f t="shared" si="8"/>
        <v>1851</v>
      </c>
      <c r="C284">
        <v>765</v>
      </c>
      <c r="D284">
        <f>VLOOKUP(A284,Sheet2!A:B,2,)</f>
        <v>1086</v>
      </c>
      <c r="E284">
        <v>450012</v>
      </c>
      <c r="F284">
        <f t="shared" si="9"/>
        <v>192</v>
      </c>
      <c r="G284">
        <v>123</v>
      </c>
      <c r="H284">
        <v>69</v>
      </c>
    </row>
    <row r="285" spans="1:8" x14ac:dyDescent="0.25">
      <c r="A285">
        <v>887715</v>
      </c>
      <c r="B285">
        <f t="shared" si="8"/>
        <v>117</v>
      </c>
      <c r="C285">
        <v>117</v>
      </c>
      <c r="D285">
        <f>VLOOKUP(A285,Sheet2!A:B,2,)</f>
        <v>0</v>
      </c>
      <c r="E285">
        <v>887715</v>
      </c>
      <c r="F285">
        <f t="shared" si="9"/>
        <v>87</v>
      </c>
      <c r="G285">
        <v>0</v>
      </c>
      <c r="H285">
        <v>87</v>
      </c>
    </row>
    <row r="286" spans="1:8" x14ac:dyDescent="0.25">
      <c r="A286">
        <v>887517</v>
      </c>
      <c r="B286">
        <f t="shared" si="8"/>
        <v>543</v>
      </c>
      <c r="C286">
        <v>484</v>
      </c>
      <c r="D286">
        <f>VLOOKUP(A286,Sheet2!A:B,2,)</f>
        <v>59</v>
      </c>
      <c r="E286">
        <v>887517</v>
      </c>
      <c r="F286">
        <f t="shared" si="9"/>
        <v>132</v>
      </c>
      <c r="G286">
        <v>0</v>
      </c>
      <c r="H286">
        <v>132</v>
      </c>
    </row>
    <row r="287" spans="1:8" x14ac:dyDescent="0.25">
      <c r="A287">
        <v>150035</v>
      </c>
      <c r="B287">
        <f t="shared" si="8"/>
        <v>273</v>
      </c>
      <c r="C287">
        <v>73</v>
      </c>
      <c r="D287">
        <f>VLOOKUP(A287,Sheet2!A:B,2,)</f>
        <v>200</v>
      </c>
      <c r="E287">
        <v>150035</v>
      </c>
      <c r="F287">
        <f t="shared" si="9"/>
        <v>129</v>
      </c>
      <c r="G287">
        <v>49</v>
      </c>
      <c r="H287">
        <v>80</v>
      </c>
    </row>
    <row r="288" spans="1:8" x14ac:dyDescent="0.25">
      <c r="A288" t="s">
        <v>824</v>
      </c>
      <c r="B288">
        <f t="shared" si="8"/>
        <v>0</v>
      </c>
      <c r="C288">
        <v>0</v>
      </c>
      <c r="D288">
        <f>VLOOKUP(A288,Sheet2!A:B,2,)</f>
        <v>0</v>
      </c>
      <c r="E288" t="s">
        <v>824</v>
      </c>
      <c r="F288">
        <f t="shared" si="9"/>
        <v>0</v>
      </c>
      <c r="G288">
        <v>0</v>
      </c>
      <c r="H288">
        <v>0</v>
      </c>
    </row>
    <row r="289" spans="1:8" x14ac:dyDescent="0.25">
      <c r="A289" t="s">
        <v>825</v>
      </c>
      <c r="B289">
        <f t="shared" si="8"/>
        <v>4</v>
      </c>
      <c r="C289">
        <v>0</v>
      </c>
      <c r="D289">
        <f>VLOOKUP(A289,Sheet2!A:B,2,)</f>
        <v>4</v>
      </c>
      <c r="E289" t="s">
        <v>825</v>
      </c>
      <c r="F289">
        <f t="shared" si="9"/>
        <v>4</v>
      </c>
      <c r="G289">
        <v>4</v>
      </c>
      <c r="H289">
        <v>0</v>
      </c>
    </row>
    <row r="290" spans="1:8" x14ac:dyDescent="0.25">
      <c r="A290" t="s">
        <v>826</v>
      </c>
      <c r="B290">
        <f t="shared" si="8"/>
        <v>1</v>
      </c>
      <c r="C290">
        <v>0</v>
      </c>
      <c r="D290">
        <f>VLOOKUP(A290,Sheet2!A:B,2,)</f>
        <v>1</v>
      </c>
      <c r="E290" t="s">
        <v>826</v>
      </c>
      <c r="F290">
        <f t="shared" si="9"/>
        <v>1</v>
      </c>
      <c r="G290">
        <v>1</v>
      </c>
      <c r="H290">
        <v>0</v>
      </c>
    </row>
    <row r="291" spans="1:8" x14ac:dyDescent="0.25">
      <c r="A291" t="s">
        <v>827</v>
      </c>
      <c r="B291">
        <f t="shared" si="8"/>
        <v>4942</v>
      </c>
      <c r="C291">
        <v>886</v>
      </c>
      <c r="D291">
        <f>VLOOKUP(A291,Sheet2!A:B,2,)</f>
        <v>4056</v>
      </c>
      <c r="E291" t="s">
        <v>827</v>
      </c>
      <c r="F291">
        <f t="shared" si="9"/>
        <v>161</v>
      </c>
      <c r="G291">
        <v>6</v>
      </c>
      <c r="H291">
        <v>155</v>
      </c>
    </row>
    <row r="292" spans="1:8" x14ac:dyDescent="0.25">
      <c r="A292" t="s">
        <v>828</v>
      </c>
      <c r="B292">
        <f t="shared" si="8"/>
        <v>2505</v>
      </c>
      <c r="C292">
        <v>462</v>
      </c>
      <c r="D292">
        <f>VLOOKUP(A292,Sheet2!A:B,2,)</f>
        <v>2043</v>
      </c>
      <c r="E292" t="s">
        <v>828</v>
      </c>
      <c r="F292">
        <f t="shared" si="9"/>
        <v>2821</v>
      </c>
      <c r="G292">
        <v>2239</v>
      </c>
      <c r="H292">
        <v>582</v>
      </c>
    </row>
    <row r="293" spans="1:8" x14ac:dyDescent="0.25">
      <c r="A293" t="s">
        <v>829</v>
      </c>
      <c r="B293">
        <f t="shared" si="8"/>
        <v>894</v>
      </c>
      <c r="C293">
        <v>565</v>
      </c>
      <c r="D293">
        <f>VLOOKUP(A293,Sheet2!A:B,2,)</f>
        <v>329</v>
      </c>
      <c r="E293" t="s">
        <v>829</v>
      </c>
      <c r="F293">
        <f t="shared" si="9"/>
        <v>739</v>
      </c>
      <c r="G293">
        <v>104</v>
      </c>
      <c r="H293">
        <v>635</v>
      </c>
    </row>
    <row r="294" spans="1:8" x14ac:dyDescent="0.25">
      <c r="A294" t="s">
        <v>830</v>
      </c>
      <c r="B294">
        <f t="shared" si="8"/>
        <v>831</v>
      </c>
      <c r="C294">
        <v>78</v>
      </c>
      <c r="D294">
        <f>VLOOKUP(A294,Sheet2!A:B,2,)</f>
        <v>753</v>
      </c>
      <c r="E294" t="s">
        <v>830</v>
      </c>
      <c r="F294">
        <f t="shared" si="9"/>
        <v>217</v>
      </c>
      <c r="G294">
        <v>1</v>
      </c>
      <c r="H294">
        <v>216</v>
      </c>
    </row>
    <row r="295" spans="1:8" x14ac:dyDescent="0.25">
      <c r="A295" t="s">
        <v>831</v>
      </c>
      <c r="B295">
        <f t="shared" si="8"/>
        <v>30</v>
      </c>
      <c r="C295">
        <v>18</v>
      </c>
      <c r="D295">
        <f>VLOOKUP(A295,Sheet2!A:B,2,)</f>
        <v>12</v>
      </c>
      <c r="E295" t="s">
        <v>831</v>
      </c>
      <c r="F295">
        <f t="shared" si="9"/>
        <v>18</v>
      </c>
      <c r="G295">
        <v>3</v>
      </c>
      <c r="H295">
        <v>15</v>
      </c>
    </row>
    <row r="296" spans="1:8" x14ac:dyDescent="0.25">
      <c r="A296" t="s">
        <v>832</v>
      </c>
      <c r="B296">
        <f t="shared" si="8"/>
        <v>106</v>
      </c>
      <c r="C296">
        <v>16</v>
      </c>
      <c r="D296">
        <f>VLOOKUP(A296,Sheet2!A:B,2,)</f>
        <v>90</v>
      </c>
      <c r="E296" t="s">
        <v>832</v>
      </c>
      <c r="F296">
        <f t="shared" si="9"/>
        <v>90</v>
      </c>
      <c r="G296">
        <v>34</v>
      </c>
      <c r="H296">
        <v>56</v>
      </c>
    </row>
    <row r="297" spans="1:8" x14ac:dyDescent="0.25">
      <c r="A297" t="s">
        <v>833</v>
      </c>
      <c r="B297">
        <f t="shared" si="8"/>
        <v>152</v>
      </c>
      <c r="C297">
        <v>0</v>
      </c>
      <c r="D297">
        <f>VLOOKUP(A297,Sheet2!A:B,2,)</f>
        <v>152</v>
      </c>
      <c r="E297" t="s">
        <v>833</v>
      </c>
      <c r="F297">
        <f t="shared" si="9"/>
        <v>135</v>
      </c>
      <c r="G297">
        <v>118</v>
      </c>
      <c r="H297">
        <v>17</v>
      </c>
    </row>
    <row r="298" spans="1:8" x14ac:dyDescent="0.25">
      <c r="A298" t="s">
        <v>834</v>
      </c>
      <c r="B298">
        <f t="shared" si="8"/>
        <v>22</v>
      </c>
      <c r="C298">
        <v>0</v>
      </c>
      <c r="D298">
        <f>VLOOKUP(A298,Sheet2!A:B,2,)</f>
        <v>22</v>
      </c>
      <c r="E298" t="s">
        <v>834</v>
      </c>
      <c r="F298">
        <f t="shared" si="9"/>
        <v>2</v>
      </c>
      <c r="G298">
        <v>2</v>
      </c>
      <c r="H298">
        <v>0</v>
      </c>
    </row>
    <row r="299" spans="1:8" x14ac:dyDescent="0.25">
      <c r="A299" t="s">
        <v>835</v>
      </c>
      <c r="B299">
        <f t="shared" si="8"/>
        <v>26</v>
      </c>
      <c r="C299">
        <v>1</v>
      </c>
      <c r="D299">
        <f>VLOOKUP(A299,Sheet2!A:B,2,)</f>
        <v>25</v>
      </c>
      <c r="E299" t="s">
        <v>835</v>
      </c>
      <c r="F299">
        <f t="shared" si="9"/>
        <v>17</v>
      </c>
      <c r="G299">
        <v>16</v>
      </c>
      <c r="H299">
        <v>1</v>
      </c>
    </row>
    <row r="300" spans="1:8" x14ac:dyDescent="0.25">
      <c r="A300" t="s">
        <v>836</v>
      </c>
      <c r="B300">
        <f t="shared" si="8"/>
        <v>26</v>
      </c>
      <c r="C300">
        <v>8</v>
      </c>
      <c r="D300">
        <f>VLOOKUP(A300,Sheet2!A:B,2,)</f>
        <v>18</v>
      </c>
      <c r="E300" t="s">
        <v>836</v>
      </c>
      <c r="F300">
        <f t="shared" si="9"/>
        <v>10</v>
      </c>
      <c r="G300">
        <v>1</v>
      </c>
      <c r="H300">
        <v>9</v>
      </c>
    </row>
    <row r="301" spans="1:8" x14ac:dyDescent="0.25">
      <c r="A301">
        <v>450016</v>
      </c>
      <c r="B301">
        <f t="shared" si="8"/>
        <v>0.2</v>
      </c>
      <c r="C301">
        <v>0.2</v>
      </c>
      <c r="D301">
        <f>VLOOKUP(A301,Sheet2!A:B,2,)</f>
        <v>0</v>
      </c>
      <c r="E301">
        <v>450016</v>
      </c>
      <c r="F301">
        <f t="shared" si="9"/>
        <v>0</v>
      </c>
      <c r="G301">
        <v>0</v>
      </c>
      <c r="H301">
        <v>0</v>
      </c>
    </row>
    <row r="302" spans="1:8" x14ac:dyDescent="0.25">
      <c r="A302" t="s">
        <v>840</v>
      </c>
      <c r="B302">
        <f t="shared" si="8"/>
        <v>6</v>
      </c>
      <c r="C302">
        <v>6</v>
      </c>
      <c r="D302">
        <f>VLOOKUP(A302,Sheet2!A:B,2,)</f>
        <v>0</v>
      </c>
      <c r="E302" t="s">
        <v>840</v>
      </c>
      <c r="F302">
        <f t="shared" si="9"/>
        <v>6</v>
      </c>
      <c r="G302">
        <v>0</v>
      </c>
      <c r="H302">
        <v>6</v>
      </c>
    </row>
    <row r="303" spans="1:8" x14ac:dyDescent="0.25">
      <c r="A303" t="s">
        <v>841</v>
      </c>
      <c r="B303">
        <f t="shared" si="8"/>
        <v>0</v>
      </c>
      <c r="C303">
        <v>0</v>
      </c>
      <c r="D303">
        <f>VLOOKUP(A303,Sheet2!A:B,2,)</f>
        <v>0</v>
      </c>
      <c r="E303" t="s">
        <v>841</v>
      </c>
      <c r="F303">
        <f t="shared" si="9"/>
        <v>0</v>
      </c>
      <c r="G303">
        <v>0</v>
      </c>
      <c r="H303">
        <v>0</v>
      </c>
    </row>
    <row r="304" spans="1:8" x14ac:dyDescent="0.25">
      <c r="A304" t="s">
        <v>842</v>
      </c>
      <c r="B304">
        <f t="shared" si="8"/>
        <v>2.2222222222224586E-3</v>
      </c>
      <c r="C304">
        <v>0</v>
      </c>
      <c r="D304">
        <f>VLOOKUP(A304,Sheet2!A:B,2,)</f>
        <v>2.2222222222224586E-3</v>
      </c>
      <c r="E304" t="s">
        <v>842</v>
      </c>
      <c r="F304">
        <f t="shared" si="9"/>
        <v>2.2222222222224586E-3</v>
      </c>
      <c r="G304">
        <v>2.2222222222224586E-3</v>
      </c>
      <c r="H304">
        <v>0</v>
      </c>
    </row>
    <row r="305" spans="1:8" x14ac:dyDescent="0.25">
      <c r="A305" t="s">
        <v>843</v>
      </c>
      <c r="B305">
        <f t="shared" si="8"/>
        <v>4</v>
      </c>
      <c r="C305">
        <v>4</v>
      </c>
      <c r="D305">
        <f>VLOOKUP(A305,Sheet2!A:B,2,)</f>
        <v>0</v>
      </c>
      <c r="E305" t="s">
        <v>843</v>
      </c>
      <c r="F305">
        <f t="shared" si="9"/>
        <v>1</v>
      </c>
      <c r="G305">
        <v>0</v>
      </c>
      <c r="H305">
        <v>1</v>
      </c>
    </row>
    <row r="306" spans="1:8" x14ac:dyDescent="0.25">
      <c r="A306" t="s">
        <v>844</v>
      </c>
      <c r="B306">
        <f t="shared" si="8"/>
        <v>5</v>
      </c>
      <c r="C306">
        <v>5</v>
      </c>
      <c r="D306">
        <f>VLOOKUP(A306,Sheet2!A:B,2,)</f>
        <v>0</v>
      </c>
      <c r="E306" t="s">
        <v>844</v>
      </c>
      <c r="F306">
        <f t="shared" si="9"/>
        <v>0</v>
      </c>
      <c r="G306">
        <v>0</v>
      </c>
      <c r="H306">
        <v>0</v>
      </c>
    </row>
    <row r="307" spans="1:8" x14ac:dyDescent="0.25">
      <c r="A307" t="s">
        <v>845</v>
      </c>
      <c r="B307">
        <f t="shared" si="8"/>
        <v>0</v>
      </c>
      <c r="C307">
        <v>0</v>
      </c>
      <c r="D307">
        <f>VLOOKUP(A307,Sheet2!A:B,2,)</f>
        <v>0</v>
      </c>
      <c r="E307" t="s">
        <v>845</v>
      </c>
      <c r="F307">
        <f t="shared" si="9"/>
        <v>0</v>
      </c>
      <c r="G307">
        <v>0</v>
      </c>
      <c r="H307">
        <v>0</v>
      </c>
    </row>
    <row r="308" spans="1:8" x14ac:dyDescent="0.25">
      <c r="A308" t="s">
        <v>846</v>
      </c>
      <c r="B308">
        <f t="shared" si="8"/>
        <v>0</v>
      </c>
      <c r="C308">
        <v>0</v>
      </c>
      <c r="D308">
        <f>VLOOKUP(A308,Sheet2!A:B,2,)</f>
        <v>0</v>
      </c>
      <c r="E308" t="s">
        <v>846</v>
      </c>
      <c r="F308">
        <f t="shared" si="9"/>
        <v>0</v>
      </c>
      <c r="G308">
        <v>0</v>
      </c>
      <c r="H308">
        <v>0</v>
      </c>
    </row>
    <row r="309" spans="1:8" x14ac:dyDescent="0.25">
      <c r="A309" t="s">
        <v>847</v>
      </c>
      <c r="B309">
        <f t="shared" si="8"/>
        <v>3</v>
      </c>
      <c r="C309">
        <v>3</v>
      </c>
      <c r="D309">
        <f>VLOOKUP(A309,Sheet2!A:B,2,)</f>
        <v>0</v>
      </c>
      <c r="E309" t="s">
        <v>847</v>
      </c>
      <c r="F309">
        <f t="shared" si="9"/>
        <v>3</v>
      </c>
      <c r="G309">
        <v>0</v>
      </c>
      <c r="H309">
        <v>3</v>
      </c>
    </row>
    <row r="310" spans="1:8" x14ac:dyDescent="0.25">
      <c r="A310">
        <v>869084</v>
      </c>
      <c r="B310">
        <f t="shared" si="8"/>
        <v>337</v>
      </c>
      <c r="C310">
        <v>337</v>
      </c>
      <c r="D310">
        <f>VLOOKUP(A310,Sheet2!A:B,2,)</f>
        <v>0</v>
      </c>
      <c r="E310">
        <v>869084</v>
      </c>
      <c r="F310">
        <f t="shared" si="9"/>
        <v>400</v>
      </c>
      <c r="G310">
        <v>32</v>
      </c>
      <c r="H310">
        <v>368</v>
      </c>
    </row>
    <row r="311" spans="1:8" x14ac:dyDescent="0.25">
      <c r="A311" t="s">
        <v>849</v>
      </c>
      <c r="B311">
        <f t="shared" si="8"/>
        <v>575</v>
      </c>
      <c r="C311">
        <v>131</v>
      </c>
      <c r="D311">
        <f>VLOOKUP(A311,Sheet2!A:B,2,)</f>
        <v>444</v>
      </c>
      <c r="E311" t="s">
        <v>849</v>
      </c>
      <c r="F311">
        <f t="shared" si="9"/>
        <v>368</v>
      </c>
      <c r="G311">
        <v>0</v>
      </c>
      <c r="H311">
        <v>368</v>
      </c>
    </row>
    <row r="312" spans="1:8" x14ac:dyDescent="0.25">
      <c r="A312" t="s">
        <v>850</v>
      </c>
      <c r="B312">
        <f t="shared" si="8"/>
        <v>176</v>
      </c>
      <c r="C312">
        <v>59</v>
      </c>
      <c r="D312">
        <f>VLOOKUP(A312,Sheet2!A:B,2,)</f>
        <v>117</v>
      </c>
      <c r="E312" t="s">
        <v>850</v>
      </c>
      <c r="F312">
        <f t="shared" si="9"/>
        <v>168</v>
      </c>
      <c r="G312">
        <v>117</v>
      </c>
      <c r="H312">
        <v>51</v>
      </c>
    </row>
    <row r="313" spans="1:8" x14ac:dyDescent="0.25">
      <c r="A313" t="s">
        <v>851</v>
      </c>
      <c r="B313">
        <f t="shared" si="8"/>
        <v>107</v>
      </c>
      <c r="C313">
        <v>61</v>
      </c>
      <c r="D313">
        <f>VLOOKUP(A313,Sheet2!A:B,2,)</f>
        <v>46</v>
      </c>
      <c r="E313" t="s">
        <v>851</v>
      </c>
      <c r="F313">
        <f t="shared" si="9"/>
        <v>74</v>
      </c>
      <c r="G313">
        <v>17</v>
      </c>
      <c r="H313">
        <v>57</v>
      </c>
    </row>
    <row r="314" spans="1:8" x14ac:dyDescent="0.25">
      <c r="A314" t="s">
        <v>852</v>
      </c>
      <c r="B314">
        <f t="shared" si="8"/>
        <v>563</v>
      </c>
      <c r="C314">
        <v>94</v>
      </c>
      <c r="D314">
        <f>VLOOKUP(A314,Sheet2!A:B,2,)</f>
        <v>469</v>
      </c>
      <c r="E314" t="s">
        <v>852</v>
      </c>
      <c r="F314">
        <f t="shared" si="9"/>
        <v>298</v>
      </c>
      <c r="G314">
        <v>82</v>
      </c>
      <c r="H314">
        <v>216</v>
      </c>
    </row>
    <row r="315" spans="1:8" x14ac:dyDescent="0.25">
      <c r="A315" t="s">
        <v>853</v>
      </c>
      <c r="B315">
        <f t="shared" si="8"/>
        <v>33</v>
      </c>
      <c r="C315">
        <v>33</v>
      </c>
      <c r="D315">
        <f>VLOOKUP(A315,Sheet2!A:B,2,)</f>
        <v>0</v>
      </c>
      <c r="E315" t="s">
        <v>853</v>
      </c>
      <c r="F315">
        <f t="shared" si="9"/>
        <v>7</v>
      </c>
      <c r="G315">
        <v>1</v>
      </c>
      <c r="H315">
        <v>6</v>
      </c>
    </row>
    <row r="316" spans="1:8" x14ac:dyDescent="0.25">
      <c r="A316" t="s">
        <v>854</v>
      </c>
      <c r="B316">
        <f t="shared" si="8"/>
        <v>2</v>
      </c>
      <c r="C316">
        <v>2</v>
      </c>
      <c r="D316">
        <f>VLOOKUP(A316,Sheet2!A:B,2,)</f>
        <v>0</v>
      </c>
      <c r="E316" t="s">
        <v>854</v>
      </c>
      <c r="F316">
        <f t="shared" si="9"/>
        <v>0</v>
      </c>
      <c r="G316">
        <v>0</v>
      </c>
      <c r="H316">
        <v>0</v>
      </c>
    </row>
    <row r="317" spans="1:8" x14ac:dyDescent="0.25">
      <c r="A317" t="s">
        <v>855</v>
      </c>
      <c r="B317">
        <f t="shared" si="8"/>
        <v>55</v>
      </c>
      <c r="C317">
        <v>42</v>
      </c>
      <c r="D317">
        <f>VLOOKUP(A317,Sheet2!A:B,2,)</f>
        <v>13</v>
      </c>
      <c r="E317" t="s">
        <v>855</v>
      </c>
      <c r="F317">
        <f t="shared" si="9"/>
        <v>21</v>
      </c>
      <c r="G317">
        <v>0</v>
      </c>
      <c r="H317">
        <v>21</v>
      </c>
    </row>
    <row r="318" spans="1:8" x14ac:dyDescent="0.25">
      <c r="A318" t="s">
        <v>856</v>
      </c>
      <c r="B318">
        <f t="shared" si="8"/>
        <v>2</v>
      </c>
      <c r="C318">
        <v>2</v>
      </c>
      <c r="D318">
        <f>VLOOKUP(A318,Sheet2!A:B,2,)</f>
        <v>0</v>
      </c>
      <c r="E318" t="s">
        <v>856</v>
      </c>
      <c r="F318">
        <f t="shared" si="9"/>
        <v>3</v>
      </c>
      <c r="G318">
        <v>1</v>
      </c>
      <c r="H318">
        <v>2</v>
      </c>
    </row>
    <row r="319" spans="1:8" x14ac:dyDescent="0.25">
      <c r="A319">
        <v>887716</v>
      </c>
      <c r="B319">
        <f t="shared" si="8"/>
        <v>565</v>
      </c>
      <c r="C319">
        <v>278</v>
      </c>
      <c r="D319">
        <f>VLOOKUP(A319,Sheet2!A:B,2,)</f>
        <v>287</v>
      </c>
      <c r="E319">
        <v>887716</v>
      </c>
      <c r="F319">
        <f t="shared" si="9"/>
        <v>273</v>
      </c>
      <c r="G319">
        <v>34</v>
      </c>
      <c r="H319">
        <v>239</v>
      </c>
    </row>
    <row r="320" spans="1:8" x14ac:dyDescent="0.25">
      <c r="A320" t="s">
        <v>872</v>
      </c>
      <c r="B320">
        <f t="shared" si="8"/>
        <v>1</v>
      </c>
      <c r="C320">
        <v>0</v>
      </c>
      <c r="D320">
        <f>VLOOKUP(A320,Sheet2!A:B,2,)</f>
        <v>1</v>
      </c>
      <c r="E320" t="s">
        <v>872</v>
      </c>
      <c r="F320">
        <f t="shared" si="9"/>
        <v>0</v>
      </c>
      <c r="G320">
        <v>0</v>
      </c>
      <c r="H320">
        <v>0</v>
      </c>
    </row>
    <row r="321" spans="1:8" x14ac:dyDescent="0.25">
      <c r="A321">
        <v>888811</v>
      </c>
      <c r="B321">
        <f t="shared" si="8"/>
        <v>381</v>
      </c>
      <c r="C321">
        <v>100</v>
      </c>
      <c r="D321">
        <f>VLOOKUP(A321,Sheet2!A:B,2,)</f>
        <v>281</v>
      </c>
      <c r="E321">
        <v>888811</v>
      </c>
      <c r="F321">
        <f t="shared" si="9"/>
        <v>309</v>
      </c>
      <c r="G321">
        <v>213</v>
      </c>
      <c r="H321">
        <v>96</v>
      </c>
    </row>
    <row r="322" spans="1:8" x14ac:dyDescent="0.25">
      <c r="A322">
        <v>888770</v>
      </c>
      <c r="B322">
        <f t="shared" ref="B322:B385" si="10">C322+D322</f>
        <v>531</v>
      </c>
      <c r="C322">
        <v>239</v>
      </c>
      <c r="D322">
        <f>VLOOKUP(A322,Sheet2!A:B,2,)</f>
        <v>292</v>
      </c>
      <c r="E322">
        <v>888770</v>
      </c>
      <c r="F322">
        <f t="shared" ref="F322:F385" si="11">G322+H322</f>
        <v>307</v>
      </c>
      <c r="G322">
        <v>134</v>
      </c>
      <c r="H322">
        <v>173</v>
      </c>
    </row>
    <row r="323" spans="1:8" x14ac:dyDescent="0.25">
      <c r="A323" t="s">
        <v>908</v>
      </c>
      <c r="B323">
        <f t="shared" si="10"/>
        <v>1</v>
      </c>
      <c r="C323">
        <v>0</v>
      </c>
      <c r="D323">
        <f>VLOOKUP(A323,Sheet2!A:B,2,)</f>
        <v>1</v>
      </c>
      <c r="E323" t="s">
        <v>908</v>
      </c>
      <c r="F323">
        <f t="shared" si="11"/>
        <v>1</v>
      </c>
      <c r="G323">
        <v>1</v>
      </c>
      <c r="H323">
        <v>0</v>
      </c>
    </row>
    <row r="324" spans="1:8" x14ac:dyDescent="0.25">
      <c r="A324" t="s">
        <v>887</v>
      </c>
      <c r="B324">
        <f t="shared" si="10"/>
        <v>1032</v>
      </c>
      <c r="C324">
        <v>662</v>
      </c>
      <c r="D324">
        <f>VLOOKUP(A324,Sheet2!A:B,2,)</f>
        <v>370</v>
      </c>
      <c r="E324" t="s">
        <v>887</v>
      </c>
      <c r="F324">
        <f t="shared" si="11"/>
        <v>108</v>
      </c>
      <c r="G324">
        <v>0</v>
      </c>
      <c r="H324">
        <v>108</v>
      </c>
    </row>
    <row r="325" spans="1:8" x14ac:dyDescent="0.25">
      <c r="A325" t="s">
        <v>888</v>
      </c>
      <c r="B325">
        <f t="shared" si="10"/>
        <v>3084</v>
      </c>
      <c r="C325">
        <v>804</v>
      </c>
      <c r="D325">
        <f>VLOOKUP(A325,Sheet2!A:B,2,)</f>
        <v>2280</v>
      </c>
      <c r="E325" t="s">
        <v>888</v>
      </c>
      <c r="F325">
        <f t="shared" si="11"/>
        <v>181</v>
      </c>
      <c r="G325">
        <v>5</v>
      </c>
      <c r="H325">
        <v>176</v>
      </c>
    </row>
    <row r="326" spans="1:8" x14ac:dyDescent="0.25">
      <c r="A326" t="s">
        <v>889</v>
      </c>
      <c r="B326">
        <f t="shared" si="10"/>
        <v>2337</v>
      </c>
      <c r="C326">
        <v>298</v>
      </c>
      <c r="D326">
        <f>VLOOKUP(A326,Sheet2!A:B,2,)</f>
        <v>2039</v>
      </c>
      <c r="E326" t="s">
        <v>889</v>
      </c>
      <c r="F326">
        <f t="shared" si="11"/>
        <v>3222</v>
      </c>
      <c r="G326">
        <v>2869</v>
      </c>
      <c r="H326">
        <v>353</v>
      </c>
    </row>
    <row r="327" spans="1:8" x14ac:dyDescent="0.25">
      <c r="A327" t="s">
        <v>890</v>
      </c>
      <c r="B327">
        <f t="shared" si="10"/>
        <v>834</v>
      </c>
      <c r="C327">
        <v>320</v>
      </c>
      <c r="D327">
        <f>VLOOKUP(A327,Sheet2!A:B,2,)</f>
        <v>514</v>
      </c>
      <c r="E327" t="s">
        <v>890</v>
      </c>
      <c r="F327">
        <f t="shared" si="11"/>
        <v>1088</v>
      </c>
      <c r="G327">
        <v>760</v>
      </c>
      <c r="H327">
        <v>328</v>
      </c>
    </row>
    <row r="328" spans="1:8" x14ac:dyDescent="0.25">
      <c r="A328" t="s">
        <v>891</v>
      </c>
      <c r="B328">
        <f t="shared" si="10"/>
        <v>606</v>
      </c>
      <c r="C328">
        <v>389</v>
      </c>
      <c r="D328">
        <f>VLOOKUP(A328,Sheet2!A:B,2,)</f>
        <v>217</v>
      </c>
      <c r="E328" t="s">
        <v>891</v>
      </c>
      <c r="F328">
        <f t="shared" si="11"/>
        <v>74</v>
      </c>
      <c r="G328">
        <v>0</v>
      </c>
      <c r="H328">
        <v>74</v>
      </c>
    </row>
    <row r="329" spans="1:8" x14ac:dyDescent="0.25">
      <c r="A329" t="s">
        <v>893</v>
      </c>
      <c r="B329">
        <f t="shared" si="10"/>
        <v>6</v>
      </c>
      <c r="C329">
        <v>6</v>
      </c>
      <c r="D329">
        <f>VLOOKUP(A329,Sheet2!A:B,2,)</f>
        <v>0</v>
      </c>
      <c r="E329" t="s">
        <v>893</v>
      </c>
      <c r="F329">
        <f t="shared" si="11"/>
        <v>21</v>
      </c>
      <c r="G329">
        <v>9</v>
      </c>
      <c r="H329">
        <v>12</v>
      </c>
    </row>
    <row r="330" spans="1:8" x14ac:dyDescent="0.25">
      <c r="A330" t="s">
        <v>894</v>
      </c>
      <c r="B330">
        <f t="shared" si="10"/>
        <v>0</v>
      </c>
      <c r="C330">
        <v>0</v>
      </c>
      <c r="D330">
        <f>VLOOKUP(A330,Sheet2!A:B,2,)</f>
        <v>0</v>
      </c>
      <c r="E330" t="s">
        <v>894</v>
      </c>
      <c r="F330">
        <f t="shared" si="11"/>
        <v>0</v>
      </c>
      <c r="G330">
        <v>0</v>
      </c>
      <c r="H330">
        <v>0</v>
      </c>
    </row>
    <row r="331" spans="1:8" x14ac:dyDescent="0.25">
      <c r="A331" t="s">
        <v>892</v>
      </c>
      <c r="B331">
        <f t="shared" si="10"/>
        <v>0</v>
      </c>
      <c r="C331">
        <v>0</v>
      </c>
      <c r="D331">
        <f>VLOOKUP(A331,Sheet2!A:B,2,)</f>
        <v>0</v>
      </c>
      <c r="E331" t="s">
        <v>892</v>
      </c>
      <c r="F331">
        <f t="shared" si="11"/>
        <v>0</v>
      </c>
      <c r="G331">
        <v>0</v>
      </c>
      <c r="H331">
        <v>0</v>
      </c>
    </row>
    <row r="332" spans="1:8" x14ac:dyDescent="0.25">
      <c r="A332" t="s">
        <v>895</v>
      </c>
      <c r="B332">
        <f t="shared" si="10"/>
        <v>0</v>
      </c>
      <c r="C332">
        <v>0</v>
      </c>
      <c r="D332">
        <f>VLOOKUP(A332,Sheet2!A:B,2,)</f>
        <v>0</v>
      </c>
      <c r="E332" t="s">
        <v>895</v>
      </c>
      <c r="F332">
        <f t="shared" si="11"/>
        <v>84</v>
      </c>
      <c r="G332">
        <v>76</v>
      </c>
      <c r="H332">
        <v>8</v>
      </c>
    </row>
    <row r="333" spans="1:8" x14ac:dyDescent="0.25">
      <c r="A333" t="s">
        <v>896</v>
      </c>
      <c r="B333">
        <f t="shared" si="10"/>
        <v>0</v>
      </c>
      <c r="C333">
        <v>0</v>
      </c>
      <c r="D333">
        <f>VLOOKUP(A333,Sheet2!A:B,2,)</f>
        <v>0</v>
      </c>
      <c r="E333" t="s">
        <v>896</v>
      </c>
      <c r="F333">
        <f t="shared" si="11"/>
        <v>0</v>
      </c>
      <c r="G333">
        <v>0</v>
      </c>
      <c r="H333">
        <v>0</v>
      </c>
    </row>
    <row r="334" spans="1:8" x14ac:dyDescent="0.25">
      <c r="A334" t="s">
        <v>897</v>
      </c>
      <c r="B334">
        <f t="shared" si="10"/>
        <v>36</v>
      </c>
      <c r="C334">
        <v>35</v>
      </c>
      <c r="D334">
        <f>VLOOKUP(A334,Sheet2!A:B,2,)</f>
        <v>1</v>
      </c>
      <c r="E334" t="s">
        <v>897</v>
      </c>
      <c r="F334">
        <f t="shared" si="11"/>
        <v>34</v>
      </c>
      <c r="G334">
        <v>1</v>
      </c>
      <c r="H334">
        <v>33</v>
      </c>
    </row>
    <row r="335" spans="1:8" x14ac:dyDescent="0.25">
      <c r="A335" t="s">
        <v>898</v>
      </c>
      <c r="B335">
        <f t="shared" si="10"/>
        <v>349</v>
      </c>
      <c r="C335">
        <v>32</v>
      </c>
      <c r="D335">
        <f>VLOOKUP(A335,Sheet2!A:B,2,)</f>
        <v>317</v>
      </c>
      <c r="E335" t="s">
        <v>898</v>
      </c>
      <c r="F335">
        <f t="shared" si="11"/>
        <v>408</v>
      </c>
      <c r="G335">
        <v>317</v>
      </c>
      <c r="H335">
        <v>91</v>
      </c>
    </row>
    <row r="336" spans="1:8" x14ac:dyDescent="0.25">
      <c r="A336" t="s">
        <v>899</v>
      </c>
      <c r="B336">
        <f t="shared" si="10"/>
        <v>552</v>
      </c>
      <c r="C336">
        <v>114</v>
      </c>
      <c r="D336">
        <f>VLOOKUP(A336,Sheet2!A:B,2,)</f>
        <v>438</v>
      </c>
      <c r="E336" t="s">
        <v>899</v>
      </c>
      <c r="F336">
        <f t="shared" si="11"/>
        <v>970</v>
      </c>
      <c r="G336">
        <v>762</v>
      </c>
      <c r="H336">
        <v>208</v>
      </c>
    </row>
    <row r="337" spans="1:8" x14ac:dyDescent="0.25">
      <c r="A337" t="s">
        <v>900</v>
      </c>
      <c r="B337">
        <f t="shared" si="10"/>
        <v>0</v>
      </c>
      <c r="C337">
        <v>0</v>
      </c>
      <c r="D337">
        <f>VLOOKUP(A337,Sheet2!A:B,2,)</f>
        <v>0</v>
      </c>
      <c r="E337" t="s">
        <v>900</v>
      </c>
      <c r="F337">
        <f t="shared" si="11"/>
        <v>75</v>
      </c>
      <c r="G337">
        <v>0</v>
      </c>
      <c r="H337">
        <v>75</v>
      </c>
    </row>
    <row r="338" spans="1:8" x14ac:dyDescent="0.25">
      <c r="A338" t="s">
        <v>901</v>
      </c>
      <c r="B338">
        <f t="shared" si="10"/>
        <v>5</v>
      </c>
      <c r="C338">
        <v>5</v>
      </c>
      <c r="D338">
        <f>VLOOKUP(A338,Sheet2!A:B,2,)</f>
        <v>0</v>
      </c>
      <c r="E338" t="s">
        <v>901</v>
      </c>
      <c r="F338">
        <f t="shared" si="11"/>
        <v>35</v>
      </c>
      <c r="G338">
        <v>0</v>
      </c>
      <c r="H338">
        <v>35</v>
      </c>
    </row>
    <row r="339" spans="1:8" x14ac:dyDescent="0.25">
      <c r="A339" t="s">
        <v>903</v>
      </c>
      <c r="B339">
        <f t="shared" si="10"/>
        <v>105</v>
      </c>
      <c r="C339">
        <v>61</v>
      </c>
      <c r="D339">
        <f>VLOOKUP(A339,Sheet2!A:B,2,)</f>
        <v>44</v>
      </c>
      <c r="E339" t="s">
        <v>903</v>
      </c>
      <c r="F339">
        <f t="shared" si="11"/>
        <v>61</v>
      </c>
      <c r="G339">
        <v>0</v>
      </c>
      <c r="H339">
        <v>61</v>
      </c>
    </row>
    <row r="340" spans="1:8" x14ac:dyDescent="0.25">
      <c r="A340" t="s">
        <v>902</v>
      </c>
      <c r="B340">
        <f t="shared" si="10"/>
        <v>1678</v>
      </c>
      <c r="C340">
        <v>189</v>
      </c>
      <c r="D340">
        <f>VLOOKUP(A340,Sheet2!A:B,2,)</f>
        <v>1489</v>
      </c>
      <c r="E340" t="s">
        <v>902</v>
      </c>
      <c r="F340">
        <f t="shared" si="11"/>
        <v>254</v>
      </c>
      <c r="G340">
        <v>45</v>
      </c>
      <c r="H340">
        <v>209</v>
      </c>
    </row>
    <row r="341" spans="1:8" x14ac:dyDescent="0.25">
      <c r="A341">
        <v>846438</v>
      </c>
      <c r="B341">
        <f t="shared" si="10"/>
        <v>0</v>
      </c>
      <c r="C341">
        <v>0</v>
      </c>
      <c r="D341">
        <f>VLOOKUP(A341,Sheet2!A:B,2,)</f>
        <v>0</v>
      </c>
      <c r="E341">
        <v>846438</v>
      </c>
      <c r="F341">
        <f t="shared" si="11"/>
        <v>0</v>
      </c>
      <c r="G341">
        <v>0</v>
      </c>
      <c r="H341">
        <v>0</v>
      </c>
    </row>
    <row r="342" spans="1:8" x14ac:dyDescent="0.25">
      <c r="A342" t="s">
        <v>917</v>
      </c>
      <c r="B342">
        <f t="shared" si="10"/>
        <v>11</v>
      </c>
      <c r="C342">
        <v>11</v>
      </c>
      <c r="D342">
        <f>VLOOKUP(A342,Sheet2!A:B,2,)</f>
        <v>0</v>
      </c>
      <c r="E342" t="s">
        <v>917</v>
      </c>
      <c r="F342">
        <f t="shared" si="11"/>
        <v>7</v>
      </c>
      <c r="G342">
        <v>0</v>
      </c>
      <c r="H342">
        <v>7</v>
      </c>
    </row>
    <row r="343" spans="1:8" x14ac:dyDescent="0.25">
      <c r="A343" t="s">
        <v>918</v>
      </c>
      <c r="B343">
        <f t="shared" si="10"/>
        <v>0</v>
      </c>
      <c r="C343">
        <v>0</v>
      </c>
      <c r="D343">
        <f>VLOOKUP(A343,Sheet2!A:B,2,)</f>
        <v>0</v>
      </c>
      <c r="E343" t="s">
        <v>918</v>
      </c>
      <c r="F343">
        <f t="shared" si="11"/>
        <v>0</v>
      </c>
      <c r="G343">
        <v>0</v>
      </c>
      <c r="H343">
        <v>0</v>
      </c>
    </row>
    <row r="344" spans="1:8" x14ac:dyDescent="0.25">
      <c r="A344" t="s">
        <v>919</v>
      </c>
      <c r="B344">
        <f t="shared" si="10"/>
        <v>7.9950000000000045</v>
      </c>
      <c r="C344">
        <v>6</v>
      </c>
      <c r="D344">
        <f>VLOOKUP(A344,Sheet2!A:B,2,)</f>
        <v>1.9950000000000045</v>
      </c>
      <c r="E344" t="s">
        <v>919</v>
      </c>
      <c r="F344">
        <f t="shared" si="11"/>
        <v>99.995000000000005</v>
      </c>
      <c r="G344">
        <v>52.995000000000005</v>
      </c>
      <c r="H344">
        <v>47</v>
      </c>
    </row>
    <row r="345" spans="1:8" x14ac:dyDescent="0.25">
      <c r="A345" t="s">
        <v>857</v>
      </c>
      <c r="B345">
        <f t="shared" si="10"/>
        <v>96</v>
      </c>
      <c r="C345">
        <v>0</v>
      </c>
      <c r="D345">
        <f>VLOOKUP(A345,Sheet2!A:B,2,)</f>
        <v>96</v>
      </c>
      <c r="E345" t="s">
        <v>857</v>
      </c>
      <c r="F345">
        <f t="shared" si="11"/>
        <v>96</v>
      </c>
      <c r="G345">
        <v>96</v>
      </c>
      <c r="H345">
        <v>0</v>
      </c>
    </row>
    <row r="346" spans="1:8" x14ac:dyDescent="0.25">
      <c r="A346" t="s">
        <v>920</v>
      </c>
      <c r="B346">
        <f t="shared" si="10"/>
        <v>18</v>
      </c>
      <c r="C346">
        <v>18</v>
      </c>
      <c r="D346">
        <f>VLOOKUP(A346,Sheet2!A:B,2,)</f>
        <v>0</v>
      </c>
      <c r="E346" t="s">
        <v>920</v>
      </c>
      <c r="F346">
        <f t="shared" si="11"/>
        <v>2</v>
      </c>
      <c r="G346">
        <v>0</v>
      </c>
      <c r="H346">
        <v>2</v>
      </c>
    </row>
    <row r="347" spans="1:8" x14ac:dyDescent="0.25">
      <c r="A347">
        <v>891553</v>
      </c>
      <c r="B347">
        <f t="shared" si="10"/>
        <v>460</v>
      </c>
      <c r="C347">
        <v>218</v>
      </c>
      <c r="D347">
        <f>VLOOKUP(A347,Sheet2!A:B,2,)</f>
        <v>242</v>
      </c>
      <c r="E347">
        <v>891553</v>
      </c>
      <c r="F347">
        <f t="shared" si="11"/>
        <v>132</v>
      </c>
      <c r="G347">
        <v>0</v>
      </c>
      <c r="H347">
        <v>132</v>
      </c>
    </row>
    <row r="348" spans="1:8" x14ac:dyDescent="0.25">
      <c r="A348">
        <v>887513</v>
      </c>
      <c r="B348">
        <f t="shared" si="10"/>
        <v>535</v>
      </c>
      <c r="C348">
        <v>339</v>
      </c>
      <c r="D348">
        <f>VLOOKUP(A348,Sheet2!A:B,2,)</f>
        <v>196</v>
      </c>
      <c r="E348">
        <v>887513</v>
      </c>
      <c r="F348">
        <f t="shared" si="11"/>
        <v>456</v>
      </c>
      <c r="G348">
        <v>46</v>
      </c>
      <c r="H348">
        <v>410</v>
      </c>
    </row>
    <row r="349" spans="1:8" x14ac:dyDescent="0.25">
      <c r="A349">
        <v>894325</v>
      </c>
      <c r="B349">
        <f t="shared" si="10"/>
        <v>173</v>
      </c>
      <c r="C349">
        <v>39</v>
      </c>
      <c r="D349">
        <f>VLOOKUP(A349,Sheet2!A:B,2,)</f>
        <v>134</v>
      </c>
      <c r="E349">
        <v>894325</v>
      </c>
      <c r="F349">
        <f t="shared" si="11"/>
        <v>29</v>
      </c>
      <c r="G349">
        <v>0</v>
      </c>
      <c r="H349">
        <v>29</v>
      </c>
    </row>
    <row r="350" spans="1:8" x14ac:dyDescent="0.25">
      <c r="A350">
        <v>887713</v>
      </c>
      <c r="B350">
        <f t="shared" si="10"/>
        <v>101</v>
      </c>
      <c r="C350">
        <v>28</v>
      </c>
      <c r="D350">
        <f>VLOOKUP(A350,Sheet2!A:B,2,)</f>
        <v>73</v>
      </c>
      <c r="E350">
        <v>887713</v>
      </c>
      <c r="F350">
        <f t="shared" si="11"/>
        <v>136</v>
      </c>
      <c r="G350">
        <v>87</v>
      </c>
      <c r="H350">
        <v>49</v>
      </c>
    </row>
    <row r="351" spans="1:8" x14ac:dyDescent="0.25">
      <c r="A351" t="s">
        <v>956</v>
      </c>
      <c r="B351">
        <f t="shared" si="10"/>
        <v>15</v>
      </c>
      <c r="C351">
        <v>0</v>
      </c>
      <c r="D351">
        <f>VLOOKUP(A351,Sheet2!A:B,2,)</f>
        <v>15</v>
      </c>
      <c r="E351" t="s">
        <v>956</v>
      </c>
      <c r="F351">
        <f t="shared" si="11"/>
        <v>10</v>
      </c>
      <c r="G351">
        <v>10</v>
      </c>
      <c r="H351">
        <v>0</v>
      </c>
    </row>
    <row r="352" spans="1:8" x14ac:dyDescent="0.25">
      <c r="A352" t="s">
        <v>957</v>
      </c>
      <c r="B352">
        <f t="shared" si="10"/>
        <v>6.9444444444444429</v>
      </c>
      <c r="C352">
        <v>6</v>
      </c>
      <c r="D352">
        <f>VLOOKUP(A352,Sheet2!A:B,2,)</f>
        <v>0.94444444444444287</v>
      </c>
      <c r="E352" t="s">
        <v>957</v>
      </c>
      <c r="F352">
        <f t="shared" si="11"/>
        <v>8.9444444444444429</v>
      </c>
      <c r="G352">
        <v>0.94444444444444287</v>
      </c>
      <c r="H352">
        <v>8</v>
      </c>
    </row>
    <row r="353" spans="1:8" x14ac:dyDescent="0.25">
      <c r="A353" t="s">
        <v>958</v>
      </c>
      <c r="B353">
        <f t="shared" si="10"/>
        <v>14</v>
      </c>
      <c r="C353">
        <v>11</v>
      </c>
      <c r="D353">
        <f>VLOOKUP(A353,Sheet2!A:B,2,)</f>
        <v>3</v>
      </c>
      <c r="E353" t="s">
        <v>958</v>
      </c>
      <c r="F353">
        <f t="shared" si="11"/>
        <v>61</v>
      </c>
      <c r="G353">
        <v>22</v>
      </c>
      <c r="H353">
        <v>39</v>
      </c>
    </row>
    <row r="354" spans="1:8" x14ac:dyDescent="0.25">
      <c r="A354" t="s">
        <v>959</v>
      </c>
      <c r="B354">
        <f t="shared" si="10"/>
        <v>46</v>
      </c>
      <c r="C354">
        <v>44</v>
      </c>
      <c r="D354">
        <f>VLOOKUP(A354,Sheet2!A:B,2,)</f>
        <v>2</v>
      </c>
      <c r="E354" t="s">
        <v>959</v>
      </c>
      <c r="F354">
        <f t="shared" si="11"/>
        <v>47</v>
      </c>
      <c r="G354">
        <v>4</v>
      </c>
      <c r="H354">
        <v>43</v>
      </c>
    </row>
    <row r="355" spans="1:8" x14ac:dyDescent="0.25">
      <c r="A355" t="s">
        <v>947</v>
      </c>
      <c r="B355">
        <f t="shared" si="10"/>
        <v>2061</v>
      </c>
      <c r="C355">
        <v>2050</v>
      </c>
      <c r="D355">
        <f>VLOOKUP(A355,Sheet2!A:B,2,)</f>
        <v>11</v>
      </c>
      <c r="E355" t="s">
        <v>947</v>
      </c>
      <c r="F355">
        <f t="shared" si="11"/>
        <v>7218</v>
      </c>
      <c r="G355">
        <v>4348</v>
      </c>
      <c r="H355">
        <v>2870</v>
      </c>
    </row>
    <row r="356" spans="1:8" x14ac:dyDescent="0.25">
      <c r="A356" t="s">
        <v>948</v>
      </c>
      <c r="B356">
        <f t="shared" si="10"/>
        <v>1807</v>
      </c>
      <c r="C356">
        <v>773</v>
      </c>
      <c r="D356">
        <f>VLOOKUP(A356,Sheet2!A:B,2,)</f>
        <v>1034</v>
      </c>
      <c r="E356" t="s">
        <v>948</v>
      </c>
      <c r="F356">
        <f t="shared" si="11"/>
        <v>4369</v>
      </c>
      <c r="G356">
        <v>3741</v>
      </c>
      <c r="H356">
        <v>628</v>
      </c>
    </row>
    <row r="357" spans="1:8" x14ac:dyDescent="0.25">
      <c r="A357">
        <v>891908</v>
      </c>
      <c r="B357">
        <f t="shared" si="10"/>
        <v>486</v>
      </c>
      <c r="C357">
        <v>52</v>
      </c>
      <c r="D357">
        <f>VLOOKUP(A357,Sheet2!A:B,2,)</f>
        <v>434</v>
      </c>
      <c r="E357">
        <v>891908</v>
      </c>
      <c r="F357">
        <f t="shared" si="11"/>
        <v>469</v>
      </c>
      <c r="G357">
        <v>418</v>
      </c>
      <c r="H357">
        <v>51</v>
      </c>
    </row>
    <row r="358" spans="1:8" x14ac:dyDescent="0.25">
      <c r="A358">
        <v>896345</v>
      </c>
      <c r="B358">
        <f t="shared" si="10"/>
        <v>175</v>
      </c>
      <c r="C358">
        <v>119</v>
      </c>
      <c r="D358">
        <f>VLOOKUP(A358,Sheet2!A:B,2,)</f>
        <v>56</v>
      </c>
      <c r="E358">
        <v>896345</v>
      </c>
      <c r="F358">
        <f t="shared" si="11"/>
        <v>119</v>
      </c>
      <c r="G358">
        <v>0</v>
      </c>
      <c r="H358">
        <v>119</v>
      </c>
    </row>
    <row r="359" spans="1:8" x14ac:dyDescent="0.25">
      <c r="A359" t="s">
        <v>960</v>
      </c>
      <c r="B359">
        <f t="shared" si="10"/>
        <v>630</v>
      </c>
      <c r="C359">
        <v>0</v>
      </c>
      <c r="D359">
        <f>VLOOKUP(A359,Sheet2!A:B,2,)</f>
        <v>630</v>
      </c>
      <c r="E359" t="s">
        <v>960</v>
      </c>
      <c r="F359">
        <f t="shared" si="11"/>
        <v>614</v>
      </c>
      <c r="G359">
        <v>614</v>
      </c>
      <c r="H359">
        <v>0</v>
      </c>
    </row>
    <row r="360" spans="1:8" x14ac:dyDescent="0.25">
      <c r="A360" t="s">
        <v>961</v>
      </c>
      <c r="B360">
        <f t="shared" si="10"/>
        <v>1291</v>
      </c>
      <c r="C360">
        <v>332</v>
      </c>
      <c r="D360">
        <f>VLOOKUP(A360,Sheet2!A:B,2,)</f>
        <v>959</v>
      </c>
      <c r="E360" t="s">
        <v>961</v>
      </c>
      <c r="F360">
        <f t="shared" si="11"/>
        <v>4195</v>
      </c>
      <c r="G360">
        <v>3739</v>
      </c>
      <c r="H360">
        <v>456</v>
      </c>
    </row>
    <row r="361" spans="1:8" x14ac:dyDescent="0.25">
      <c r="A361" t="s">
        <v>962</v>
      </c>
      <c r="B361">
        <f t="shared" si="10"/>
        <v>502</v>
      </c>
      <c r="C361">
        <v>350</v>
      </c>
      <c r="D361">
        <f>VLOOKUP(A361,Sheet2!A:B,2,)</f>
        <v>152</v>
      </c>
      <c r="E361" t="s">
        <v>962</v>
      </c>
      <c r="F361">
        <f t="shared" si="11"/>
        <v>1102</v>
      </c>
      <c r="G361">
        <v>846</v>
      </c>
      <c r="H361">
        <v>256</v>
      </c>
    </row>
    <row r="362" spans="1:8" x14ac:dyDescent="0.25">
      <c r="A362" t="s">
        <v>963</v>
      </c>
      <c r="B362">
        <f t="shared" si="10"/>
        <v>9</v>
      </c>
      <c r="C362">
        <v>9</v>
      </c>
      <c r="D362">
        <f>VLOOKUP(A362,Sheet2!A:B,2,)</f>
        <v>0</v>
      </c>
      <c r="E362" t="s">
        <v>963</v>
      </c>
      <c r="F362">
        <f t="shared" si="11"/>
        <v>113</v>
      </c>
      <c r="G362">
        <v>111</v>
      </c>
      <c r="H362">
        <v>2</v>
      </c>
    </row>
    <row r="363" spans="1:8" x14ac:dyDescent="0.25">
      <c r="A363" t="s">
        <v>949</v>
      </c>
      <c r="B363">
        <f t="shared" si="10"/>
        <v>0</v>
      </c>
      <c r="C363">
        <v>0</v>
      </c>
      <c r="D363">
        <f>VLOOKUP(A363,Sheet2!A:B,2,)</f>
        <v>0</v>
      </c>
      <c r="E363" t="s">
        <v>949</v>
      </c>
      <c r="F363">
        <f t="shared" si="11"/>
        <v>0</v>
      </c>
      <c r="G363">
        <v>0</v>
      </c>
      <c r="H363">
        <v>0</v>
      </c>
    </row>
    <row r="364" spans="1:8" x14ac:dyDescent="0.25">
      <c r="A364" t="s">
        <v>950</v>
      </c>
      <c r="B364">
        <f t="shared" si="10"/>
        <v>0</v>
      </c>
      <c r="C364">
        <v>0</v>
      </c>
      <c r="D364">
        <f>VLOOKUP(A364,Sheet2!A:B,2,)</f>
        <v>0</v>
      </c>
      <c r="E364" t="s">
        <v>950</v>
      </c>
      <c r="F364">
        <f t="shared" si="11"/>
        <v>0</v>
      </c>
      <c r="G364">
        <v>0</v>
      </c>
      <c r="H364">
        <v>0</v>
      </c>
    </row>
    <row r="365" spans="1:8" x14ac:dyDescent="0.25">
      <c r="A365" t="s">
        <v>964</v>
      </c>
      <c r="B365">
        <f t="shared" si="10"/>
        <v>5526</v>
      </c>
      <c r="C365">
        <v>1009</v>
      </c>
      <c r="D365">
        <f>VLOOKUP(A365,Sheet2!A:B,2,)</f>
        <v>4517</v>
      </c>
      <c r="E365" t="s">
        <v>964</v>
      </c>
      <c r="F365">
        <f t="shared" si="11"/>
        <v>1532</v>
      </c>
      <c r="G365">
        <v>734</v>
      </c>
      <c r="H365">
        <v>798</v>
      </c>
    </row>
    <row r="366" spans="1:8" x14ac:dyDescent="0.25">
      <c r="A366" t="s">
        <v>965</v>
      </c>
      <c r="B366">
        <f t="shared" si="10"/>
        <v>0</v>
      </c>
      <c r="C366">
        <v>0</v>
      </c>
      <c r="D366">
        <f>VLOOKUP(A366,Sheet2!A:B,2,)</f>
        <v>0</v>
      </c>
      <c r="E366" t="s">
        <v>965</v>
      </c>
      <c r="F366">
        <f t="shared" si="11"/>
        <v>0</v>
      </c>
      <c r="G366">
        <v>0</v>
      </c>
      <c r="H366">
        <v>0</v>
      </c>
    </row>
    <row r="367" spans="1:8" x14ac:dyDescent="0.25">
      <c r="A367">
        <v>894333</v>
      </c>
      <c r="B367">
        <f t="shared" si="10"/>
        <v>809</v>
      </c>
      <c r="C367">
        <v>233</v>
      </c>
      <c r="D367">
        <f>VLOOKUP(A367,Sheet2!A:B,2,)</f>
        <v>576</v>
      </c>
      <c r="E367">
        <v>894333</v>
      </c>
      <c r="F367">
        <f t="shared" si="11"/>
        <v>207</v>
      </c>
      <c r="G367">
        <v>18</v>
      </c>
      <c r="H367">
        <v>189</v>
      </c>
    </row>
    <row r="368" spans="1:8" x14ac:dyDescent="0.25">
      <c r="A368" t="s">
        <v>966</v>
      </c>
      <c r="B368">
        <f t="shared" si="10"/>
        <v>0</v>
      </c>
      <c r="C368">
        <v>0</v>
      </c>
      <c r="D368">
        <f>VLOOKUP(A368,Sheet2!A:B,2,)</f>
        <v>0</v>
      </c>
      <c r="E368" t="s">
        <v>966</v>
      </c>
      <c r="F368">
        <f t="shared" si="11"/>
        <v>0</v>
      </c>
      <c r="G368">
        <v>0</v>
      </c>
      <c r="H368">
        <v>0</v>
      </c>
    </row>
    <row r="369" spans="1:8" x14ac:dyDescent="0.25">
      <c r="A369" t="s">
        <v>943</v>
      </c>
      <c r="B369">
        <f t="shared" si="10"/>
        <v>2</v>
      </c>
      <c r="C369">
        <v>2</v>
      </c>
      <c r="D369">
        <f>VLOOKUP(A369,Sheet2!A:B,2,)</f>
        <v>0</v>
      </c>
      <c r="E369" t="s">
        <v>943</v>
      </c>
      <c r="F369">
        <f t="shared" si="11"/>
        <v>2</v>
      </c>
      <c r="G369">
        <v>0</v>
      </c>
      <c r="H369">
        <v>2</v>
      </c>
    </row>
    <row r="370" spans="1:8" x14ac:dyDescent="0.25">
      <c r="A370" t="s">
        <v>970</v>
      </c>
      <c r="B370">
        <f t="shared" si="10"/>
        <v>0</v>
      </c>
      <c r="C370">
        <v>0</v>
      </c>
      <c r="D370">
        <f>VLOOKUP(A370,Sheet2!A:B,2,)</f>
        <v>0</v>
      </c>
      <c r="E370" t="s">
        <v>970</v>
      </c>
      <c r="F370">
        <f t="shared" si="11"/>
        <v>0</v>
      </c>
      <c r="G370">
        <v>0</v>
      </c>
      <c r="H370">
        <v>0</v>
      </c>
    </row>
    <row r="371" spans="1:8" x14ac:dyDescent="0.25">
      <c r="A371" t="s">
        <v>971</v>
      </c>
      <c r="B371">
        <f t="shared" si="10"/>
        <v>66</v>
      </c>
      <c r="C371">
        <v>22</v>
      </c>
      <c r="D371">
        <f>VLOOKUP(A371,Sheet2!A:B,2,)</f>
        <v>44</v>
      </c>
      <c r="E371" t="s">
        <v>971</v>
      </c>
      <c r="F371">
        <f t="shared" si="11"/>
        <v>55.150000000000006</v>
      </c>
      <c r="G371">
        <v>2.1500000000000057</v>
      </c>
      <c r="H371">
        <v>53</v>
      </c>
    </row>
    <row r="372" spans="1:8" x14ac:dyDescent="0.25">
      <c r="A372" t="s">
        <v>972</v>
      </c>
      <c r="B372">
        <f t="shared" si="10"/>
        <v>0</v>
      </c>
      <c r="C372">
        <v>0</v>
      </c>
      <c r="D372">
        <f>VLOOKUP(A372,Sheet2!A:B,2,)</f>
        <v>0</v>
      </c>
      <c r="E372" t="s">
        <v>972</v>
      </c>
      <c r="F372">
        <f t="shared" si="11"/>
        <v>0</v>
      </c>
      <c r="G372">
        <v>0</v>
      </c>
      <c r="H372">
        <v>0</v>
      </c>
    </row>
    <row r="373" spans="1:8" x14ac:dyDescent="0.25">
      <c r="A373" t="s">
        <v>979</v>
      </c>
      <c r="B373">
        <f t="shared" si="10"/>
        <v>0</v>
      </c>
      <c r="C373">
        <v>0</v>
      </c>
      <c r="D373">
        <f>VLOOKUP(A373,Sheet2!A:B,2,)</f>
        <v>0</v>
      </c>
      <c r="E373" t="s">
        <v>979</v>
      </c>
      <c r="F373">
        <f t="shared" si="11"/>
        <v>0</v>
      </c>
      <c r="G373">
        <v>0</v>
      </c>
      <c r="H373">
        <v>0</v>
      </c>
    </row>
    <row r="374" spans="1:8" x14ac:dyDescent="0.25">
      <c r="A374">
        <v>889677</v>
      </c>
      <c r="B374">
        <f t="shared" si="10"/>
        <v>110</v>
      </c>
      <c r="C374">
        <v>0</v>
      </c>
      <c r="D374">
        <f>VLOOKUP(A374,Sheet2!A:B,2,)</f>
        <v>110</v>
      </c>
      <c r="E374">
        <v>889677</v>
      </c>
      <c r="F374">
        <f t="shared" si="11"/>
        <v>9</v>
      </c>
      <c r="G374">
        <v>8</v>
      </c>
      <c r="H374">
        <v>1</v>
      </c>
    </row>
    <row r="375" spans="1:8" x14ac:dyDescent="0.25">
      <c r="A375" t="s">
        <v>945</v>
      </c>
      <c r="B375">
        <f t="shared" si="10"/>
        <v>211</v>
      </c>
      <c r="C375">
        <v>56</v>
      </c>
      <c r="D375">
        <f>VLOOKUP(A375,Sheet2!A:B,2,)</f>
        <v>155</v>
      </c>
      <c r="E375" t="s">
        <v>945</v>
      </c>
      <c r="F375">
        <f t="shared" si="11"/>
        <v>288</v>
      </c>
      <c r="G375">
        <v>212</v>
      </c>
      <c r="H375">
        <v>76</v>
      </c>
    </row>
    <row r="376" spans="1:8" x14ac:dyDescent="0.25">
      <c r="A376" t="s">
        <v>980</v>
      </c>
      <c r="B376">
        <f t="shared" si="10"/>
        <v>0</v>
      </c>
      <c r="C376">
        <v>0</v>
      </c>
      <c r="D376">
        <f>VLOOKUP(A376,Sheet2!A:B,2,)</f>
        <v>0</v>
      </c>
      <c r="E376" t="s">
        <v>980</v>
      </c>
      <c r="F376">
        <f t="shared" si="11"/>
        <v>0</v>
      </c>
      <c r="G376">
        <v>0</v>
      </c>
      <c r="H376">
        <v>0</v>
      </c>
    </row>
    <row r="377" spans="1:8" x14ac:dyDescent="0.25">
      <c r="A377" t="s">
        <v>985</v>
      </c>
      <c r="B377">
        <f t="shared" si="10"/>
        <v>0</v>
      </c>
      <c r="C377">
        <v>0</v>
      </c>
      <c r="D377">
        <f>VLOOKUP(A377,Sheet2!A:B,2,)</f>
        <v>0</v>
      </c>
      <c r="E377" t="s">
        <v>985</v>
      </c>
      <c r="F377">
        <f t="shared" si="11"/>
        <v>35</v>
      </c>
      <c r="G377">
        <v>35</v>
      </c>
      <c r="H377">
        <v>0</v>
      </c>
    </row>
    <row r="378" spans="1:8" x14ac:dyDescent="0.25">
      <c r="A378" t="s">
        <v>983</v>
      </c>
      <c r="B378">
        <f t="shared" si="10"/>
        <v>6</v>
      </c>
      <c r="C378">
        <v>6</v>
      </c>
      <c r="D378">
        <f>VLOOKUP(A378,Sheet2!A:B,2,)</f>
        <v>0</v>
      </c>
      <c r="E378" t="s">
        <v>983</v>
      </c>
      <c r="F378">
        <f t="shared" si="11"/>
        <v>29</v>
      </c>
      <c r="G378">
        <v>18</v>
      </c>
      <c r="H378">
        <v>11</v>
      </c>
    </row>
    <row r="379" spans="1:8" x14ac:dyDescent="0.25">
      <c r="A379" t="s">
        <v>986</v>
      </c>
      <c r="B379">
        <f t="shared" si="10"/>
        <v>50</v>
      </c>
      <c r="C379">
        <v>8</v>
      </c>
      <c r="D379">
        <f>VLOOKUP(A379,Sheet2!A:B,2,)</f>
        <v>42</v>
      </c>
      <c r="E379" t="s">
        <v>986</v>
      </c>
      <c r="F379">
        <f t="shared" si="11"/>
        <v>17</v>
      </c>
      <c r="G379">
        <v>0</v>
      </c>
      <c r="H379">
        <v>17</v>
      </c>
    </row>
    <row r="380" spans="1:8" x14ac:dyDescent="0.25">
      <c r="A380" t="s">
        <v>987</v>
      </c>
      <c r="B380">
        <f t="shared" si="10"/>
        <v>34</v>
      </c>
      <c r="C380">
        <v>0</v>
      </c>
      <c r="D380">
        <f>VLOOKUP(A380,Sheet2!A:B,2,)</f>
        <v>34</v>
      </c>
      <c r="E380" t="s">
        <v>987</v>
      </c>
      <c r="F380">
        <f t="shared" si="11"/>
        <v>0</v>
      </c>
      <c r="G380">
        <v>0</v>
      </c>
      <c r="H380">
        <v>0</v>
      </c>
    </row>
    <row r="381" spans="1:8" x14ac:dyDescent="0.25">
      <c r="A381" t="s">
        <v>988</v>
      </c>
      <c r="B381">
        <f t="shared" si="10"/>
        <v>19</v>
      </c>
      <c r="C381">
        <v>0</v>
      </c>
      <c r="D381">
        <f>VLOOKUP(A381,Sheet2!A:B,2,)</f>
        <v>19</v>
      </c>
      <c r="E381" t="s">
        <v>988</v>
      </c>
      <c r="F381">
        <f t="shared" si="11"/>
        <v>9</v>
      </c>
      <c r="G381">
        <v>0</v>
      </c>
      <c r="H381">
        <v>9</v>
      </c>
    </row>
    <row r="382" spans="1:8" x14ac:dyDescent="0.25">
      <c r="A382" t="s">
        <v>989</v>
      </c>
      <c r="B382">
        <f t="shared" si="10"/>
        <v>141</v>
      </c>
      <c r="C382">
        <v>11</v>
      </c>
      <c r="D382">
        <f>VLOOKUP(A382,Sheet2!A:B,2,)</f>
        <v>130</v>
      </c>
      <c r="E382" t="s">
        <v>989</v>
      </c>
      <c r="F382">
        <f t="shared" si="11"/>
        <v>280</v>
      </c>
      <c r="G382">
        <v>211</v>
      </c>
      <c r="H382">
        <v>69</v>
      </c>
    </row>
    <row r="383" spans="1:8" x14ac:dyDescent="0.25">
      <c r="A383" t="s">
        <v>990</v>
      </c>
      <c r="B383">
        <f t="shared" si="10"/>
        <v>138</v>
      </c>
      <c r="C383">
        <v>51</v>
      </c>
      <c r="D383">
        <f>VLOOKUP(A383,Sheet2!A:B,2,)</f>
        <v>87</v>
      </c>
      <c r="E383" t="s">
        <v>990</v>
      </c>
      <c r="F383">
        <f t="shared" si="11"/>
        <v>433</v>
      </c>
      <c r="G383">
        <v>313</v>
      </c>
      <c r="H383">
        <v>120</v>
      </c>
    </row>
    <row r="384" spans="1:8" x14ac:dyDescent="0.25">
      <c r="A384" t="s">
        <v>977</v>
      </c>
      <c r="B384">
        <f t="shared" si="10"/>
        <v>9</v>
      </c>
      <c r="C384">
        <v>0</v>
      </c>
      <c r="D384">
        <f>VLOOKUP(A384,Sheet2!A:B,2,)</f>
        <v>9</v>
      </c>
      <c r="E384" t="s">
        <v>977</v>
      </c>
      <c r="F384">
        <f t="shared" si="11"/>
        <v>7</v>
      </c>
      <c r="G384">
        <v>5</v>
      </c>
      <c r="H384">
        <v>2</v>
      </c>
    </row>
    <row r="385" spans="1:8" x14ac:dyDescent="0.25">
      <c r="A385" t="s">
        <v>991</v>
      </c>
      <c r="B385">
        <f t="shared" si="10"/>
        <v>48</v>
      </c>
      <c r="C385">
        <v>0</v>
      </c>
      <c r="D385">
        <f>VLOOKUP(A385,Sheet2!A:B,2,)</f>
        <v>48</v>
      </c>
      <c r="E385" t="s">
        <v>991</v>
      </c>
      <c r="F385">
        <f t="shared" si="11"/>
        <v>35</v>
      </c>
      <c r="G385">
        <v>24</v>
      </c>
      <c r="H385">
        <v>11</v>
      </c>
    </row>
    <row r="386" spans="1:8" x14ac:dyDescent="0.25">
      <c r="E386" t="s">
        <v>1003</v>
      </c>
      <c r="F386">
        <f t="shared" ref="F386:F391" si="12">G386+H386</f>
        <v>10</v>
      </c>
      <c r="G386">
        <v>0</v>
      </c>
      <c r="H386">
        <v>10</v>
      </c>
    </row>
    <row r="387" spans="1:8" x14ac:dyDescent="0.25">
      <c r="E387" t="s">
        <v>1004</v>
      </c>
      <c r="F387">
        <f t="shared" si="12"/>
        <v>5</v>
      </c>
      <c r="G387">
        <v>0</v>
      </c>
      <c r="H387">
        <v>5</v>
      </c>
    </row>
    <row r="388" spans="1:8" x14ac:dyDescent="0.25">
      <c r="E388" t="s">
        <v>946</v>
      </c>
      <c r="F388">
        <f t="shared" si="12"/>
        <v>77</v>
      </c>
      <c r="G388">
        <v>77</v>
      </c>
      <c r="H388">
        <v>0</v>
      </c>
    </row>
    <row r="389" spans="1:8" x14ac:dyDescent="0.25">
      <c r="E389" t="s">
        <v>1005</v>
      </c>
      <c r="F389">
        <f t="shared" si="12"/>
        <v>60</v>
      </c>
      <c r="G389">
        <v>60</v>
      </c>
      <c r="H389">
        <v>0</v>
      </c>
    </row>
    <row r="390" spans="1:8" x14ac:dyDescent="0.25">
      <c r="E390" t="s">
        <v>1006</v>
      </c>
      <c r="F390">
        <f t="shared" si="12"/>
        <v>60</v>
      </c>
      <c r="G390">
        <v>60</v>
      </c>
      <c r="H390">
        <v>0</v>
      </c>
    </row>
    <row r="391" spans="1:8" x14ac:dyDescent="0.25">
      <c r="E391">
        <v>897409</v>
      </c>
      <c r="F391">
        <f t="shared" si="12"/>
        <v>372</v>
      </c>
      <c r="G391">
        <v>229</v>
      </c>
      <c r="H391">
        <v>143</v>
      </c>
    </row>
    <row r="392" spans="1:8" x14ac:dyDescent="0.25">
      <c r="G39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5"/>
  <sheetViews>
    <sheetView topLeftCell="C1" workbookViewId="0">
      <selection activeCell="I18" sqref="I18"/>
    </sheetView>
  </sheetViews>
  <sheetFormatPr defaultRowHeight="15" x14ac:dyDescent="0.25"/>
  <cols>
    <col min="1" max="1" width="12.85546875" customWidth="1"/>
    <col min="2" max="2" width="13.140625" customWidth="1"/>
    <col min="3" max="3" width="14.7109375" customWidth="1"/>
    <col min="4" max="4" width="57.28515625" customWidth="1"/>
    <col min="5" max="5" width="5.140625" customWidth="1"/>
    <col min="6" max="6" width="4.28515625" customWidth="1"/>
    <col min="7" max="7" width="4.85546875" customWidth="1"/>
    <col min="8" max="8" width="5" customWidth="1"/>
    <col min="9" max="9" width="21.5703125" bestFit="1" customWidth="1"/>
    <col min="12" max="12" width="10.85546875" bestFit="1" customWidth="1"/>
    <col min="13" max="13" width="22.28515625" customWidth="1"/>
  </cols>
  <sheetData>
    <row r="4" spans="1:13" ht="15.75" x14ac:dyDescent="0.25">
      <c r="A4" s="74" t="s">
        <v>934</v>
      </c>
      <c r="B4" s="55" t="s">
        <v>1</v>
      </c>
      <c r="C4" s="55" t="s">
        <v>39</v>
      </c>
      <c r="D4" s="55" t="s">
        <v>0</v>
      </c>
      <c r="E4" s="55" t="s">
        <v>2</v>
      </c>
      <c r="F4" s="55"/>
      <c r="G4" s="55"/>
      <c r="H4" s="55"/>
      <c r="I4" s="75" t="s">
        <v>3</v>
      </c>
      <c r="J4" s="74" t="s">
        <v>4</v>
      </c>
      <c r="K4" s="74" t="s">
        <v>49</v>
      </c>
      <c r="L4" s="78" t="s">
        <v>47</v>
      </c>
      <c r="M4" s="79" t="s">
        <v>909</v>
      </c>
    </row>
    <row r="5" spans="1:13" ht="15.75" x14ac:dyDescent="0.25">
      <c r="A5" s="74"/>
      <c r="B5" s="55"/>
      <c r="C5" s="55"/>
      <c r="D5" s="55"/>
      <c r="E5" s="2"/>
      <c r="F5" s="2"/>
      <c r="G5" s="2"/>
      <c r="H5" s="2"/>
      <c r="I5" s="75"/>
      <c r="J5" s="74"/>
      <c r="K5" s="74"/>
      <c r="L5" s="78"/>
      <c r="M5" s="79"/>
    </row>
    <row r="6" spans="1:13" ht="15.75" x14ac:dyDescent="0.25">
      <c r="A6" s="74" t="s">
        <v>1015</v>
      </c>
      <c r="B6" s="41" t="s">
        <v>8</v>
      </c>
      <c r="C6" s="41" t="s">
        <v>40</v>
      </c>
      <c r="D6" s="41" t="s">
        <v>9</v>
      </c>
      <c r="E6" s="2">
        <v>24</v>
      </c>
      <c r="F6" s="2" t="s">
        <v>30</v>
      </c>
      <c r="G6" s="2">
        <v>1</v>
      </c>
      <c r="H6" s="2" t="s">
        <v>31</v>
      </c>
      <c r="I6" s="43" t="s">
        <v>827</v>
      </c>
      <c r="J6" s="42" t="s">
        <v>32</v>
      </c>
      <c r="K6" s="42">
        <f>400*24</f>
        <v>9600</v>
      </c>
      <c r="L6" s="44">
        <f>K6*G6</f>
        <v>9600</v>
      </c>
      <c r="M6" s="45"/>
    </row>
    <row r="7" spans="1:13" ht="15.75" x14ac:dyDescent="0.25">
      <c r="A7" s="74"/>
      <c r="B7" s="41" t="s">
        <v>8</v>
      </c>
      <c r="C7" s="41" t="s">
        <v>41</v>
      </c>
      <c r="D7" s="41" t="s">
        <v>53</v>
      </c>
      <c r="E7" s="2">
        <v>4</v>
      </c>
      <c r="F7" s="2" t="s">
        <v>30</v>
      </c>
      <c r="G7" s="2">
        <v>5</v>
      </c>
      <c r="H7" s="2" t="s">
        <v>31</v>
      </c>
      <c r="I7" s="43" t="s">
        <v>830</v>
      </c>
      <c r="J7" s="42" t="s">
        <v>32</v>
      </c>
      <c r="K7" s="42">
        <f>150*4</f>
        <v>600</v>
      </c>
      <c r="L7" s="44">
        <f>K7*G7</f>
        <v>3000</v>
      </c>
      <c r="M7" s="45"/>
    </row>
    <row r="8" spans="1:13" ht="15.75" x14ac:dyDescent="0.25">
      <c r="A8" s="74"/>
      <c r="B8" s="41" t="s">
        <v>8</v>
      </c>
      <c r="C8" s="41" t="s">
        <v>41</v>
      </c>
      <c r="D8" s="41" t="s">
        <v>53</v>
      </c>
      <c r="E8" s="2">
        <v>24</v>
      </c>
      <c r="F8" s="2" t="s">
        <v>30</v>
      </c>
      <c r="G8" s="2">
        <v>1</v>
      </c>
      <c r="H8" s="2" t="s">
        <v>31</v>
      </c>
      <c r="I8" s="43" t="s">
        <v>849</v>
      </c>
      <c r="J8" s="42" t="s">
        <v>32</v>
      </c>
      <c r="K8" s="42">
        <v>1200</v>
      </c>
      <c r="L8" s="44">
        <f t="shared" ref="L8:L9" si="0">K8*G8</f>
        <v>1200</v>
      </c>
      <c r="M8" s="45"/>
    </row>
    <row r="9" spans="1:13" ht="15.75" x14ac:dyDescent="0.25">
      <c r="A9" s="74"/>
      <c r="B9" s="41" t="s">
        <v>8</v>
      </c>
      <c r="C9" s="41" t="s">
        <v>41</v>
      </c>
      <c r="D9" s="41" t="s">
        <v>862</v>
      </c>
      <c r="E9" s="2">
        <v>24</v>
      </c>
      <c r="F9" s="2" t="s">
        <v>30</v>
      </c>
      <c r="G9" s="2">
        <v>1</v>
      </c>
      <c r="H9" s="2" t="s">
        <v>31</v>
      </c>
      <c r="I9" s="43" t="s">
        <v>902</v>
      </c>
      <c r="J9" s="42" t="s">
        <v>32</v>
      </c>
      <c r="K9" s="42">
        <v>1200</v>
      </c>
      <c r="L9" s="44">
        <f t="shared" si="0"/>
        <v>1200</v>
      </c>
      <c r="M9" s="45"/>
    </row>
    <row r="10" spans="1:13" ht="15.75" x14ac:dyDescent="0.25">
      <c r="J10" s="76" t="s">
        <v>48</v>
      </c>
      <c r="K10" s="77"/>
      <c r="L10" s="46">
        <f>SUM(L6:L9)</f>
        <v>15000</v>
      </c>
    </row>
    <row r="11" spans="1:13" ht="15.75" x14ac:dyDescent="0.25">
      <c r="J11" s="47"/>
      <c r="K11" s="48"/>
      <c r="L11" s="46"/>
    </row>
    <row r="12" spans="1:13" ht="15.75" x14ac:dyDescent="0.25">
      <c r="A12" s="74" t="s">
        <v>934</v>
      </c>
      <c r="B12" s="55" t="s">
        <v>1</v>
      </c>
      <c r="C12" s="55" t="s">
        <v>39</v>
      </c>
      <c r="D12" s="55" t="s">
        <v>0</v>
      </c>
      <c r="E12" s="55" t="s">
        <v>2</v>
      </c>
      <c r="F12" s="55"/>
      <c r="G12" s="55"/>
      <c r="H12" s="55"/>
      <c r="I12" s="75" t="s">
        <v>3</v>
      </c>
      <c r="J12" s="74" t="s">
        <v>4</v>
      </c>
      <c r="K12" s="74" t="s">
        <v>49</v>
      </c>
      <c r="L12" s="78" t="s">
        <v>47</v>
      </c>
      <c r="M12" s="79" t="s">
        <v>909</v>
      </c>
    </row>
    <row r="13" spans="1:13" ht="15.75" x14ac:dyDescent="0.25">
      <c r="A13" s="74"/>
      <c r="B13" s="55"/>
      <c r="C13" s="55"/>
      <c r="D13" s="55"/>
      <c r="E13" s="2"/>
      <c r="F13" s="2"/>
      <c r="G13" s="2"/>
      <c r="H13" s="2"/>
      <c r="I13" s="75"/>
      <c r="J13" s="74"/>
      <c r="K13" s="74"/>
      <c r="L13" s="78"/>
      <c r="M13" s="79"/>
    </row>
    <row r="14" spans="1:13" ht="15.75" x14ac:dyDescent="0.25">
      <c r="A14" s="42" t="s">
        <v>1016</v>
      </c>
      <c r="B14" s="41" t="s">
        <v>8</v>
      </c>
      <c r="C14" s="41" t="s">
        <v>41</v>
      </c>
      <c r="D14" s="41" t="s">
        <v>861</v>
      </c>
      <c r="E14" s="2">
        <v>4</v>
      </c>
      <c r="F14" s="2" t="s">
        <v>30</v>
      </c>
      <c r="G14" s="2">
        <v>7</v>
      </c>
      <c r="H14" s="2" t="s">
        <v>31</v>
      </c>
      <c r="I14" s="43" t="s">
        <v>891</v>
      </c>
      <c r="J14" s="42" t="s">
        <v>32</v>
      </c>
      <c r="K14" s="42">
        <f>500*4</f>
        <v>2000</v>
      </c>
      <c r="L14" s="44">
        <f>K14*G14</f>
        <v>14000</v>
      </c>
      <c r="M14" s="45"/>
    </row>
    <row r="15" spans="1:13" ht="15.75" x14ac:dyDescent="0.25">
      <c r="J15" s="76" t="s">
        <v>48</v>
      </c>
      <c r="K15" s="77"/>
      <c r="L15" s="46">
        <f>SUM(L14:L14)</f>
        <v>14000</v>
      </c>
    </row>
  </sheetData>
  <mergeCells count="23">
    <mergeCell ref="J15:K15"/>
    <mergeCell ref="L4:L5"/>
    <mergeCell ref="M4:M5"/>
    <mergeCell ref="A6:A9"/>
    <mergeCell ref="J10:K10"/>
    <mergeCell ref="A12:A13"/>
    <mergeCell ref="B12:B13"/>
    <mergeCell ref="C12:C13"/>
    <mergeCell ref="D12:D13"/>
    <mergeCell ref="E12:H12"/>
    <mergeCell ref="I12:I13"/>
    <mergeCell ref="J12:J13"/>
    <mergeCell ref="K12:K13"/>
    <mergeCell ref="L12:L13"/>
    <mergeCell ref="M12:M13"/>
    <mergeCell ref="A4:A5"/>
    <mergeCell ref="K4:K5"/>
    <mergeCell ref="B4:B5"/>
    <mergeCell ref="C4:C5"/>
    <mergeCell ref="D4:D5"/>
    <mergeCell ref="E4:H4"/>
    <mergeCell ref="I4:I5"/>
    <mergeCell ref="J4:J5"/>
  </mergeCells>
  <conditionalFormatting sqref="I7">
    <cfRule type="duplicateValues" dxfId="4" priority="15"/>
  </conditionalFormatting>
  <conditionalFormatting sqref="I4:I6">
    <cfRule type="duplicateValues" dxfId="3" priority="16"/>
  </conditionalFormatting>
  <conditionalFormatting sqref="I9">
    <cfRule type="duplicateValues" dxfId="2" priority="14"/>
  </conditionalFormatting>
  <conditionalFormatting sqref="I8">
    <cfRule type="duplicateValues" dxfId="1" priority="17"/>
  </conditionalFormatting>
  <conditionalFormatting sqref="I12:I14">
    <cfRule type="duplicateValues" dxfId="0" priority="1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Working</vt:lpstr>
      <vt:lpstr>Sheet2</vt:lpstr>
      <vt:lpstr>Sheet1</vt:lpstr>
      <vt:lpstr>INQ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2023-11-24T05:00:37Z</dcterms:modified>
</cp:coreProperties>
</file>