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80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CCO (Recon)" sheetId="75" r:id="rId3"/>
    <sheet name="Sheet1" sheetId="76" r:id="rId4"/>
    <sheet name="Part Lists" sheetId="63" state="hidden" r:id="rId5"/>
    <sheet name="Customer Supply" sheetId="22" state="hidden" r:id="rId6"/>
  </sheets>
  <externalReferences>
    <externalReference r:id="rId7"/>
    <externalReference r:id="rId8"/>
  </externalReferences>
  <definedNames>
    <definedName name="_xlnm._FilterDatabase" localSheetId="1" hidden="1">CCO!$A$16:$N$95</definedName>
    <definedName name="_xlnm._FilterDatabase" localSheetId="2" hidden="1">'CCO (Recon)'!$A$11:$Q$87</definedName>
    <definedName name="_xlnm.Print_Area" localSheetId="1">CCO!$B$1:$M$111</definedName>
    <definedName name="_xlnm.Print_Area" localSheetId="4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K86" i="75" l="1"/>
  <c r="K85" i="75"/>
  <c r="K84" i="75"/>
  <c r="K83" i="75"/>
  <c r="K82" i="75"/>
  <c r="K81" i="75"/>
  <c r="G81" i="75"/>
  <c r="K80" i="75"/>
  <c r="K79" i="75"/>
  <c r="G79" i="75"/>
  <c r="K78" i="75"/>
  <c r="K77" i="75"/>
  <c r="K76" i="75"/>
  <c r="G76" i="75"/>
  <c r="K75" i="75"/>
  <c r="G75" i="75"/>
  <c r="K74" i="75"/>
  <c r="G74" i="75"/>
  <c r="K73" i="75"/>
  <c r="G73" i="75"/>
  <c r="K72" i="75"/>
  <c r="G72" i="75"/>
  <c r="K71" i="75"/>
  <c r="G71" i="75"/>
  <c r="K70" i="75"/>
  <c r="G70" i="75"/>
  <c r="K69" i="75"/>
  <c r="G69" i="75"/>
  <c r="K68" i="75"/>
  <c r="G68" i="75"/>
  <c r="K67" i="75"/>
  <c r="G67" i="75"/>
  <c r="K66" i="75"/>
  <c r="G66" i="75"/>
  <c r="F66" i="75"/>
  <c r="K65" i="75"/>
  <c r="G65" i="75"/>
  <c r="K64" i="75"/>
  <c r="G64" i="75"/>
  <c r="K63" i="75"/>
  <c r="G63" i="75"/>
  <c r="K62" i="75"/>
  <c r="G62" i="75"/>
  <c r="K61" i="75"/>
  <c r="G61" i="75"/>
  <c r="K60" i="75"/>
  <c r="K59" i="75"/>
  <c r="G59" i="75"/>
  <c r="F59" i="75"/>
  <c r="K58" i="75"/>
  <c r="G58" i="75"/>
  <c r="K57" i="75"/>
  <c r="G57" i="75"/>
  <c r="K56" i="75"/>
  <c r="G56" i="75"/>
  <c r="K55" i="75"/>
  <c r="G55" i="75"/>
  <c r="K54" i="75"/>
  <c r="G54" i="75"/>
  <c r="K53" i="75"/>
  <c r="K52" i="75"/>
  <c r="G52" i="75"/>
  <c r="K51" i="75"/>
  <c r="G51" i="75"/>
  <c r="K50" i="75"/>
  <c r="G50" i="75"/>
  <c r="K49" i="75"/>
  <c r="G49" i="75"/>
  <c r="K48" i="75"/>
  <c r="G48" i="75"/>
  <c r="F48" i="75"/>
  <c r="K47" i="75"/>
  <c r="G47" i="75"/>
  <c r="K46" i="75"/>
  <c r="G46" i="75"/>
  <c r="K45" i="75"/>
  <c r="G45" i="75"/>
  <c r="K44" i="75"/>
  <c r="G44" i="75"/>
  <c r="K43" i="75"/>
  <c r="G43" i="75"/>
  <c r="K42" i="75"/>
  <c r="G42" i="75"/>
  <c r="K41" i="75"/>
  <c r="G41" i="75"/>
  <c r="K40" i="75"/>
  <c r="G40" i="75"/>
  <c r="K39" i="75"/>
  <c r="G39" i="75"/>
  <c r="K38" i="75"/>
  <c r="G38" i="75"/>
  <c r="K37" i="75"/>
  <c r="G37" i="75"/>
  <c r="F37" i="75"/>
  <c r="K36" i="75"/>
  <c r="G36" i="75"/>
  <c r="K35" i="75"/>
  <c r="G35" i="75"/>
  <c r="K34" i="75"/>
  <c r="G34" i="75"/>
  <c r="K33" i="75"/>
  <c r="G33" i="75"/>
  <c r="K32" i="75"/>
  <c r="K31" i="75"/>
  <c r="G31" i="75"/>
  <c r="K30" i="75"/>
  <c r="G30" i="75"/>
  <c r="K29" i="75"/>
  <c r="G29" i="75"/>
  <c r="K28" i="75"/>
  <c r="G28" i="75"/>
  <c r="F28" i="75"/>
  <c r="K27" i="75"/>
  <c r="K26" i="75"/>
  <c r="G26" i="75"/>
  <c r="K25" i="75"/>
  <c r="K24" i="75"/>
  <c r="K23" i="75"/>
  <c r="G23" i="75"/>
  <c r="F23" i="75"/>
  <c r="K22" i="75"/>
  <c r="G22" i="75"/>
  <c r="K21" i="75"/>
  <c r="G21" i="75"/>
  <c r="K20" i="75"/>
  <c r="K19" i="75"/>
  <c r="K17" i="75"/>
  <c r="K16" i="75"/>
  <c r="G16" i="75"/>
  <c r="F16" i="75"/>
  <c r="K15" i="75"/>
  <c r="K14" i="75"/>
  <c r="G14" i="75"/>
  <c r="K12" i="75"/>
  <c r="K87" i="75" s="1"/>
  <c r="J19" i="74" l="1"/>
  <c r="J20" i="74"/>
  <c r="J21" i="74"/>
  <c r="J22" i="74"/>
  <c r="J24" i="74"/>
  <c r="J25" i="74"/>
  <c r="J26" i="74"/>
  <c r="J27" i="74"/>
  <c r="J28" i="74"/>
  <c r="J29" i="74"/>
  <c r="J30" i="74"/>
  <c r="J31" i="74"/>
  <c r="J32" i="74"/>
  <c r="J33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76" i="74"/>
  <c r="J77" i="74"/>
  <c r="J78" i="74"/>
  <c r="J79" i="74"/>
  <c r="J80" i="74"/>
  <c r="J17" i="74" l="1"/>
  <c r="J92" i="74" s="1"/>
  <c r="J95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<sst xmlns="http://schemas.openxmlformats.org/spreadsheetml/2006/main" count="1199" uniqueCount="277">
  <si>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</si>
  <si>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</si>
  <si>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</si>
  <si>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</si>
  <si>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</si>
  <si>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</si>
  <si>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</si>
  <si>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</si>
  <si>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</si>
  <si>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</si>
  <si>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</si>
  <si>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</si>
  <si>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</si>
  <si>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</si>
  <si>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</si>
  <si>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</si>
  <si>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</si>
  <si>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</si>
  <si>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</si>
  <si>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</si>
  <si>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</si>
  <si>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</si>
  <si>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</si>
  <si>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</si>
  <si>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</si>
  <si>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</si>
  <si>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</si>
  <si>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</si>
  <si>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</si>
  <si>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</si>
  <si>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</si>
  <si>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</si>
  <si>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</si>
  <si>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</si>
  <si>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</si>
  <si>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</si>
  <si>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</si>
  <si>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</si>
  <si>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</si>
  <si>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</si>
  <si>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</si>
  <si>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</si>
  <si>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</si>
  <si>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</si>
  <si>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</si>
  <si>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</si>
  <si>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</si>
  <si>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</si>
  <si>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</si>
  <si>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</si>
  <si>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</si>
  <si>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</si>
  <si>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</si>
  <si>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</si>
  <si>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</si>
  <si>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</si>
  <si>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</si>
  <si>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</si>
  <si>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</si>
  <si>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</si>
  <si>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</si>
  <si>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</si>
  <si>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</si>
  <si>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</si>
  <si>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</si>
  <si>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</si>
  <si>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</si>
  <si>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</si>
  <si>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</si>
  <si>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</si>
  <si>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</si>
  <si>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</si>
  <si>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</si>
  <si>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</si>
  <si>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</si>
  <si>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</si>
  <si>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</si>
  <si>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</si>
  <si>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</si>
  <si>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</si>
  <si>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</si>
  <si>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</si>
  <si>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</si>
  <si>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</si>
  <si>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</si>
  <si>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</si>
  <si>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</si>
  <si>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</si>
  <si>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</si>
  <si>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</si>
  <si>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</si>
  <si>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</si>
  <si>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</si>
  <si>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</si>
  <si>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</si>
  <si>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</si>
  <si>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</si>
  <si>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</si>
  <si>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</si>
  <si>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</si>
  <si>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</si>
  <si>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</si>
  <si>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</si>
  <si>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</si>
  <si>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</si>
  <si>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</si>
  <si>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</si>
  <si>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</si>
  <si>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</si>
  <si>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</si>
  <si>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</si>
  <si>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</si>
  <si>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</si>
  <si>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</si>
  <si>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</si>
  <si>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</si>
  <si>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</si>
  <si>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</si>
  <si>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</si>
  <si>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</si>
  <si>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</si>
  <si>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</si>
  <si>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</si>
  <si>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</si>
  <si>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: Recondition</t>
  </si>
  <si>
    <t>: Ko Hla Min Htay</t>
  </si>
  <si>
    <t>: 09-977873514</t>
  </si>
  <si>
    <t>: 12-Sep-2023</t>
  </si>
  <si>
    <t>: RMN/QUO/2023/09/0021</t>
  </si>
  <si>
    <t>: 200-2023080180</t>
  </si>
  <si>
    <t>: Engine overhaul</t>
  </si>
  <si>
    <t>: SE290/000025</t>
  </si>
  <si>
    <t>: Shantui</t>
  </si>
  <si>
    <t>: B5.9C</t>
  </si>
  <si>
    <t>We are agreed for below quotation for (Engine overhaul)as below information:</t>
  </si>
  <si>
    <t>Lower Engine Gasket</t>
  </si>
  <si>
    <t>Cummins
China</t>
  </si>
  <si>
    <t>Upper Engine Gasket</t>
  </si>
  <si>
    <t>Screw</t>
  </si>
  <si>
    <t>Turbocharger</t>
  </si>
  <si>
    <t>SenNuo</t>
  </si>
  <si>
    <t>Main Bearing</t>
  </si>
  <si>
    <t>CUMMINS</t>
  </si>
  <si>
    <t>Cummins china</t>
  </si>
  <si>
    <t>Thrust Bearing</t>
  </si>
  <si>
    <t>Engine Piston Kit</t>
  </si>
  <si>
    <t>Connecting Rod</t>
  </si>
  <si>
    <t>DCEC</t>
  </si>
  <si>
    <t>Crankshaft</t>
  </si>
  <si>
    <t>Push Rod</t>
  </si>
  <si>
    <t>Bushing</t>
  </si>
  <si>
    <t>Bearing connecting rod</t>
  </si>
  <si>
    <t>Intake Valve</t>
  </si>
  <si>
    <t>Exhaust Valve</t>
  </si>
  <si>
    <t>Pipe Plug</t>
  </si>
  <si>
    <t>Oil Pump</t>
  </si>
  <si>
    <t>Hose Model</t>
  </si>
  <si>
    <t>ESSENCE</t>
  </si>
  <si>
    <t>Pin Timing</t>
  </si>
  <si>
    <t>O-Ring Seal</t>
  </si>
  <si>
    <t>Rectangular Ring seal</t>
  </si>
  <si>
    <t>Belt</t>
  </si>
  <si>
    <t>Belt Tensioner</t>
  </si>
  <si>
    <t>Stator Ball Bearing</t>
  </si>
  <si>
    <t>-</t>
  </si>
  <si>
    <t>Connector</t>
  </si>
  <si>
    <t>Fuel Filter Housing</t>
  </si>
  <si>
    <t>Screw Bonjo</t>
  </si>
  <si>
    <t>Fuel Supply Tube</t>
  </si>
  <si>
    <t>Femal connector</t>
  </si>
  <si>
    <t>Oil Supply Tube</t>
  </si>
  <si>
    <t xml:space="preserve">Fuel Filter  </t>
  </si>
  <si>
    <t>FLEETGUARD</t>
  </si>
  <si>
    <t>FS1280</t>
  </si>
  <si>
    <t>Cap Screw</t>
  </si>
  <si>
    <t>Valve Seat</t>
  </si>
  <si>
    <t>Insolator Noise</t>
  </si>
  <si>
    <t>Oil gauge tube</t>
  </si>
  <si>
    <t>Coolant Sensor</t>
  </si>
  <si>
    <t>Oil Sensor</t>
  </si>
  <si>
    <t>Crank Sensor</t>
  </si>
  <si>
    <t>Oil Filter</t>
  </si>
  <si>
    <t>LF3806</t>
  </si>
  <si>
    <t>Thermostat</t>
  </si>
  <si>
    <t>Essence</t>
  </si>
  <si>
    <t>Cam Bushing</t>
  </si>
  <si>
    <t>Pump Flang nut</t>
  </si>
  <si>
    <t>Nozzle</t>
  </si>
  <si>
    <t>China</t>
  </si>
  <si>
    <t>F0IG0V5000</t>
  </si>
  <si>
    <t>japan</t>
  </si>
  <si>
    <t xml:space="preserve">Valve  </t>
  </si>
  <si>
    <t>Holder O-ring</t>
  </si>
  <si>
    <t>Nozzle Washer</t>
  </si>
  <si>
    <t>Nozzle O-Ring</t>
  </si>
  <si>
    <t>Holder Lock</t>
  </si>
  <si>
    <t>Timer Assembly</t>
  </si>
  <si>
    <t>Govenor Oil Seal</t>
  </si>
  <si>
    <t>Govenor O-Ring</t>
  </si>
  <si>
    <t>Main Oil Seal</t>
  </si>
  <si>
    <t>Flam O-Ring</t>
  </si>
  <si>
    <t>Pump Flamg</t>
  </si>
  <si>
    <t>Pump Body</t>
  </si>
  <si>
    <t>Nozzle Body</t>
  </si>
  <si>
    <t>Timing Plate</t>
  </si>
  <si>
    <t>Head Bolt</t>
  </si>
  <si>
    <t>Pump Shaft Ball</t>
  </si>
  <si>
    <t>4T30204</t>
  </si>
  <si>
    <t>4T30203</t>
  </si>
  <si>
    <t>Pump Shagt</t>
  </si>
  <si>
    <t>371-49</t>
  </si>
  <si>
    <t>Can cancel</t>
  </si>
  <si>
    <t>Service charges for Engine overhaul</t>
  </si>
  <si>
    <t>Service charges for Engine block Liner boring</t>
  </si>
  <si>
    <t>CCO</t>
  </si>
  <si>
    <t>Customer suply</t>
  </si>
  <si>
    <t>Cancel</t>
  </si>
  <si>
    <t>Recon</t>
  </si>
  <si>
    <t>Machine Model</t>
  </si>
  <si>
    <t>SE290</t>
  </si>
  <si>
    <t>Machine Serial No</t>
  </si>
  <si>
    <t>000025</t>
  </si>
  <si>
    <t>SMU</t>
  </si>
  <si>
    <t>Damage</t>
  </si>
  <si>
    <t>Branch Coverage</t>
  </si>
  <si>
    <t>Components Name</t>
  </si>
  <si>
    <t>Engine</t>
  </si>
  <si>
    <t>Job Number</t>
  </si>
  <si>
    <t>200-2023080180</t>
  </si>
  <si>
    <t>Components Model</t>
  </si>
  <si>
    <t>B5.9C</t>
  </si>
  <si>
    <t>Components Sr No</t>
  </si>
  <si>
    <t>No.</t>
  </si>
  <si>
    <t>Part Name</t>
  </si>
  <si>
    <t>Parts No</t>
  </si>
  <si>
    <t>Other Parts No</t>
  </si>
  <si>
    <t>filter &amp; cummin</t>
  </si>
  <si>
    <t>bosch</t>
  </si>
  <si>
    <t>Unit Price(USD)</t>
  </si>
  <si>
    <t>Total Price(USD)</t>
  </si>
  <si>
    <t>Brand</t>
  </si>
  <si>
    <t>Ex Stock in Multipart</t>
  </si>
  <si>
    <t>Inlet manifold bolt damage</t>
  </si>
  <si>
    <t>STD</t>
  </si>
  <si>
    <t>include piston</t>
  </si>
  <si>
    <t>Ex Stock in Multipart only 1pc</t>
  </si>
  <si>
    <t>wear</t>
  </si>
  <si>
    <t>Ex Stock only 1pc</t>
  </si>
  <si>
    <t>Small end</t>
  </si>
  <si>
    <t>connecting cap</t>
  </si>
  <si>
    <t>Ex Stock only 4pcs</t>
  </si>
  <si>
    <t>Injector return bonjo</t>
  </si>
  <si>
    <t>Pump inlet</t>
  </si>
  <si>
    <t>not include (pipe)</t>
  </si>
  <si>
    <t>Pump oil pipe (fuel)</t>
  </si>
  <si>
    <t>Water Separator</t>
  </si>
  <si>
    <t>From hand pump to filter</t>
  </si>
  <si>
    <t>Filter in and out</t>
  </si>
  <si>
    <t>Rocker Arm bolt</t>
  </si>
  <si>
    <t>With Sample</t>
  </si>
  <si>
    <t>Damage (With Sample)</t>
  </si>
  <si>
    <t>DLA140PN291</t>
  </si>
  <si>
    <t>Ex Stock only 2pcs</t>
  </si>
  <si>
    <t>08B</t>
  </si>
  <si>
    <t>Cancel by HOY</t>
  </si>
  <si>
    <t>Small Size</t>
  </si>
  <si>
    <t>Medium size</t>
  </si>
  <si>
    <t>Total Amount</t>
  </si>
  <si>
    <t xml:space="preserve"> 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</si>
  <si>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</si>
  <si>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</si>
  <si>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</si>
  <si>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</si>
  <si>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</si>
  <si>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</si>
  <si>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: RMN/CCO/2023/09/0022</t>
  </si>
  <si>
    <t>Multipart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</si>
</sst>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;@"/>
    <numFmt numFmtId="167" formatCode="[$-409]d\-mmm\-yyyy;@"/>
    <numFmt numFmtId="168" formatCode="_(* #,##0.0_);_(* \(#,##0.0\);_(* &quot;-&quot;??_);_(@_)"/>
    <numFmt numFmtId="169" formatCode="0.0;[Red]0.0"/>
    <numFmt numFmtId="170" formatCode="0;[Red]0"/>
    <numFmt numFmtId="171" formatCode="_(* #,##0_);_(* \(#,##0\);_(* &quot;-&quot;??_);_(@_)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82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7" fontId="1" fillId="0" borderId="0"/>
    <xf numFmtId="0" fontId="6" fillId="0" borderId="0"/>
    <xf numFmtId="167" fontId="1" fillId="0" borderId="0"/>
    <xf numFmtId="168" fontId="1" fillId="0" borderId="0"/>
    <xf numFmtId="168" fontId="1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0" fontId="6" fillId="0" borderId="0"/>
    <xf numFmtId="0" fontId="6" fillId="0" borderId="0"/>
    <xf numFmtId="0" fontId="6" fillId="0" borderId="0"/>
    <xf numFmtId="167" fontId="6" fillId="0" borderId="0"/>
    <xf numFmtId="0" fontId="1" fillId="0" borderId="0"/>
    <xf numFmtId="165" fontId="1" fillId="0" borderId="0"/>
    <xf numFmtId="0" fontId="6" fillId="0" borderId="0"/>
    <xf numFmtId="166" fontId="6" fillId="0" borderId="0"/>
    <xf numFmtId="0" fontId="11" fillId="0" borderId="0"/>
    <xf numFmtId="165" fontId="6" fillId="0" borderId="0"/>
    <xf numFmtId="165" fontId="6" fillId="0" borderId="0"/>
    <xf numFmtId="168" fontId="1" fillId="0" borderId="0"/>
    <xf numFmtId="0" fontId="6" fillId="0" borderId="0"/>
    <xf numFmtId="168" fontId="1" fillId="0" borderId="0"/>
    <xf numFmtId="0" fontId="4" fillId="0" borderId="0">
      <alignment vertical="top"/>
    </xf>
    <xf numFmtId="167" fontId="1" fillId="0" borderId="0"/>
    <xf numFmtId="167" fontId="1" fillId="0" borderId="0"/>
    <xf numFmtId="167" fontId="1" fillId="0" borderId="0"/>
    <xf numFmtId="167" fontId="1" fillId="0" borderId="0"/>
    <xf numFmtId="0" fontId="6" fillId="0" borderId="0"/>
    <xf numFmtId="0" fontId="6" fillId="0" borderId="0"/>
    <xf numFmtId="165" fontId="6" fillId="0" borderId="0"/>
    <xf numFmtId="167" fontId="1" fillId="0" borderId="0"/>
    <xf numFmtId="167" fontId="1" fillId="0" borderId="0"/>
    <xf numFmtId="0" fontId="6" fillId="0" borderId="0"/>
    <xf numFmtId="165" fontId="6" fillId="0" borderId="0"/>
    <xf numFmtId="0" fontId="9" fillId="0" borderId="0"/>
    <xf numFmtId="165" fontId="6" fillId="0" borderId="0"/>
    <xf numFmtId="0" fontId="12" fillId="0" borderId="0"/>
    <xf numFmtId="0" fontId="6" fillId="0" borderId="0"/>
    <xf numFmtId="165" fontId="6" fillId="0" borderId="0"/>
    <xf numFmtId="0" fontId="6" fillId="0" borderId="0"/>
    <xf numFmtId="165" fontId="6" fillId="0" borderId="0"/>
    <xf numFmtId="165" fontId="6" fillId="0" borderId="0"/>
    <xf numFmtId="165" fontId="1" fillId="0" borderId="0"/>
    <xf numFmtId="165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5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9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29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70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70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0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1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/>
    </xf>
    <xf numFmtId="43" fontId="20" fillId="0" borderId="12" xfId="62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/>
    </xf>
    <xf numFmtId="43" fontId="25" fillId="5" borderId="1" xfId="62" applyNumberFormat="1" applyFont="1" applyFill="1" applyBorder="1" applyAlignment="1" applyProtection="1">
      <alignment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33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3" fillId="5" borderId="2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 wrapText="1"/>
    </xf>
    <xf numFmtId="0" fontId="37" fillId="5" borderId="12" xfId="0" applyFont="1" applyFill="1" applyBorder="1" applyAlignment="1">
      <alignment horizontal="center" vertical="center"/>
    </xf>
    <xf numFmtId="43" fontId="20" fillId="5" borderId="12" xfId="62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 applyProtection="1">
      <alignment horizontal="center" vertical="center" wrapText="1"/>
    </xf>
    <xf numFmtId="0" fontId="0" fillId="5" borderId="0" xfId="0" applyFill="1"/>
    <xf numFmtId="0" fontId="20" fillId="6" borderId="0" xfId="0" applyFont="1" applyFill="1" applyAlignment="1">
      <alignment horizontal="center"/>
    </xf>
    <xf numFmtId="0" fontId="36" fillId="6" borderId="1" xfId="0" applyFont="1" applyFill="1" applyBorder="1" applyAlignment="1" applyProtection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33" fillId="6" borderId="2" xfId="0" applyFont="1" applyFill="1" applyBorder="1" applyAlignment="1">
      <alignment horizontal="center" vertical="center"/>
    </xf>
    <xf numFmtId="0" fontId="41" fillId="6" borderId="1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 wrapText="1"/>
    </xf>
    <xf numFmtId="0" fontId="37" fillId="6" borderId="12" xfId="0" applyFont="1" applyFill="1" applyBorder="1" applyAlignment="1">
      <alignment horizontal="center" vertical="center"/>
    </xf>
    <xf numFmtId="43" fontId="20" fillId="6" borderId="12" xfId="62" applyNumberFormat="1" applyFont="1" applyFill="1" applyBorder="1" applyAlignment="1">
      <alignment horizontal="center" vertical="center" wrapText="1"/>
    </xf>
    <xf numFmtId="43" fontId="25" fillId="6" borderId="1" xfId="62" applyNumberFormat="1" applyFont="1" applyFill="1" applyBorder="1" applyAlignment="1" applyProtection="1">
      <alignment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6" borderId="1" xfId="0" applyFont="1" applyFill="1" applyBorder="1" applyAlignment="1" applyProtection="1">
      <alignment vertical="center" wrapText="1"/>
    </xf>
    <xf numFmtId="0" fontId="0" fillId="6" borderId="0" xfId="0" applyFill="1"/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71" fontId="32" fillId="0" borderId="0" xfId="62" applyNumberFormat="1" applyFont="1" applyFill="1" applyAlignment="1">
      <alignment horizontal="center" vertical="center"/>
    </xf>
    <xf numFmtId="43" fontId="32" fillId="0" borderId="0" xfId="62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1" fontId="0" fillId="0" borderId="0" xfId="62" applyNumberFormat="1" applyFont="1" applyFill="1" applyAlignment="1">
      <alignment horizontal="center"/>
    </xf>
    <xf numFmtId="43" fontId="0" fillId="0" borderId="0" xfId="62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horizontal="center" vertical="center" wrapText="1"/>
    </xf>
    <xf numFmtId="171" fontId="33" fillId="0" borderId="1" xfId="62" applyNumberFormat="1" applyFont="1" applyBorder="1" applyAlignment="1">
      <alignment horizontal="center" vertical="center"/>
    </xf>
    <xf numFmtId="43" fontId="33" fillId="0" borderId="1" xfId="62" applyFont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3" fillId="0" borderId="1" xfId="158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171" fontId="33" fillId="4" borderId="1" xfId="62" applyNumberFormat="1" applyFont="1" applyFill="1" applyBorder="1" applyAlignment="1">
      <alignment horizontal="center" vertical="center"/>
    </xf>
    <xf numFmtId="43" fontId="33" fillId="0" borderId="12" xfId="62" applyFont="1" applyFill="1" applyBorder="1" applyAlignment="1">
      <alignment horizontal="center" vertical="center"/>
    </xf>
    <xf numFmtId="0" fontId="42" fillId="4" borderId="0" xfId="0" applyFont="1" applyFill="1" applyBorder="1" applyAlignment="1">
      <alignment horizontal="center"/>
    </xf>
    <xf numFmtId="43" fontId="33" fillId="0" borderId="8" xfId="62" applyFont="1" applyFill="1" applyBorder="1" applyAlignment="1">
      <alignment horizontal="center" vertical="center"/>
    </xf>
    <xf numFmtId="0" fontId="33" fillId="4" borderId="1" xfId="158" applyFont="1" applyFill="1" applyBorder="1" applyAlignment="1">
      <alignment horizontal="center" vertical="center"/>
    </xf>
    <xf numFmtId="171" fontId="33" fillId="4" borderId="1" xfId="151" applyNumberFormat="1" applyFont="1" applyFill="1" applyBorder="1" applyAlignment="1">
      <alignment horizontal="center" vertical="center"/>
    </xf>
    <xf numFmtId="43" fontId="33" fillId="4" borderId="1" xfId="62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3" fillId="3" borderId="1" xfId="151" applyFont="1" applyFill="1" applyBorder="1" applyAlignment="1">
      <alignment horizontal="center" vertical="center"/>
    </xf>
    <xf numFmtId="0" fontId="33" fillId="4" borderId="1" xfId="151" quotePrefix="1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33" fillId="0" borderId="1" xfId="151" applyFont="1" applyFill="1" applyBorder="1" applyAlignment="1">
      <alignment horizontal="center" vertical="center"/>
    </xf>
    <xf numFmtId="0" fontId="33" fillId="7" borderId="1" xfId="151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0" fontId="33" fillId="6" borderId="1" xfId="151" applyFont="1" applyFill="1" applyBorder="1" applyAlignment="1">
      <alignment horizontal="center" vertical="center"/>
    </xf>
    <xf numFmtId="171" fontId="33" fillId="6" borderId="1" xfId="62" applyNumberFormat="1" applyFont="1" applyFill="1" applyBorder="1" applyAlignment="1">
      <alignment horizontal="center" vertical="center"/>
    </xf>
    <xf numFmtId="171" fontId="33" fillId="6" borderId="1" xfId="151" applyNumberFormat="1" applyFont="1" applyFill="1" applyBorder="1" applyAlignment="1">
      <alignment horizontal="center" vertical="center"/>
    </xf>
    <xf numFmtId="43" fontId="33" fillId="6" borderId="1" xfId="62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horizontal="center"/>
    </xf>
    <xf numFmtId="0" fontId="0" fillId="6" borderId="0" xfId="0" applyFill="1" applyBorder="1"/>
    <xf numFmtId="0" fontId="33" fillId="5" borderId="1" xfId="151" applyFont="1" applyFill="1" applyBorder="1" applyAlignment="1">
      <alignment horizontal="center" vertical="center"/>
    </xf>
    <xf numFmtId="171" fontId="33" fillId="5" borderId="1" xfId="62" applyNumberFormat="1" applyFont="1" applyFill="1" applyBorder="1" applyAlignment="1">
      <alignment horizontal="center" vertical="center"/>
    </xf>
    <xf numFmtId="171" fontId="33" fillId="5" borderId="1" xfId="151" applyNumberFormat="1" applyFont="1" applyFill="1" applyBorder="1" applyAlignment="1">
      <alignment horizontal="center" vertical="center"/>
    </xf>
    <xf numFmtId="43" fontId="33" fillId="5" borderId="1" xfId="62" applyFont="1" applyFill="1" applyBorder="1" applyAlignment="1">
      <alignment horizontal="center" vertical="center"/>
    </xf>
    <xf numFmtId="0" fontId="42" fillId="5" borderId="0" xfId="0" applyFont="1" applyFill="1" applyBorder="1" applyAlignment="1">
      <alignment horizontal="center"/>
    </xf>
    <xf numFmtId="0" fontId="0" fillId="5" borderId="0" xfId="0" applyFill="1" applyBorder="1"/>
    <xf numFmtId="171" fontId="33" fillId="0" borderId="1" xfId="62" applyNumberFormat="1" applyFont="1" applyFill="1" applyBorder="1" applyAlignment="1">
      <alignment horizontal="center" vertical="center"/>
    </xf>
    <xf numFmtId="171" fontId="33" fillId="0" borderId="1" xfId="151" applyNumberFormat="1" applyFont="1" applyFill="1" applyBorder="1" applyAlignment="1">
      <alignment horizontal="center" vertical="center"/>
    </xf>
    <xf numFmtId="43" fontId="33" fillId="0" borderId="1" xfId="62" applyFont="1" applyFill="1" applyBorder="1" applyAlignment="1">
      <alignment horizontal="center" vertical="center"/>
    </xf>
    <xf numFmtId="0" fontId="0" fillId="0" borderId="0" xfId="0" applyFill="1" applyBorder="1"/>
    <xf numFmtId="0" fontId="42" fillId="5" borderId="1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171" fontId="33" fillId="3" borderId="1" xfId="62" applyNumberFormat="1" applyFont="1" applyFill="1" applyBorder="1" applyAlignment="1">
      <alignment horizontal="center" vertical="center"/>
    </xf>
    <xf numFmtId="171" fontId="33" fillId="3" borderId="1" xfId="151" applyNumberFormat="1" applyFont="1" applyFill="1" applyBorder="1" applyAlignment="1">
      <alignment horizontal="center" vertical="center"/>
    </xf>
    <xf numFmtId="43" fontId="33" fillId="3" borderId="1" xfId="62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33" fillId="0" borderId="13" xfId="0" applyFont="1" applyFill="1" applyBorder="1" applyAlignment="1">
      <alignment horizontal="center" vertical="center"/>
    </xf>
    <xf numFmtId="0" fontId="33" fillId="0" borderId="13" xfId="151" applyFont="1" applyFill="1" applyBorder="1" applyAlignment="1">
      <alignment horizontal="center" vertical="center"/>
    </xf>
    <xf numFmtId="171" fontId="33" fillId="0" borderId="13" xfId="62" applyNumberFormat="1" applyFont="1" applyFill="1" applyBorder="1" applyAlignment="1">
      <alignment horizontal="center" vertical="center"/>
    </xf>
    <xf numFmtId="43" fontId="33" fillId="0" borderId="13" xfId="62" applyFont="1" applyFill="1" applyBorder="1" applyAlignment="1">
      <alignment horizontal="center" vertical="center"/>
    </xf>
    <xf numFmtId="0" fontId="33" fillId="4" borderId="0" xfId="0" applyFont="1" applyFill="1" applyBorder="1" applyAlignment="1">
      <alignment horizontal="center" vertical="center" wrapText="1"/>
    </xf>
    <xf numFmtId="171" fontId="0" fillId="0" borderId="0" xfId="62" applyNumberFormat="1" applyFont="1" applyAlignment="1">
      <alignment horizontal="center"/>
    </xf>
    <xf numFmtId="43" fontId="0" fillId="0" borderId="0" xfId="62" applyFont="1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32" fillId="6" borderId="0" xfId="0" applyFont="1" applyFill="1"/>
    <xf numFmtId="0" fontId="27" fillId="0" borderId="8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43" fontId="20" fillId="0" borderId="12" xfId="62" applyNumberFormat="1" applyFont="1" applyFill="1" applyBorder="1" applyAlignment="1">
      <alignment horizontal="center" vertical="center" wrapText="1"/>
    </xf>
    <xf numFmtId="43" fontId="20" fillId="0" borderId="8" xfId="62" applyNumberFormat="1" applyFont="1" applyFill="1" applyBorder="1" applyAlignment="1">
      <alignment horizontal="center" vertical="center" wrapText="1"/>
    </xf>
    <xf numFmtId="43" fontId="25" fillId="0" borderId="12" xfId="62" applyNumberFormat="1" applyFont="1" applyFill="1" applyBorder="1" applyAlignment="1" applyProtection="1">
      <alignment horizontal="center" vertical="center" wrapText="1"/>
    </xf>
    <xf numFmtId="43" fontId="25" fillId="0" borderId="8" xfId="62" applyNumberFormat="1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5" fillId="0" borderId="8" xfId="0" applyFont="1" applyFill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43" fontId="33" fillId="4" borderId="12" xfId="62" applyFont="1" applyFill="1" applyBorder="1" applyAlignment="1">
      <alignment horizontal="center" vertical="center"/>
    </xf>
    <xf numFmtId="43" fontId="33" fillId="4" borderId="8" xfId="62" applyFont="1" applyFill="1" applyBorder="1" applyAlignment="1">
      <alignment horizontal="center" vertical="center"/>
    </xf>
    <xf numFmtId="43" fontId="33" fillId="0" borderId="12" xfId="62" applyFont="1" applyFill="1" applyBorder="1" applyAlignment="1">
      <alignment horizontal="center" vertical="center"/>
    </xf>
    <xf numFmtId="43" fontId="33" fillId="0" borderId="8" xfId="62" applyFont="1" applyFill="1" applyBorder="1" applyAlignment="1">
      <alignment horizontal="center" vertical="center"/>
    </xf>
    <xf numFmtId="0" fontId="33" fillId="4" borderId="12" xfId="151" applyFont="1" applyFill="1" applyBorder="1" applyAlignment="1">
      <alignment horizontal="center" vertical="center"/>
    </xf>
    <xf numFmtId="0" fontId="33" fillId="4" borderId="8" xfId="151" applyFont="1" applyFill="1" applyBorder="1" applyAlignment="1">
      <alignment horizontal="center" vertical="center"/>
    </xf>
    <xf numFmtId="0" fontId="33" fillId="0" borderId="13" xfId="0" applyFont="1" applyBorder="1" applyAlignment="1">
      <alignment horizontal="left" vertical="center"/>
    </xf>
    <xf numFmtId="16" fontId="32" fillId="0" borderId="0" xfId="0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43" fontId="20" fillId="0" borderId="1" xfId="62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vertical="center" wrapText="1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12</xdr:col>
      <xdr:colOff>1340623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6.Filter_&amp;_Cummin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150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639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70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127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30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30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PartNumber</v>
          </cell>
          <cell r="AI2" t="str">
            <v>ClosingQty</v>
          </cell>
        </row>
        <row r="3">
          <cell r="E3">
            <v>0</v>
          </cell>
          <cell r="AI3">
            <v>0</v>
          </cell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1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21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4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19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10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0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36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231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0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FS1240(REM)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43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29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0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FS1242(REM)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4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3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1</v>
          </cell>
        </row>
        <row r="687">
          <cell r="E687" t="str">
            <v>KW2140C1-PSG</v>
          </cell>
          <cell r="AI687">
            <v>2</v>
          </cell>
        </row>
        <row r="688">
          <cell r="E688" t="str">
            <v>1R-0756</v>
          </cell>
          <cell r="AI688">
            <v>1</v>
          </cell>
        </row>
        <row r="691">
          <cell r="E691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46"/>
  <sheetViews>
    <sheetView tabSelected="1" topLeftCell="A7" zoomScaleNormal="100" workbookViewId="0">
      <selection activeCell="B98" sqref="B98:L98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5" width="21.28515625" style="16" customWidth="1"/>
    <col min="6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55" t="s">
        <v>33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</row>
    <row r="2" spans="1:13" ht="17.25" customHeight="1"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</row>
    <row r="3" spans="1:13" ht="17.25" customHeight="1"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124</v>
      </c>
      <c r="J5" s="20"/>
      <c r="K5" s="99" t="s">
        <v>14</v>
      </c>
      <c r="L5" s="115" t="s">
        <v>275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125</v>
      </c>
      <c r="I6" s="15"/>
      <c r="J6" s="20"/>
      <c r="K6" s="99" t="s">
        <v>15</v>
      </c>
      <c r="L6" s="98" t="s">
        <v>127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126</v>
      </c>
      <c r="J7" s="22"/>
      <c r="K7" s="100" t="s">
        <v>16</v>
      </c>
      <c r="L7" s="103" t="s">
        <v>128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132</v>
      </c>
      <c r="J8" s="20"/>
      <c r="K8" s="99" t="s">
        <v>17</v>
      </c>
      <c r="L8" s="256" t="s">
        <v>129</v>
      </c>
      <c r="M8" s="257"/>
    </row>
    <row r="9" spans="1:13" ht="21" customHeight="1">
      <c r="B9" s="99" t="s">
        <v>35</v>
      </c>
      <c r="C9" s="21"/>
      <c r="D9" s="21"/>
      <c r="E9" s="21"/>
      <c r="F9" s="21"/>
      <c r="G9" s="97" t="s">
        <v>131</v>
      </c>
      <c r="J9" s="31"/>
      <c r="K9" s="101" t="s">
        <v>19</v>
      </c>
      <c r="L9" s="264" t="s">
        <v>130</v>
      </c>
      <c r="M9" s="264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133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134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4" s="121" customFormat="1" ht="15" customHeight="1">
      <c r="A17" s="43"/>
      <c r="B17" s="96">
        <v>1</v>
      </c>
      <c r="C17" s="136" t="s">
        <v>135</v>
      </c>
      <c r="D17" s="96" t="s">
        <v>136</v>
      </c>
      <c r="E17" s="137">
        <v>3802376</v>
      </c>
      <c r="F17" s="134"/>
      <c r="G17" s="136">
        <v>1</v>
      </c>
      <c r="H17" s="135" t="s">
        <v>45</v>
      </c>
      <c r="I17" s="265">
        <v>119.87800000000001</v>
      </c>
      <c r="J17" s="267">
        <f>G17*I17</f>
        <v>119.87800000000001</v>
      </c>
      <c r="K17" s="269" t="s">
        <v>43</v>
      </c>
      <c r="L17" s="269" t="s">
        <v>83</v>
      </c>
      <c r="M17" s="291" t="s">
        <v>276</v>
      </c>
      <c r="N17" s="121" t="s">
        <v>214</v>
      </c>
    </row>
    <row r="18" spans="1:14" s="121" customFormat="1" ht="15" hidden="1" customHeight="1">
      <c r="A18" s="43"/>
      <c r="B18" s="96">
        <v>2</v>
      </c>
      <c r="C18" s="136" t="s">
        <v>137</v>
      </c>
      <c r="D18" s="96"/>
      <c r="E18" s="137">
        <v>4089649</v>
      </c>
      <c r="F18" s="134"/>
      <c r="G18" s="143">
        <v>1</v>
      </c>
      <c r="H18" s="144" t="s">
        <v>45</v>
      </c>
      <c r="I18" s="266"/>
      <c r="J18" s="268"/>
      <c r="K18" s="270"/>
      <c r="L18" s="270"/>
      <c r="M18" s="245"/>
      <c r="N18" s="121" t="s">
        <v>214</v>
      </c>
    </row>
    <row r="19" spans="1:14" s="121" customFormat="1" ht="15" hidden="1" customHeight="1">
      <c r="A19" s="43"/>
      <c r="B19" s="96">
        <v>3</v>
      </c>
      <c r="C19" s="136" t="s">
        <v>138</v>
      </c>
      <c r="D19" s="96" t="s">
        <v>83</v>
      </c>
      <c r="E19" s="137">
        <v>3918109</v>
      </c>
      <c r="F19" s="134"/>
      <c r="G19" s="143">
        <v>10</v>
      </c>
      <c r="H19" s="144" t="s">
        <v>26</v>
      </c>
      <c r="I19" s="145">
        <v>1.1000000000000001</v>
      </c>
      <c r="J19" s="139">
        <f t="shared" ref="J19:J77" si="0">G19*I19</f>
        <v>11</v>
      </c>
      <c r="K19" s="146" t="s">
        <v>43</v>
      </c>
      <c r="L19" s="143" t="s">
        <v>83</v>
      </c>
      <c r="M19" s="138"/>
      <c r="N19" s="121" t="s">
        <v>214</v>
      </c>
    </row>
    <row r="20" spans="1:14" s="121" customFormat="1" ht="15" hidden="1" customHeight="1">
      <c r="A20" s="43"/>
      <c r="B20" s="96">
        <v>4</v>
      </c>
      <c r="C20" s="136" t="s">
        <v>139</v>
      </c>
      <c r="D20" s="96" t="s">
        <v>140</v>
      </c>
      <c r="E20" s="137">
        <v>4038475</v>
      </c>
      <c r="F20" s="134"/>
      <c r="G20" s="143">
        <v>1</v>
      </c>
      <c r="H20" s="144" t="s">
        <v>45</v>
      </c>
      <c r="I20" s="145">
        <v>143.82795698924733</v>
      </c>
      <c r="J20" s="139">
        <f t="shared" si="0"/>
        <v>143.82795698924733</v>
      </c>
      <c r="K20" s="146" t="s">
        <v>43</v>
      </c>
      <c r="L20" s="143" t="s">
        <v>83</v>
      </c>
      <c r="M20" s="138"/>
      <c r="N20" s="121" t="s">
        <v>214</v>
      </c>
    </row>
    <row r="21" spans="1:14" s="121" customFormat="1" ht="15" hidden="1" customHeight="1">
      <c r="A21" s="43"/>
      <c r="B21" s="96">
        <v>5</v>
      </c>
      <c r="C21" s="136" t="s">
        <v>141</v>
      </c>
      <c r="D21" s="96" t="s">
        <v>142</v>
      </c>
      <c r="E21" s="137">
        <v>3978820</v>
      </c>
      <c r="F21" s="134"/>
      <c r="G21" s="143">
        <v>7</v>
      </c>
      <c r="H21" s="144" t="s">
        <v>26</v>
      </c>
      <c r="I21" s="145">
        <v>18.590000000000003</v>
      </c>
      <c r="J21" s="139">
        <f t="shared" si="0"/>
        <v>130.13000000000002</v>
      </c>
      <c r="K21" s="146" t="s">
        <v>43</v>
      </c>
      <c r="L21" s="143" t="s">
        <v>59</v>
      </c>
      <c r="M21" s="138"/>
      <c r="N21" s="121" t="s">
        <v>214</v>
      </c>
    </row>
    <row r="22" spans="1:14" s="121" customFormat="1" ht="15" customHeight="1">
      <c r="A22" s="43"/>
      <c r="B22" s="96">
        <v>6</v>
      </c>
      <c r="C22" s="136" t="s">
        <v>141</v>
      </c>
      <c r="D22" s="96" t="s">
        <v>143</v>
      </c>
      <c r="E22" s="137">
        <v>3978818</v>
      </c>
      <c r="F22" s="134"/>
      <c r="G22" s="143">
        <v>6</v>
      </c>
      <c r="H22" s="144" t="s">
        <v>26</v>
      </c>
      <c r="I22" s="265">
        <v>27.038</v>
      </c>
      <c r="J22" s="267">
        <f t="shared" si="0"/>
        <v>162.22800000000001</v>
      </c>
      <c r="K22" s="269" t="s">
        <v>43</v>
      </c>
      <c r="L22" s="271" t="s">
        <v>83</v>
      </c>
      <c r="M22" s="291" t="s">
        <v>276</v>
      </c>
      <c r="N22" s="121" t="s">
        <v>214</v>
      </c>
    </row>
    <row r="23" spans="1:14" s="121" customFormat="1" ht="15" hidden="1" customHeight="1">
      <c r="A23" s="43"/>
      <c r="B23" s="96">
        <v>7</v>
      </c>
      <c r="C23" s="136" t="s">
        <v>144</v>
      </c>
      <c r="D23" s="96"/>
      <c r="E23" s="137">
        <v>3978822</v>
      </c>
      <c r="F23" s="134"/>
      <c r="G23" s="143">
        <v>1</v>
      </c>
      <c r="H23" s="144" t="s">
        <v>45</v>
      </c>
      <c r="I23" s="266"/>
      <c r="J23" s="268"/>
      <c r="K23" s="270"/>
      <c r="L23" s="272"/>
      <c r="M23" s="245"/>
      <c r="N23" s="121" t="s">
        <v>214</v>
      </c>
    </row>
    <row r="24" spans="1:14" s="121" customFormat="1" ht="15" customHeight="1">
      <c r="A24" s="43"/>
      <c r="B24" s="96">
        <v>8</v>
      </c>
      <c r="C24" s="136" t="s">
        <v>145</v>
      </c>
      <c r="D24" s="96" t="s">
        <v>143</v>
      </c>
      <c r="E24" s="137">
        <v>3957797</v>
      </c>
      <c r="F24" s="134"/>
      <c r="G24" s="143">
        <v>6</v>
      </c>
      <c r="H24" s="144" t="s">
        <v>26</v>
      </c>
      <c r="I24" s="145">
        <v>36.190000000000005</v>
      </c>
      <c r="J24" s="139">
        <f t="shared" si="0"/>
        <v>217.14000000000004</v>
      </c>
      <c r="K24" s="146" t="s">
        <v>43</v>
      </c>
      <c r="L24" s="143" t="s">
        <v>83</v>
      </c>
      <c r="M24" s="138" t="s">
        <v>276</v>
      </c>
      <c r="N24" s="121" t="s">
        <v>214</v>
      </c>
    </row>
    <row r="25" spans="1:14" s="121" customFormat="1" ht="15" hidden="1" customHeight="1">
      <c r="A25" s="43"/>
      <c r="B25" s="96">
        <v>9</v>
      </c>
      <c r="C25" s="136" t="s">
        <v>146</v>
      </c>
      <c r="D25" s="96" t="s">
        <v>147</v>
      </c>
      <c r="E25" s="137">
        <v>4891177</v>
      </c>
      <c r="F25" s="134"/>
      <c r="G25" s="143">
        <v>3</v>
      </c>
      <c r="H25" s="144" t="s">
        <v>26</v>
      </c>
      <c r="I25" s="145">
        <v>51.333333333333336</v>
      </c>
      <c r="J25" s="139">
        <f t="shared" si="0"/>
        <v>154</v>
      </c>
      <c r="K25" s="146" t="s">
        <v>43</v>
      </c>
      <c r="L25" s="143" t="s">
        <v>83</v>
      </c>
      <c r="M25" s="138"/>
      <c r="N25" s="121" t="s">
        <v>214</v>
      </c>
    </row>
    <row r="26" spans="1:14" s="121" customFormat="1" ht="15" hidden="1" customHeight="1">
      <c r="A26" s="43"/>
      <c r="B26" s="96">
        <v>10</v>
      </c>
      <c r="C26" s="136" t="s">
        <v>148</v>
      </c>
      <c r="D26" s="96" t="s">
        <v>83</v>
      </c>
      <c r="E26" s="137">
        <v>3929037</v>
      </c>
      <c r="F26" s="134"/>
      <c r="G26" s="143">
        <v>1</v>
      </c>
      <c r="H26" s="144" t="s">
        <v>45</v>
      </c>
      <c r="I26" s="145">
        <v>518.57142857142867</v>
      </c>
      <c r="J26" s="139">
        <f t="shared" si="0"/>
        <v>518.57142857142867</v>
      </c>
      <c r="K26" s="146" t="s">
        <v>43</v>
      </c>
      <c r="L26" s="143" t="s">
        <v>83</v>
      </c>
      <c r="M26" s="138"/>
      <c r="N26" s="121" t="s">
        <v>214</v>
      </c>
    </row>
    <row r="27" spans="1:14" s="121" customFormat="1" ht="15" hidden="1" customHeight="1">
      <c r="A27" s="43"/>
      <c r="B27" s="96">
        <v>11</v>
      </c>
      <c r="C27" s="136" t="s">
        <v>149</v>
      </c>
      <c r="D27" s="96" t="s">
        <v>83</v>
      </c>
      <c r="E27" s="137">
        <v>3284377</v>
      </c>
      <c r="F27" s="134"/>
      <c r="G27" s="143">
        <v>4</v>
      </c>
      <c r="H27" s="144" t="s">
        <v>26</v>
      </c>
      <c r="I27" s="145">
        <v>7.8571428571428585</v>
      </c>
      <c r="J27" s="139">
        <f t="shared" si="0"/>
        <v>31.428571428571434</v>
      </c>
      <c r="K27" s="146" t="s">
        <v>43</v>
      </c>
      <c r="L27" s="143" t="s">
        <v>83</v>
      </c>
      <c r="M27" s="138"/>
      <c r="N27" s="121" t="s">
        <v>214</v>
      </c>
    </row>
    <row r="28" spans="1:14" s="121" customFormat="1" ht="15" hidden="1" customHeight="1">
      <c r="A28" s="43"/>
      <c r="B28" s="96">
        <v>12</v>
      </c>
      <c r="C28" s="136" t="s">
        <v>150</v>
      </c>
      <c r="D28" s="96" t="s">
        <v>142</v>
      </c>
      <c r="E28" s="137">
        <v>4891178</v>
      </c>
      <c r="F28" s="134"/>
      <c r="G28" s="143">
        <v>3</v>
      </c>
      <c r="H28" s="144" t="s">
        <v>26</v>
      </c>
      <c r="I28" s="145">
        <v>1.8</v>
      </c>
      <c r="J28" s="139">
        <f t="shared" si="0"/>
        <v>5.4</v>
      </c>
      <c r="K28" s="146" t="s">
        <v>43</v>
      </c>
      <c r="L28" s="143" t="s">
        <v>59</v>
      </c>
      <c r="M28" s="138"/>
      <c r="N28" s="121" t="s">
        <v>214</v>
      </c>
    </row>
    <row r="29" spans="1:14" s="121" customFormat="1" ht="15" hidden="1" customHeight="1">
      <c r="A29" s="43"/>
      <c r="B29" s="96">
        <v>13</v>
      </c>
      <c r="C29" s="136" t="s">
        <v>151</v>
      </c>
      <c r="D29" s="96" t="s">
        <v>136</v>
      </c>
      <c r="E29" s="137">
        <v>3939859</v>
      </c>
      <c r="F29" s="134"/>
      <c r="G29" s="143">
        <v>6</v>
      </c>
      <c r="H29" s="144" t="s">
        <v>26</v>
      </c>
      <c r="I29" s="145">
        <v>1.6720000000000002</v>
      </c>
      <c r="J29" s="139">
        <f t="shared" si="0"/>
        <v>10.032</v>
      </c>
      <c r="K29" s="146" t="s">
        <v>43</v>
      </c>
      <c r="L29" s="143" t="s">
        <v>83</v>
      </c>
      <c r="M29" s="138"/>
      <c r="N29" s="121" t="s">
        <v>214</v>
      </c>
    </row>
    <row r="30" spans="1:14" s="121" customFormat="1" ht="15" hidden="1" customHeight="1">
      <c r="A30" s="43"/>
      <c r="B30" s="96">
        <v>14</v>
      </c>
      <c r="C30" s="136" t="s">
        <v>151</v>
      </c>
      <c r="D30" s="96" t="s">
        <v>147</v>
      </c>
      <c r="E30" s="137">
        <v>4893693</v>
      </c>
      <c r="F30" s="134"/>
      <c r="G30" s="143">
        <v>6</v>
      </c>
      <c r="H30" s="144" t="s">
        <v>26</v>
      </c>
      <c r="I30" s="145">
        <v>2.75</v>
      </c>
      <c r="J30" s="139">
        <f t="shared" si="0"/>
        <v>16.5</v>
      </c>
      <c r="K30" s="146" t="s">
        <v>43</v>
      </c>
      <c r="L30" s="143" t="s">
        <v>83</v>
      </c>
      <c r="M30" s="138"/>
      <c r="N30" s="121" t="s">
        <v>214</v>
      </c>
    </row>
    <row r="31" spans="1:14" s="121" customFormat="1" ht="15" hidden="1" customHeight="1">
      <c r="A31" s="43"/>
      <c r="B31" s="96">
        <v>15</v>
      </c>
      <c r="C31" s="136" t="s">
        <v>138</v>
      </c>
      <c r="D31" s="96" t="s">
        <v>83</v>
      </c>
      <c r="E31" s="137">
        <v>4891179</v>
      </c>
      <c r="F31" s="134"/>
      <c r="G31" s="143">
        <v>6</v>
      </c>
      <c r="H31" s="144" t="s">
        <v>26</v>
      </c>
      <c r="I31" s="145">
        <v>3.1428571428571428</v>
      </c>
      <c r="J31" s="139">
        <f t="shared" si="0"/>
        <v>18.857142857142858</v>
      </c>
      <c r="K31" s="146" t="s">
        <v>43</v>
      </c>
      <c r="L31" s="143" t="s">
        <v>83</v>
      </c>
      <c r="M31" s="138"/>
      <c r="N31" s="121" t="s">
        <v>214</v>
      </c>
    </row>
    <row r="32" spans="1:14" s="121" customFormat="1" ht="15" hidden="1" customHeight="1">
      <c r="A32" s="43"/>
      <c r="B32" s="96">
        <v>16</v>
      </c>
      <c r="C32" s="136" t="s">
        <v>152</v>
      </c>
      <c r="D32" s="96" t="s">
        <v>147</v>
      </c>
      <c r="E32" s="137">
        <v>3920867</v>
      </c>
      <c r="F32" s="134"/>
      <c r="G32" s="143">
        <v>6</v>
      </c>
      <c r="H32" s="144" t="s">
        <v>26</v>
      </c>
      <c r="I32" s="145">
        <v>4.202</v>
      </c>
      <c r="J32" s="139">
        <f t="shared" si="0"/>
        <v>25.212</v>
      </c>
      <c r="K32" s="146" t="s">
        <v>43</v>
      </c>
      <c r="L32" s="143" t="s">
        <v>83</v>
      </c>
      <c r="M32" s="138"/>
      <c r="N32" s="121" t="s">
        <v>214</v>
      </c>
    </row>
    <row r="33" spans="1:14" s="121" customFormat="1" ht="15" hidden="1" customHeight="1">
      <c r="A33" s="43"/>
      <c r="B33" s="96">
        <v>17</v>
      </c>
      <c r="C33" s="136" t="s">
        <v>153</v>
      </c>
      <c r="D33" s="96" t="s">
        <v>142</v>
      </c>
      <c r="E33" s="137">
        <v>4994143</v>
      </c>
      <c r="F33" s="134"/>
      <c r="G33" s="143">
        <v>6</v>
      </c>
      <c r="H33" s="144" t="s">
        <v>26</v>
      </c>
      <c r="I33" s="145">
        <v>3.289000000000001</v>
      </c>
      <c r="J33" s="139">
        <f t="shared" si="0"/>
        <v>19.734000000000005</v>
      </c>
      <c r="K33" s="146" t="s">
        <v>43</v>
      </c>
      <c r="L33" s="143" t="s">
        <v>59</v>
      </c>
      <c r="M33" s="138"/>
      <c r="N33" s="121" t="s">
        <v>214</v>
      </c>
    </row>
    <row r="34" spans="1:14" s="121" customFormat="1" ht="15" hidden="1" customHeight="1">
      <c r="A34" s="43"/>
      <c r="B34" s="96">
        <v>18</v>
      </c>
      <c r="C34" s="136" t="s">
        <v>154</v>
      </c>
      <c r="D34" s="96" t="s">
        <v>83</v>
      </c>
      <c r="E34" s="137">
        <v>4933532</v>
      </c>
      <c r="F34" s="134"/>
      <c r="G34" s="143">
        <v>1</v>
      </c>
      <c r="H34" s="144" t="s">
        <v>45</v>
      </c>
      <c r="I34" s="145">
        <v>2.6714285714285713</v>
      </c>
      <c r="J34" s="139">
        <f t="shared" si="0"/>
        <v>2.6714285714285713</v>
      </c>
      <c r="K34" s="146" t="s">
        <v>43</v>
      </c>
      <c r="L34" s="143" t="s">
        <v>83</v>
      </c>
      <c r="M34" s="138"/>
      <c r="N34" s="121" t="s">
        <v>214</v>
      </c>
    </row>
    <row r="35" spans="1:14" s="121" customFormat="1" ht="15" hidden="1" customHeight="1">
      <c r="A35" s="43"/>
      <c r="B35" s="96">
        <v>19</v>
      </c>
      <c r="C35" s="136" t="s">
        <v>155</v>
      </c>
      <c r="D35" s="96" t="s">
        <v>83</v>
      </c>
      <c r="E35" s="137">
        <v>4939587</v>
      </c>
      <c r="F35" s="134"/>
      <c r="G35" s="143">
        <v>1</v>
      </c>
      <c r="H35" s="144" t="s">
        <v>45</v>
      </c>
      <c r="I35" s="145">
        <v>50.285714285714285</v>
      </c>
      <c r="J35" s="139">
        <f t="shared" si="0"/>
        <v>50.285714285714285</v>
      </c>
      <c r="K35" s="146" t="s">
        <v>43</v>
      </c>
      <c r="L35" s="143" t="s">
        <v>83</v>
      </c>
      <c r="M35" s="138"/>
      <c r="N35" s="121" t="s">
        <v>214</v>
      </c>
    </row>
    <row r="36" spans="1:14" s="121" customFormat="1" ht="15" hidden="1" customHeight="1">
      <c r="A36" s="43"/>
      <c r="B36" s="96">
        <v>20</v>
      </c>
      <c r="C36" s="136" t="s">
        <v>156</v>
      </c>
      <c r="D36" s="96" t="s">
        <v>83</v>
      </c>
      <c r="E36" s="137">
        <v>3930565</v>
      </c>
      <c r="F36" s="134"/>
      <c r="G36" s="143">
        <v>1</v>
      </c>
      <c r="H36" s="144" t="s">
        <v>45</v>
      </c>
      <c r="I36" s="145">
        <v>3.1428571428571428</v>
      </c>
      <c r="J36" s="139">
        <f t="shared" si="0"/>
        <v>3.1428571428571428</v>
      </c>
      <c r="K36" s="146" t="s">
        <v>43</v>
      </c>
      <c r="L36" s="143" t="s">
        <v>83</v>
      </c>
      <c r="M36" s="138"/>
      <c r="N36" s="121" t="s">
        <v>214</v>
      </c>
    </row>
    <row r="37" spans="1:14" s="121" customFormat="1" ht="15" hidden="1" customHeight="1">
      <c r="A37" s="43"/>
      <c r="B37" s="96">
        <v>21</v>
      </c>
      <c r="C37" s="136" t="s">
        <v>80</v>
      </c>
      <c r="D37" s="96" t="s">
        <v>157</v>
      </c>
      <c r="E37" s="137">
        <v>3285410</v>
      </c>
      <c r="F37" s="134"/>
      <c r="G37" s="143">
        <v>1</v>
      </c>
      <c r="H37" s="144" t="s">
        <v>45</v>
      </c>
      <c r="I37" s="145">
        <v>30.162000000000003</v>
      </c>
      <c r="J37" s="139">
        <f t="shared" si="0"/>
        <v>30.162000000000003</v>
      </c>
      <c r="K37" s="146" t="s">
        <v>43</v>
      </c>
      <c r="L37" s="143" t="s">
        <v>83</v>
      </c>
      <c r="M37" s="138"/>
      <c r="N37" s="121" t="s">
        <v>214</v>
      </c>
    </row>
    <row r="38" spans="1:14" s="121" customFormat="1" ht="15" hidden="1" customHeight="1">
      <c r="A38" s="43"/>
      <c r="B38" s="96">
        <v>22</v>
      </c>
      <c r="C38" s="136" t="s">
        <v>158</v>
      </c>
      <c r="D38" s="96" t="s">
        <v>83</v>
      </c>
      <c r="E38" s="137">
        <v>3903924</v>
      </c>
      <c r="F38" s="134"/>
      <c r="G38" s="143">
        <v>1</v>
      </c>
      <c r="H38" s="144" t="s">
        <v>45</v>
      </c>
      <c r="I38" s="145">
        <v>21.37142857142857</v>
      </c>
      <c r="J38" s="139">
        <f t="shared" si="0"/>
        <v>21.37142857142857</v>
      </c>
      <c r="K38" s="146" t="s">
        <v>43</v>
      </c>
      <c r="L38" s="143" t="s">
        <v>83</v>
      </c>
      <c r="M38" s="138"/>
      <c r="N38" s="121" t="s">
        <v>214</v>
      </c>
    </row>
    <row r="39" spans="1:14" s="121" customFormat="1" ht="15" hidden="1" customHeight="1">
      <c r="A39" s="43"/>
      <c r="B39" s="96">
        <v>23</v>
      </c>
      <c r="C39" s="136" t="s">
        <v>159</v>
      </c>
      <c r="D39" s="96" t="s">
        <v>83</v>
      </c>
      <c r="E39" s="137">
        <v>3913994</v>
      </c>
      <c r="F39" s="134"/>
      <c r="G39" s="143">
        <v>1</v>
      </c>
      <c r="H39" s="144" t="s">
        <v>45</v>
      </c>
      <c r="I39" s="145">
        <v>0.15714285714285714</v>
      </c>
      <c r="J39" s="139">
        <f t="shared" si="0"/>
        <v>0.15714285714285714</v>
      </c>
      <c r="K39" s="146" t="s">
        <v>43</v>
      </c>
      <c r="L39" s="143" t="s">
        <v>83</v>
      </c>
      <c r="M39" s="138"/>
      <c r="N39" s="121" t="s">
        <v>214</v>
      </c>
    </row>
    <row r="40" spans="1:14" s="121" customFormat="1" ht="15" hidden="1" customHeight="1">
      <c r="A40" s="43"/>
      <c r="B40" s="96">
        <v>24</v>
      </c>
      <c r="C40" s="136" t="s">
        <v>160</v>
      </c>
      <c r="D40" s="96" t="s">
        <v>83</v>
      </c>
      <c r="E40" s="137">
        <v>3915772</v>
      </c>
      <c r="F40" s="134"/>
      <c r="G40" s="143">
        <v>1</v>
      </c>
      <c r="H40" s="144" t="s">
        <v>45</v>
      </c>
      <c r="I40" s="145">
        <v>4.7142857142857144</v>
      </c>
      <c r="J40" s="139">
        <f t="shared" si="0"/>
        <v>4.7142857142857144</v>
      </c>
      <c r="K40" s="146" t="s">
        <v>43</v>
      </c>
      <c r="L40" s="143" t="s">
        <v>83</v>
      </c>
      <c r="M40" s="138"/>
      <c r="N40" s="121" t="s">
        <v>214</v>
      </c>
    </row>
    <row r="41" spans="1:14" s="121" customFormat="1" ht="15" hidden="1" customHeight="1">
      <c r="A41" s="43"/>
      <c r="B41" s="96">
        <v>25</v>
      </c>
      <c r="C41" s="136" t="s">
        <v>161</v>
      </c>
      <c r="D41" s="96" t="s">
        <v>83</v>
      </c>
      <c r="E41" s="137">
        <v>3290062</v>
      </c>
      <c r="F41" s="134"/>
      <c r="G41" s="143">
        <v>1</v>
      </c>
      <c r="H41" s="144" t="s">
        <v>45</v>
      </c>
      <c r="I41" s="145">
        <v>14.142857142857144</v>
      </c>
      <c r="J41" s="139">
        <f t="shared" si="0"/>
        <v>14.142857142857144</v>
      </c>
      <c r="K41" s="146" t="s">
        <v>43</v>
      </c>
      <c r="L41" s="143" t="s">
        <v>83</v>
      </c>
      <c r="M41" s="138"/>
      <c r="N41" s="121" t="s">
        <v>214</v>
      </c>
    </row>
    <row r="42" spans="1:14" s="121" customFormat="1" ht="15" hidden="1" customHeight="1">
      <c r="A42" s="43"/>
      <c r="B42" s="96">
        <v>26</v>
      </c>
      <c r="C42" s="136" t="s">
        <v>162</v>
      </c>
      <c r="D42" s="96" t="s">
        <v>142</v>
      </c>
      <c r="E42" s="137">
        <v>3937553</v>
      </c>
      <c r="F42" s="134"/>
      <c r="G42" s="143">
        <v>1</v>
      </c>
      <c r="H42" s="144" t="s">
        <v>45</v>
      </c>
      <c r="I42" s="145">
        <v>14.014000000000003</v>
      </c>
      <c r="J42" s="139">
        <f t="shared" si="0"/>
        <v>14.014000000000003</v>
      </c>
      <c r="K42" s="146" t="s">
        <v>43</v>
      </c>
      <c r="L42" s="143" t="s">
        <v>59</v>
      </c>
      <c r="M42" s="138"/>
      <c r="N42" s="121" t="s">
        <v>214</v>
      </c>
    </row>
    <row r="43" spans="1:14" s="121" customFormat="1" ht="15" hidden="1" customHeight="1">
      <c r="A43" s="43"/>
      <c r="B43" s="96">
        <v>27</v>
      </c>
      <c r="C43" s="136" t="s">
        <v>102</v>
      </c>
      <c r="D43" s="96" t="s">
        <v>83</v>
      </c>
      <c r="E43" s="137">
        <v>4936879</v>
      </c>
      <c r="F43" s="134"/>
      <c r="G43" s="143">
        <v>1</v>
      </c>
      <c r="H43" s="144" t="s">
        <v>45</v>
      </c>
      <c r="I43" s="145">
        <v>182.28571428571428</v>
      </c>
      <c r="J43" s="139">
        <f t="shared" si="0"/>
        <v>182.28571428571428</v>
      </c>
      <c r="K43" s="146" t="s">
        <v>43</v>
      </c>
      <c r="L43" s="143" t="s">
        <v>83</v>
      </c>
      <c r="M43" s="138"/>
      <c r="N43" s="121" t="s">
        <v>214</v>
      </c>
    </row>
    <row r="44" spans="1:14" s="121" customFormat="1" ht="15" hidden="1" customHeight="1">
      <c r="A44" s="43"/>
      <c r="B44" s="96">
        <v>28</v>
      </c>
      <c r="C44" s="136" t="s">
        <v>163</v>
      </c>
      <c r="D44" s="96" t="s">
        <v>83</v>
      </c>
      <c r="E44" s="137" t="s">
        <v>164</v>
      </c>
      <c r="F44" s="134"/>
      <c r="G44" s="143">
        <v>4</v>
      </c>
      <c r="H44" s="144" t="s">
        <v>26</v>
      </c>
      <c r="I44" s="145">
        <v>3.6142857142857148</v>
      </c>
      <c r="J44" s="139">
        <f t="shared" si="0"/>
        <v>14.457142857142859</v>
      </c>
      <c r="K44" s="146" t="s">
        <v>43</v>
      </c>
      <c r="L44" s="143" t="s">
        <v>83</v>
      </c>
      <c r="M44" s="138"/>
      <c r="N44" s="121" t="s">
        <v>214</v>
      </c>
    </row>
    <row r="45" spans="1:14" s="121" customFormat="1" ht="15" hidden="1" customHeight="1">
      <c r="A45" s="43"/>
      <c r="B45" s="96">
        <v>29</v>
      </c>
      <c r="C45" s="136" t="s">
        <v>138</v>
      </c>
      <c r="D45" s="96" t="s">
        <v>83</v>
      </c>
      <c r="E45" s="137">
        <v>3930249</v>
      </c>
      <c r="F45" s="134"/>
      <c r="G45" s="143">
        <v>12</v>
      </c>
      <c r="H45" s="144" t="s">
        <v>26</v>
      </c>
      <c r="I45" s="145">
        <v>1.2571428571428571</v>
      </c>
      <c r="J45" s="139">
        <f t="shared" si="0"/>
        <v>15.085714285714285</v>
      </c>
      <c r="K45" s="146" t="s">
        <v>43</v>
      </c>
      <c r="L45" s="143" t="s">
        <v>83</v>
      </c>
      <c r="M45" s="138"/>
      <c r="N45" s="121" t="s">
        <v>214</v>
      </c>
    </row>
    <row r="46" spans="1:14" s="121" customFormat="1" ht="15" hidden="1" customHeight="1">
      <c r="A46" s="43"/>
      <c r="B46" s="96">
        <v>30</v>
      </c>
      <c r="C46" s="136" t="s">
        <v>165</v>
      </c>
      <c r="D46" s="96" t="s">
        <v>83</v>
      </c>
      <c r="E46" s="137">
        <v>3864002</v>
      </c>
      <c r="F46" s="134"/>
      <c r="G46" s="143">
        <v>6</v>
      </c>
      <c r="H46" s="144" t="s">
        <v>26</v>
      </c>
      <c r="I46" s="145">
        <v>0.47142857142857147</v>
      </c>
      <c r="J46" s="139">
        <f t="shared" si="0"/>
        <v>2.8285714285714287</v>
      </c>
      <c r="K46" s="146" t="s">
        <v>43</v>
      </c>
      <c r="L46" s="143" t="s">
        <v>83</v>
      </c>
      <c r="M46" s="138"/>
      <c r="N46" s="121" t="s">
        <v>214</v>
      </c>
    </row>
    <row r="47" spans="1:14" s="121" customFormat="1" ht="15" hidden="1" customHeight="1">
      <c r="A47" s="43"/>
      <c r="B47" s="96">
        <v>32</v>
      </c>
      <c r="C47" s="136" t="s">
        <v>167</v>
      </c>
      <c r="D47" s="96" t="s">
        <v>83</v>
      </c>
      <c r="E47" s="137" t="s">
        <v>164</v>
      </c>
      <c r="F47" s="134"/>
      <c r="G47" s="143">
        <v>1</v>
      </c>
      <c r="H47" s="144" t="s">
        <v>45</v>
      </c>
      <c r="I47" s="145">
        <v>0.7857142857142857</v>
      </c>
      <c r="J47" s="139">
        <f t="shared" si="0"/>
        <v>0.7857142857142857</v>
      </c>
      <c r="K47" s="146" t="s">
        <v>43</v>
      </c>
      <c r="L47" s="143" t="s">
        <v>83</v>
      </c>
      <c r="M47" s="138"/>
      <c r="N47" s="121" t="s">
        <v>214</v>
      </c>
    </row>
    <row r="48" spans="1:14" s="121" customFormat="1" ht="15" hidden="1" customHeight="1">
      <c r="A48" s="43"/>
      <c r="B48" s="96">
        <v>33</v>
      </c>
      <c r="C48" s="136" t="s">
        <v>168</v>
      </c>
      <c r="D48" s="96" t="s">
        <v>83</v>
      </c>
      <c r="E48" s="137">
        <v>3863179</v>
      </c>
      <c r="F48" s="134"/>
      <c r="G48" s="143">
        <v>1</v>
      </c>
      <c r="H48" s="144" t="s">
        <v>45</v>
      </c>
      <c r="I48" s="145">
        <v>11</v>
      </c>
      <c r="J48" s="139">
        <f t="shared" si="0"/>
        <v>11</v>
      </c>
      <c r="K48" s="146" t="s">
        <v>43</v>
      </c>
      <c r="L48" s="143" t="s">
        <v>83</v>
      </c>
      <c r="M48" s="138"/>
      <c r="N48" s="121" t="s">
        <v>214</v>
      </c>
    </row>
    <row r="49" spans="1:14" s="121" customFormat="1" ht="15" hidden="1" customHeight="1">
      <c r="A49" s="43"/>
      <c r="B49" s="96">
        <v>34</v>
      </c>
      <c r="C49" s="136" t="s">
        <v>169</v>
      </c>
      <c r="D49" s="96" t="s">
        <v>83</v>
      </c>
      <c r="E49" s="137">
        <v>3863672</v>
      </c>
      <c r="F49" s="134"/>
      <c r="G49" s="143">
        <v>1</v>
      </c>
      <c r="H49" s="144" t="s">
        <v>45</v>
      </c>
      <c r="I49" s="145">
        <v>4.7142857142857144</v>
      </c>
      <c r="J49" s="139">
        <f t="shared" si="0"/>
        <v>4.7142857142857144</v>
      </c>
      <c r="K49" s="146" t="s">
        <v>43</v>
      </c>
      <c r="L49" s="143" t="s">
        <v>83</v>
      </c>
      <c r="M49" s="138"/>
      <c r="N49" s="121" t="s">
        <v>214</v>
      </c>
    </row>
    <row r="50" spans="1:14" s="121" customFormat="1" ht="15" hidden="1" customHeight="1">
      <c r="A50" s="43"/>
      <c r="B50" s="96">
        <v>35</v>
      </c>
      <c r="C50" s="136" t="s">
        <v>170</v>
      </c>
      <c r="D50" s="96" t="s">
        <v>83</v>
      </c>
      <c r="E50" s="137">
        <v>3863306</v>
      </c>
      <c r="F50" s="134"/>
      <c r="G50" s="143">
        <v>1</v>
      </c>
      <c r="H50" s="144" t="s">
        <v>45</v>
      </c>
      <c r="I50" s="145">
        <v>11</v>
      </c>
      <c r="J50" s="139">
        <f t="shared" si="0"/>
        <v>11</v>
      </c>
      <c r="K50" s="146" t="s">
        <v>43</v>
      </c>
      <c r="L50" s="143" t="s">
        <v>83</v>
      </c>
      <c r="M50" s="138"/>
      <c r="N50" s="121" t="s">
        <v>214</v>
      </c>
    </row>
    <row r="51" spans="1:14" s="121" customFormat="1" ht="15" hidden="1" customHeight="1">
      <c r="A51" s="43"/>
      <c r="B51" s="96">
        <v>36</v>
      </c>
      <c r="C51" s="136" t="s">
        <v>171</v>
      </c>
      <c r="D51" s="96" t="s">
        <v>83</v>
      </c>
      <c r="E51" s="137">
        <v>3931063</v>
      </c>
      <c r="F51" s="134"/>
      <c r="G51" s="143">
        <v>1</v>
      </c>
      <c r="H51" s="144" t="s">
        <v>45</v>
      </c>
      <c r="I51" s="145">
        <v>5.6571428571428575</v>
      </c>
      <c r="J51" s="139">
        <f t="shared" si="0"/>
        <v>5.6571428571428575</v>
      </c>
      <c r="K51" s="146" t="s">
        <v>43</v>
      </c>
      <c r="L51" s="143" t="s">
        <v>83</v>
      </c>
      <c r="M51" s="138"/>
      <c r="N51" s="121" t="s">
        <v>214</v>
      </c>
    </row>
    <row r="52" spans="1:14" s="121" customFormat="1" ht="15" hidden="1" customHeight="1">
      <c r="A52" s="43"/>
      <c r="B52" s="96">
        <v>37</v>
      </c>
      <c r="C52" s="136" t="s">
        <v>171</v>
      </c>
      <c r="D52" s="96" t="s">
        <v>172</v>
      </c>
      <c r="E52" s="137" t="s">
        <v>173</v>
      </c>
      <c r="F52" s="134">
        <v>3930942</v>
      </c>
      <c r="G52" s="143">
        <v>1</v>
      </c>
      <c r="H52" s="144" t="s">
        <v>45</v>
      </c>
      <c r="I52" s="145">
        <v>7.6931534482758632</v>
      </c>
      <c r="J52" s="139">
        <f t="shared" si="0"/>
        <v>7.6931534482758632</v>
      </c>
      <c r="K52" s="146" t="s">
        <v>43</v>
      </c>
      <c r="L52" s="143" t="s">
        <v>59</v>
      </c>
      <c r="M52" s="138"/>
      <c r="N52" s="121" t="s">
        <v>214</v>
      </c>
    </row>
    <row r="53" spans="1:14" s="121" customFormat="1" ht="15" hidden="1" customHeight="1">
      <c r="A53" s="43"/>
      <c r="B53" s="96">
        <v>38</v>
      </c>
      <c r="C53" s="136" t="s">
        <v>168</v>
      </c>
      <c r="D53" s="96" t="s">
        <v>83</v>
      </c>
      <c r="E53" s="137">
        <v>3863428</v>
      </c>
      <c r="F53" s="134"/>
      <c r="G53" s="143">
        <v>1</v>
      </c>
      <c r="H53" s="144" t="s">
        <v>45</v>
      </c>
      <c r="I53" s="145">
        <v>11.942857142857143</v>
      </c>
      <c r="J53" s="139">
        <f t="shared" si="0"/>
        <v>11.942857142857143</v>
      </c>
      <c r="K53" s="146" t="s">
        <v>43</v>
      </c>
      <c r="L53" s="143" t="s">
        <v>83</v>
      </c>
      <c r="M53" s="138"/>
      <c r="N53" s="121" t="s">
        <v>214</v>
      </c>
    </row>
    <row r="54" spans="1:14" s="121" customFormat="1" ht="15" hidden="1" customHeight="1">
      <c r="A54" s="43"/>
      <c r="B54" s="96">
        <v>39</v>
      </c>
      <c r="C54" s="136" t="s">
        <v>167</v>
      </c>
      <c r="D54" s="96" t="s">
        <v>83</v>
      </c>
      <c r="E54" s="137">
        <v>3903035</v>
      </c>
      <c r="F54" s="134"/>
      <c r="G54" s="143">
        <v>1</v>
      </c>
      <c r="H54" s="144" t="s">
        <v>45</v>
      </c>
      <c r="I54" s="145">
        <v>0.7857142857142857</v>
      </c>
      <c r="J54" s="139">
        <f t="shared" si="0"/>
        <v>0.7857142857142857</v>
      </c>
      <c r="K54" s="146" t="s">
        <v>43</v>
      </c>
      <c r="L54" s="143" t="s">
        <v>83</v>
      </c>
      <c r="M54" s="138"/>
      <c r="N54" s="121" t="s">
        <v>214</v>
      </c>
    </row>
    <row r="55" spans="1:14" s="121" customFormat="1" ht="15" hidden="1" customHeight="1">
      <c r="A55" s="43"/>
      <c r="B55" s="96">
        <v>40</v>
      </c>
      <c r="C55" s="136" t="s">
        <v>167</v>
      </c>
      <c r="D55" s="96" t="s">
        <v>83</v>
      </c>
      <c r="E55" s="137" t="s">
        <v>164</v>
      </c>
      <c r="F55" s="134"/>
      <c r="G55" s="143">
        <v>2</v>
      </c>
      <c r="H55" s="144" t="s">
        <v>26</v>
      </c>
      <c r="I55" s="145">
        <v>0.7857142857142857</v>
      </c>
      <c r="J55" s="139">
        <f t="shared" si="0"/>
        <v>1.5714285714285714</v>
      </c>
      <c r="K55" s="146" t="s">
        <v>43</v>
      </c>
      <c r="L55" s="143" t="s">
        <v>83</v>
      </c>
      <c r="M55" s="138"/>
      <c r="N55" s="121" t="s">
        <v>214</v>
      </c>
    </row>
    <row r="56" spans="1:14" s="121" customFormat="1" ht="15" hidden="1" customHeight="1">
      <c r="A56" s="43"/>
      <c r="B56" s="96">
        <v>41</v>
      </c>
      <c r="C56" s="136" t="s">
        <v>174</v>
      </c>
      <c r="D56" s="96" t="s">
        <v>83</v>
      </c>
      <c r="E56" s="137">
        <v>3901221</v>
      </c>
      <c r="F56" s="134"/>
      <c r="G56" s="143">
        <v>1</v>
      </c>
      <c r="H56" s="144" t="s">
        <v>45</v>
      </c>
      <c r="I56" s="145">
        <v>0.7857142857142857</v>
      </c>
      <c r="J56" s="139">
        <f t="shared" si="0"/>
        <v>0.7857142857142857</v>
      </c>
      <c r="K56" s="146" t="s">
        <v>43</v>
      </c>
      <c r="L56" s="143" t="s">
        <v>83</v>
      </c>
      <c r="M56" s="138"/>
      <c r="N56" s="121" t="s">
        <v>214</v>
      </c>
    </row>
    <row r="57" spans="1:14" s="121" customFormat="1" ht="15" hidden="1" customHeight="1">
      <c r="A57" s="43"/>
      <c r="B57" s="96">
        <v>42</v>
      </c>
      <c r="C57" s="136" t="s">
        <v>175</v>
      </c>
      <c r="D57" s="96" t="s">
        <v>147</v>
      </c>
      <c r="E57" s="137" t="s">
        <v>164</v>
      </c>
      <c r="F57" s="134"/>
      <c r="G57" s="143">
        <v>12</v>
      </c>
      <c r="H57" s="144" t="s">
        <v>26</v>
      </c>
      <c r="I57" s="145">
        <v>1.3420000000000001</v>
      </c>
      <c r="J57" s="139">
        <f t="shared" si="0"/>
        <v>16.103999999999999</v>
      </c>
      <c r="K57" s="146" t="s">
        <v>43</v>
      </c>
      <c r="L57" s="143" t="s">
        <v>83</v>
      </c>
      <c r="M57" s="138"/>
      <c r="N57" s="121" t="s">
        <v>214</v>
      </c>
    </row>
    <row r="58" spans="1:14" s="121" customFormat="1" ht="15" hidden="1" customHeight="1">
      <c r="A58" s="43"/>
      <c r="B58" s="96">
        <v>43</v>
      </c>
      <c r="C58" s="136" t="s">
        <v>176</v>
      </c>
      <c r="D58" s="96" t="s">
        <v>83</v>
      </c>
      <c r="E58" s="137">
        <v>3930543</v>
      </c>
      <c r="F58" s="134"/>
      <c r="G58" s="143">
        <v>6</v>
      </c>
      <c r="H58" s="144" t="s">
        <v>26</v>
      </c>
      <c r="I58" s="145">
        <v>6.2857142857142856</v>
      </c>
      <c r="J58" s="139">
        <f t="shared" si="0"/>
        <v>37.714285714285715</v>
      </c>
      <c r="K58" s="146" t="s">
        <v>43</v>
      </c>
      <c r="L58" s="143" t="s">
        <v>83</v>
      </c>
      <c r="M58" s="138"/>
      <c r="N58" s="121" t="s">
        <v>214</v>
      </c>
    </row>
    <row r="59" spans="1:14" s="121" customFormat="1" ht="15" hidden="1" customHeight="1">
      <c r="A59" s="43"/>
      <c r="B59" s="96">
        <v>44</v>
      </c>
      <c r="C59" s="136" t="s">
        <v>177</v>
      </c>
      <c r="D59" s="96" t="s">
        <v>83</v>
      </c>
      <c r="E59" s="137">
        <v>3968984</v>
      </c>
      <c r="F59" s="134"/>
      <c r="G59" s="143">
        <v>1</v>
      </c>
      <c r="H59" s="144" t="s">
        <v>45</v>
      </c>
      <c r="I59" s="145">
        <v>9.4285714285714288</v>
      </c>
      <c r="J59" s="139">
        <f t="shared" si="0"/>
        <v>9.4285714285714288</v>
      </c>
      <c r="K59" s="146" t="s">
        <v>43</v>
      </c>
      <c r="L59" s="143" t="s">
        <v>83</v>
      </c>
      <c r="M59" s="138"/>
      <c r="N59" s="121" t="s">
        <v>214</v>
      </c>
    </row>
    <row r="60" spans="1:14" s="121" customFormat="1" ht="15" hidden="1" customHeight="1">
      <c r="A60" s="43"/>
      <c r="B60" s="96">
        <v>45</v>
      </c>
      <c r="C60" s="136" t="s">
        <v>178</v>
      </c>
      <c r="D60" s="96" t="s">
        <v>83</v>
      </c>
      <c r="E60" s="137" t="s">
        <v>164</v>
      </c>
      <c r="F60" s="134"/>
      <c r="G60" s="143">
        <v>1</v>
      </c>
      <c r="H60" s="144" t="s">
        <v>45</v>
      </c>
      <c r="I60" s="145">
        <v>20.428571428571427</v>
      </c>
      <c r="J60" s="139">
        <f t="shared" si="0"/>
        <v>20.428571428571427</v>
      </c>
      <c r="K60" s="146" t="s">
        <v>43</v>
      </c>
      <c r="L60" s="143" t="s">
        <v>83</v>
      </c>
      <c r="M60" s="138"/>
      <c r="N60" s="121" t="s">
        <v>214</v>
      </c>
    </row>
    <row r="61" spans="1:14" s="121" customFormat="1" ht="15" hidden="1" customHeight="1">
      <c r="A61" s="43"/>
      <c r="B61" s="96">
        <v>46</v>
      </c>
      <c r="C61" s="136" t="s">
        <v>179</v>
      </c>
      <c r="D61" s="96" t="s">
        <v>83</v>
      </c>
      <c r="E61" s="137" t="s">
        <v>164</v>
      </c>
      <c r="F61" s="134"/>
      <c r="G61" s="143">
        <v>1</v>
      </c>
      <c r="H61" s="144" t="s">
        <v>45</v>
      </c>
      <c r="I61" s="145">
        <v>17.285714285714288</v>
      </c>
      <c r="J61" s="139">
        <f t="shared" si="0"/>
        <v>17.285714285714288</v>
      </c>
      <c r="K61" s="146" t="s">
        <v>43</v>
      </c>
      <c r="L61" s="143" t="s">
        <v>83</v>
      </c>
      <c r="M61" s="138"/>
      <c r="N61" s="121" t="s">
        <v>214</v>
      </c>
    </row>
    <row r="62" spans="1:14" s="121" customFormat="1" ht="15" hidden="1" customHeight="1">
      <c r="A62" s="43"/>
      <c r="B62" s="96">
        <v>48</v>
      </c>
      <c r="C62" s="136" t="s">
        <v>181</v>
      </c>
      <c r="D62" s="96" t="s">
        <v>172</v>
      </c>
      <c r="E62" s="137" t="s">
        <v>182</v>
      </c>
      <c r="F62" s="134">
        <v>3934430</v>
      </c>
      <c r="G62" s="143">
        <v>1</v>
      </c>
      <c r="H62" s="144" t="s">
        <v>45</v>
      </c>
      <c r="I62" s="145">
        <v>10.50705990566038</v>
      </c>
      <c r="J62" s="139">
        <f t="shared" si="0"/>
        <v>10.50705990566038</v>
      </c>
      <c r="K62" s="146" t="s">
        <v>43</v>
      </c>
      <c r="L62" s="143" t="s">
        <v>59</v>
      </c>
      <c r="M62" s="138"/>
      <c r="N62" s="121" t="s">
        <v>214</v>
      </c>
    </row>
    <row r="63" spans="1:14" s="121" customFormat="1" ht="15" hidden="1" customHeight="1">
      <c r="A63" s="43"/>
      <c r="B63" s="96">
        <v>49</v>
      </c>
      <c r="C63" s="136" t="s">
        <v>183</v>
      </c>
      <c r="D63" s="96" t="s">
        <v>184</v>
      </c>
      <c r="E63" s="137">
        <v>3864178</v>
      </c>
      <c r="F63" s="134"/>
      <c r="G63" s="143">
        <v>1</v>
      </c>
      <c r="H63" s="144" t="s">
        <v>45</v>
      </c>
      <c r="I63" s="145">
        <v>7.8760000000000012</v>
      </c>
      <c r="J63" s="139">
        <f t="shared" si="0"/>
        <v>7.8760000000000012</v>
      </c>
      <c r="K63" s="146" t="s">
        <v>43</v>
      </c>
      <c r="L63" s="143" t="s">
        <v>83</v>
      </c>
      <c r="M63" s="138"/>
      <c r="N63" s="121" t="s">
        <v>214</v>
      </c>
    </row>
    <row r="64" spans="1:14" s="121" customFormat="1" ht="15" hidden="1" customHeight="1">
      <c r="A64" s="43"/>
      <c r="B64" s="96">
        <v>50</v>
      </c>
      <c r="C64" s="136" t="s">
        <v>185</v>
      </c>
      <c r="D64" s="96" t="s">
        <v>83</v>
      </c>
      <c r="E64" s="137" t="s">
        <v>164</v>
      </c>
      <c r="F64" s="134"/>
      <c r="G64" s="143">
        <v>1</v>
      </c>
      <c r="H64" s="144" t="s">
        <v>45</v>
      </c>
      <c r="I64" s="145">
        <v>9.4285714285714288</v>
      </c>
      <c r="J64" s="139">
        <f t="shared" si="0"/>
        <v>9.4285714285714288</v>
      </c>
      <c r="K64" s="146" t="s">
        <v>43</v>
      </c>
      <c r="L64" s="143" t="s">
        <v>83</v>
      </c>
      <c r="M64" s="138"/>
      <c r="N64" s="121" t="s">
        <v>214</v>
      </c>
    </row>
    <row r="65" spans="1:14" s="121" customFormat="1" ht="15" hidden="1" customHeight="1">
      <c r="A65" s="43"/>
      <c r="B65" s="96">
        <v>51</v>
      </c>
      <c r="C65" s="136" t="s">
        <v>186</v>
      </c>
      <c r="D65" s="96" t="s">
        <v>83</v>
      </c>
      <c r="E65" s="137" t="s">
        <v>164</v>
      </c>
      <c r="F65" s="134"/>
      <c r="G65" s="143">
        <v>4</v>
      </c>
      <c r="H65" s="144" t="s">
        <v>26</v>
      </c>
      <c r="I65" s="145">
        <v>0.15714285714285714</v>
      </c>
      <c r="J65" s="139">
        <f t="shared" si="0"/>
        <v>0.62857142857142856</v>
      </c>
      <c r="K65" s="146" t="s">
        <v>43</v>
      </c>
      <c r="L65" s="143" t="s">
        <v>83</v>
      </c>
      <c r="M65" s="138"/>
      <c r="N65" s="121" t="s">
        <v>214</v>
      </c>
    </row>
    <row r="66" spans="1:14" s="121" customFormat="1" ht="15" hidden="1" customHeight="1">
      <c r="A66" s="43"/>
      <c r="B66" s="96">
        <v>52</v>
      </c>
      <c r="C66" s="136" t="s">
        <v>187</v>
      </c>
      <c r="D66" s="96" t="s">
        <v>188</v>
      </c>
      <c r="E66" s="137" t="s">
        <v>189</v>
      </c>
      <c r="F66" s="134">
        <v>6</v>
      </c>
      <c r="G66" s="143">
        <v>1</v>
      </c>
      <c r="H66" s="144" t="s">
        <v>45</v>
      </c>
      <c r="I66" s="145">
        <v>34.571428571428577</v>
      </c>
      <c r="J66" s="139">
        <f t="shared" si="0"/>
        <v>34.571428571428577</v>
      </c>
      <c r="K66" s="146" t="s">
        <v>43</v>
      </c>
      <c r="L66" s="143" t="s">
        <v>83</v>
      </c>
      <c r="M66" s="138"/>
      <c r="N66" s="121" t="s">
        <v>214</v>
      </c>
    </row>
    <row r="67" spans="1:14" s="121" customFormat="1" ht="15" customHeight="1">
      <c r="A67" s="43"/>
      <c r="B67" s="96">
        <v>54</v>
      </c>
      <c r="C67" s="136" t="s">
        <v>95</v>
      </c>
      <c r="D67" s="96" t="s">
        <v>93</v>
      </c>
      <c r="E67" s="91">
        <v>9413614194</v>
      </c>
      <c r="F67" s="134"/>
      <c r="G67" s="136">
        <v>6</v>
      </c>
      <c r="H67" s="135" t="s">
        <v>26</v>
      </c>
      <c r="I67" s="289">
        <v>19.019000000000005</v>
      </c>
      <c r="J67" s="139">
        <f t="shared" si="0"/>
        <v>114.11400000000003</v>
      </c>
      <c r="K67" s="290" t="s">
        <v>43</v>
      </c>
      <c r="L67" s="136" t="s">
        <v>59</v>
      </c>
      <c r="M67" s="138" t="s">
        <v>276</v>
      </c>
      <c r="N67" s="121" t="s">
        <v>214</v>
      </c>
    </row>
    <row r="68" spans="1:14" s="121" customFormat="1" ht="15" hidden="1" customHeight="1">
      <c r="A68" s="43"/>
      <c r="B68" s="96">
        <v>55</v>
      </c>
      <c r="C68" s="136" t="s">
        <v>191</v>
      </c>
      <c r="D68" s="96" t="s">
        <v>93</v>
      </c>
      <c r="E68" s="137">
        <v>9413610351</v>
      </c>
      <c r="F68" s="134"/>
      <c r="G68" s="143">
        <v>6</v>
      </c>
      <c r="H68" s="144" t="s">
        <v>26</v>
      </c>
      <c r="I68" s="145">
        <v>8.9375000000000036</v>
      </c>
      <c r="J68" s="139">
        <f t="shared" si="0"/>
        <v>53.625000000000021</v>
      </c>
      <c r="K68" s="146" t="s">
        <v>43</v>
      </c>
      <c r="L68" s="143" t="s">
        <v>59</v>
      </c>
      <c r="M68" s="138"/>
      <c r="N68" s="121" t="s">
        <v>214</v>
      </c>
    </row>
    <row r="69" spans="1:14" s="121" customFormat="1" ht="15" hidden="1" customHeight="1">
      <c r="A69" s="43"/>
      <c r="B69" s="96">
        <v>56</v>
      </c>
      <c r="C69" s="136" t="s">
        <v>192</v>
      </c>
      <c r="D69" s="96" t="s">
        <v>83</v>
      </c>
      <c r="E69" s="137" t="s">
        <v>164</v>
      </c>
      <c r="F69" s="134"/>
      <c r="G69" s="143">
        <v>6</v>
      </c>
      <c r="H69" s="144" t="s">
        <v>26</v>
      </c>
      <c r="I69" s="145">
        <v>0.15714285714285714</v>
      </c>
      <c r="J69" s="139">
        <f t="shared" si="0"/>
        <v>0.94285714285714284</v>
      </c>
      <c r="K69" s="146" t="s">
        <v>43</v>
      </c>
      <c r="L69" s="143" t="s">
        <v>83</v>
      </c>
      <c r="M69" s="138"/>
      <c r="N69" s="121" t="s">
        <v>214</v>
      </c>
    </row>
    <row r="70" spans="1:14" s="121" customFormat="1" ht="15" hidden="1" customHeight="1">
      <c r="A70" s="43"/>
      <c r="B70" s="96">
        <v>57</v>
      </c>
      <c r="C70" s="136" t="s">
        <v>193</v>
      </c>
      <c r="D70" s="96" t="s">
        <v>83</v>
      </c>
      <c r="E70" s="137" t="s">
        <v>164</v>
      </c>
      <c r="F70" s="134"/>
      <c r="G70" s="143">
        <v>6</v>
      </c>
      <c r="H70" s="144" t="s">
        <v>26</v>
      </c>
      <c r="I70" s="145">
        <v>0.62857142857142856</v>
      </c>
      <c r="J70" s="139">
        <f t="shared" si="0"/>
        <v>3.7714285714285714</v>
      </c>
      <c r="K70" s="146" t="s">
        <v>43</v>
      </c>
      <c r="L70" s="143" t="s">
        <v>83</v>
      </c>
      <c r="M70" s="138"/>
      <c r="N70" s="121" t="s">
        <v>214</v>
      </c>
    </row>
    <row r="71" spans="1:14" s="121" customFormat="1" ht="15" hidden="1" customHeight="1">
      <c r="A71" s="43"/>
      <c r="B71" s="96">
        <v>58</v>
      </c>
      <c r="C71" s="136" t="s">
        <v>194</v>
      </c>
      <c r="D71" s="96" t="s">
        <v>83</v>
      </c>
      <c r="E71" s="137" t="s">
        <v>164</v>
      </c>
      <c r="F71" s="134"/>
      <c r="G71" s="143">
        <v>6</v>
      </c>
      <c r="H71" s="144" t="s">
        <v>26</v>
      </c>
      <c r="I71" s="145">
        <v>0.25142857142857145</v>
      </c>
      <c r="J71" s="139">
        <f t="shared" si="0"/>
        <v>1.5085714285714287</v>
      </c>
      <c r="K71" s="146" t="s">
        <v>43</v>
      </c>
      <c r="L71" s="143" t="s">
        <v>83</v>
      </c>
      <c r="M71" s="138"/>
      <c r="N71" s="121" t="s">
        <v>214</v>
      </c>
    </row>
    <row r="72" spans="1:14" s="121" customFormat="1" ht="15" hidden="1" customHeight="1">
      <c r="A72" s="43"/>
      <c r="B72" s="96">
        <v>59</v>
      </c>
      <c r="C72" s="136" t="s">
        <v>195</v>
      </c>
      <c r="D72" s="96" t="s">
        <v>83</v>
      </c>
      <c r="E72" s="137" t="s">
        <v>164</v>
      </c>
      <c r="F72" s="134"/>
      <c r="G72" s="143">
        <v>3</v>
      </c>
      <c r="H72" s="144" t="s">
        <v>26</v>
      </c>
      <c r="I72" s="145">
        <v>11</v>
      </c>
      <c r="J72" s="139">
        <f t="shared" si="0"/>
        <v>33</v>
      </c>
      <c r="K72" s="146" t="s">
        <v>43</v>
      </c>
      <c r="L72" s="143" t="s">
        <v>83</v>
      </c>
      <c r="M72" s="138"/>
      <c r="N72" s="121" t="s">
        <v>214</v>
      </c>
    </row>
    <row r="73" spans="1:14" s="121" customFormat="1" ht="15" hidden="1" customHeight="1">
      <c r="A73" s="43"/>
      <c r="B73" s="96">
        <v>60</v>
      </c>
      <c r="C73" s="136" t="s">
        <v>196</v>
      </c>
      <c r="D73" s="96" t="s">
        <v>83</v>
      </c>
      <c r="E73" s="137" t="s">
        <v>164</v>
      </c>
      <c r="F73" s="134"/>
      <c r="G73" s="143">
        <v>1</v>
      </c>
      <c r="H73" s="144" t="s">
        <v>45</v>
      </c>
      <c r="I73" s="145">
        <v>15.714285714285717</v>
      </c>
      <c r="J73" s="139">
        <f t="shared" si="0"/>
        <v>15.714285714285717</v>
      </c>
      <c r="K73" s="146" t="s">
        <v>43</v>
      </c>
      <c r="L73" s="143" t="s">
        <v>83</v>
      </c>
      <c r="M73" s="138"/>
      <c r="N73" s="121" t="s">
        <v>214</v>
      </c>
    </row>
    <row r="74" spans="1:14" s="121" customFormat="1" ht="15" hidden="1" customHeight="1">
      <c r="A74" s="43"/>
      <c r="B74" s="96">
        <v>61</v>
      </c>
      <c r="C74" s="136" t="s">
        <v>197</v>
      </c>
      <c r="D74" s="96" t="s">
        <v>83</v>
      </c>
      <c r="E74" s="137">
        <v>1017430</v>
      </c>
      <c r="F74" s="134"/>
      <c r="G74" s="143">
        <v>1</v>
      </c>
      <c r="H74" s="144" t="s">
        <v>45</v>
      </c>
      <c r="I74" s="145">
        <v>4.7142857142857144</v>
      </c>
      <c r="J74" s="139">
        <f t="shared" si="0"/>
        <v>4.7142857142857144</v>
      </c>
      <c r="K74" s="146" t="s">
        <v>43</v>
      </c>
      <c r="L74" s="143" t="s">
        <v>83</v>
      </c>
      <c r="M74" s="138"/>
      <c r="N74" s="121" t="s">
        <v>214</v>
      </c>
    </row>
    <row r="75" spans="1:14" s="121" customFormat="1" ht="15" hidden="1" customHeight="1">
      <c r="A75" s="43"/>
      <c r="B75" s="96">
        <v>62</v>
      </c>
      <c r="C75" s="136" t="s">
        <v>198</v>
      </c>
      <c r="D75" s="96" t="s">
        <v>83</v>
      </c>
      <c r="E75" s="137" t="s">
        <v>164</v>
      </c>
      <c r="F75" s="134"/>
      <c r="G75" s="143">
        <v>1</v>
      </c>
      <c r="H75" s="144" t="s">
        <v>45</v>
      </c>
      <c r="I75" s="145">
        <v>0.7857142857142857</v>
      </c>
      <c r="J75" s="139">
        <f t="shared" si="0"/>
        <v>0.7857142857142857</v>
      </c>
      <c r="K75" s="146" t="s">
        <v>43</v>
      </c>
      <c r="L75" s="143" t="s">
        <v>83</v>
      </c>
      <c r="M75" s="138"/>
      <c r="N75" s="121" t="s">
        <v>214</v>
      </c>
    </row>
    <row r="76" spans="1:14" s="121" customFormat="1" ht="15" hidden="1" customHeight="1">
      <c r="A76" s="43"/>
      <c r="B76" s="96">
        <v>63</v>
      </c>
      <c r="C76" s="136" t="s">
        <v>199</v>
      </c>
      <c r="D76" s="96" t="s">
        <v>83</v>
      </c>
      <c r="E76" s="137" t="s">
        <v>164</v>
      </c>
      <c r="F76" s="134"/>
      <c r="G76" s="143">
        <v>1</v>
      </c>
      <c r="H76" s="144" t="s">
        <v>45</v>
      </c>
      <c r="I76" s="145">
        <v>2.3571428571428572</v>
      </c>
      <c r="J76" s="139">
        <f t="shared" si="0"/>
        <v>2.3571428571428572</v>
      </c>
      <c r="K76" s="146" t="s">
        <v>43</v>
      </c>
      <c r="L76" s="143" t="s">
        <v>83</v>
      </c>
      <c r="M76" s="138"/>
      <c r="N76" s="121" t="s">
        <v>214</v>
      </c>
    </row>
    <row r="77" spans="1:14" s="121" customFormat="1" ht="15" hidden="1" customHeight="1">
      <c r="A77" s="43"/>
      <c r="B77" s="96">
        <v>64</v>
      </c>
      <c r="C77" s="136" t="s">
        <v>200</v>
      </c>
      <c r="D77" s="96" t="s">
        <v>83</v>
      </c>
      <c r="E77" s="137" t="s">
        <v>164</v>
      </c>
      <c r="F77" s="134"/>
      <c r="G77" s="143">
        <v>1</v>
      </c>
      <c r="H77" s="144" t="s">
        <v>45</v>
      </c>
      <c r="I77" s="145">
        <v>0.47142857142857147</v>
      </c>
      <c r="J77" s="139">
        <f t="shared" si="0"/>
        <v>0.47142857142857147</v>
      </c>
      <c r="K77" s="146" t="s">
        <v>43</v>
      </c>
      <c r="L77" s="143" t="s">
        <v>83</v>
      </c>
      <c r="M77" s="138"/>
      <c r="N77" s="121" t="s">
        <v>214</v>
      </c>
    </row>
    <row r="78" spans="1:14" s="121" customFormat="1" ht="15" hidden="1" customHeight="1">
      <c r="A78" s="43"/>
      <c r="B78" s="96">
        <v>70</v>
      </c>
      <c r="C78" s="136" t="s">
        <v>204</v>
      </c>
      <c r="D78" s="96" t="s">
        <v>83</v>
      </c>
      <c r="E78" s="137" t="s">
        <v>164</v>
      </c>
      <c r="F78" s="134"/>
      <c r="G78" s="143">
        <v>1</v>
      </c>
      <c r="H78" s="144" t="s">
        <v>45</v>
      </c>
      <c r="I78" s="145">
        <v>18.857142857142858</v>
      </c>
      <c r="J78" s="139">
        <f t="shared" ref="J78:J80" si="1">G78*I78</f>
        <v>18.857142857142858</v>
      </c>
      <c r="K78" s="146" t="s">
        <v>43</v>
      </c>
      <c r="L78" s="143" t="s">
        <v>83</v>
      </c>
      <c r="M78" s="138"/>
      <c r="N78" s="121" t="s">
        <v>214</v>
      </c>
    </row>
    <row r="79" spans="1:14" s="121" customFormat="1" ht="15" hidden="1" customHeight="1">
      <c r="A79" s="43"/>
      <c r="B79" s="96">
        <v>71</v>
      </c>
      <c r="C79" s="136" t="s">
        <v>205</v>
      </c>
      <c r="D79" s="96" t="s">
        <v>83</v>
      </c>
      <c r="E79" s="137" t="s">
        <v>164</v>
      </c>
      <c r="F79" s="134"/>
      <c r="G79" s="143">
        <v>4</v>
      </c>
      <c r="H79" s="144" t="s">
        <v>26</v>
      </c>
      <c r="I79" s="145">
        <v>3.1428571428571428</v>
      </c>
      <c r="J79" s="139">
        <f t="shared" si="1"/>
        <v>12.571428571428571</v>
      </c>
      <c r="K79" s="146" t="s">
        <v>43</v>
      </c>
      <c r="L79" s="143" t="s">
        <v>83</v>
      </c>
      <c r="M79" s="138"/>
      <c r="N79" s="121" t="s">
        <v>214</v>
      </c>
    </row>
    <row r="80" spans="1:14" s="121" customFormat="1" ht="15" hidden="1" customHeight="1">
      <c r="A80" s="43"/>
      <c r="B80" s="96">
        <v>72</v>
      </c>
      <c r="C80" s="136" t="s">
        <v>205</v>
      </c>
      <c r="D80" s="96" t="s">
        <v>83</v>
      </c>
      <c r="E80" s="137" t="s">
        <v>164</v>
      </c>
      <c r="F80" s="134"/>
      <c r="G80" s="143">
        <v>7</v>
      </c>
      <c r="H80" s="144" t="s">
        <v>26</v>
      </c>
      <c r="I80" s="145">
        <v>4.7142857142857144</v>
      </c>
      <c r="J80" s="139">
        <f t="shared" si="1"/>
        <v>33</v>
      </c>
      <c r="K80" s="146" t="s">
        <v>43</v>
      </c>
      <c r="L80" s="143" t="s">
        <v>83</v>
      </c>
      <c r="M80" s="138"/>
      <c r="N80" s="121" t="s">
        <v>214</v>
      </c>
    </row>
    <row r="81" spans="1:14" s="175" customFormat="1" ht="15" hidden="1" customHeight="1">
      <c r="A81" s="164"/>
      <c r="B81" s="165">
        <v>65</v>
      </c>
      <c r="C81" s="166" t="s">
        <v>201</v>
      </c>
      <c r="D81" s="165" t="s">
        <v>83</v>
      </c>
      <c r="E81" s="167" t="s">
        <v>164</v>
      </c>
      <c r="F81" s="168"/>
      <c r="G81" s="169">
        <v>1</v>
      </c>
      <c r="H81" s="170" t="s">
        <v>45</v>
      </c>
      <c r="I81" s="171">
        <v>78.571428571428569</v>
      </c>
      <c r="J81" s="172"/>
      <c r="K81" s="173" t="s">
        <v>43</v>
      </c>
      <c r="L81" s="169" t="s">
        <v>83</v>
      </c>
      <c r="M81" s="174"/>
      <c r="N81" s="175" t="s">
        <v>215</v>
      </c>
    </row>
    <row r="82" spans="1:14" s="175" customFormat="1" ht="15" hidden="1" customHeight="1">
      <c r="A82" s="164"/>
      <c r="B82" s="165">
        <v>31</v>
      </c>
      <c r="C82" s="166" t="s">
        <v>166</v>
      </c>
      <c r="D82" s="165" t="s">
        <v>83</v>
      </c>
      <c r="E82" s="167" t="s">
        <v>164</v>
      </c>
      <c r="F82" s="168"/>
      <c r="G82" s="169">
        <v>1</v>
      </c>
      <c r="H82" s="170" t="s">
        <v>45</v>
      </c>
      <c r="I82" s="171">
        <v>78.571428571428569</v>
      </c>
      <c r="J82" s="172"/>
      <c r="K82" s="173" t="s">
        <v>43</v>
      </c>
      <c r="L82" s="169" t="s">
        <v>83</v>
      </c>
      <c r="M82" s="174"/>
      <c r="N82" s="175" t="s">
        <v>215</v>
      </c>
    </row>
    <row r="83" spans="1:14" s="175" customFormat="1" ht="15" hidden="1" customHeight="1">
      <c r="A83" s="164"/>
      <c r="B83" s="165">
        <v>68</v>
      </c>
      <c r="C83" s="166" t="s">
        <v>156</v>
      </c>
      <c r="D83" s="165" t="s">
        <v>83</v>
      </c>
      <c r="E83" s="167">
        <v>3863955</v>
      </c>
      <c r="F83" s="168"/>
      <c r="G83" s="169">
        <v>1</v>
      </c>
      <c r="H83" s="170" t="s">
        <v>45</v>
      </c>
      <c r="I83" s="171">
        <v>14.142857142857144</v>
      </c>
      <c r="J83" s="172"/>
      <c r="K83" s="173" t="s">
        <v>43</v>
      </c>
      <c r="L83" s="169" t="s">
        <v>83</v>
      </c>
      <c r="M83" s="174"/>
      <c r="N83" s="175" t="s">
        <v>215</v>
      </c>
    </row>
    <row r="84" spans="1:14" s="163" customFormat="1" ht="15" hidden="1" customHeight="1">
      <c r="A84" s="157"/>
      <c r="B84" s="148">
        <v>53</v>
      </c>
      <c r="C84" s="149" t="s">
        <v>187</v>
      </c>
      <c r="D84" s="148" t="s">
        <v>190</v>
      </c>
      <c r="E84" s="158" t="s">
        <v>189</v>
      </c>
      <c r="F84" s="150">
        <v>6</v>
      </c>
      <c r="G84" s="159">
        <v>1</v>
      </c>
      <c r="H84" s="160" t="s">
        <v>45</v>
      </c>
      <c r="I84" s="161">
        <v>119.42857142857144</v>
      </c>
      <c r="J84" s="151"/>
      <c r="K84" s="162" t="s">
        <v>43</v>
      </c>
      <c r="L84" s="159" t="s">
        <v>83</v>
      </c>
      <c r="M84" s="152"/>
      <c r="N84" s="163" t="s">
        <v>216</v>
      </c>
    </row>
    <row r="85" spans="1:14" s="163" customFormat="1" ht="15" hidden="1" customHeight="1">
      <c r="A85" s="157"/>
      <c r="B85" s="148">
        <v>47</v>
      </c>
      <c r="C85" s="149" t="s">
        <v>180</v>
      </c>
      <c r="D85" s="148" t="s">
        <v>83</v>
      </c>
      <c r="E85" s="158" t="s">
        <v>164</v>
      </c>
      <c r="F85" s="150"/>
      <c r="G85" s="159">
        <v>1</v>
      </c>
      <c r="H85" s="160" t="s">
        <v>45</v>
      </c>
      <c r="I85" s="161">
        <v>31.428571428571434</v>
      </c>
      <c r="J85" s="151"/>
      <c r="K85" s="162" t="s">
        <v>43</v>
      </c>
      <c r="L85" s="159" t="s">
        <v>83</v>
      </c>
      <c r="M85" s="152"/>
      <c r="N85" s="163" t="s">
        <v>216</v>
      </c>
    </row>
    <row r="86" spans="1:14" s="163" customFormat="1" ht="15" hidden="1" customHeight="1">
      <c r="A86" s="157"/>
      <c r="B86" s="148">
        <v>66</v>
      </c>
      <c r="C86" s="149" t="s">
        <v>202</v>
      </c>
      <c r="D86" s="148" t="s">
        <v>83</v>
      </c>
      <c r="E86" s="158" t="s">
        <v>164</v>
      </c>
      <c r="F86" s="150"/>
      <c r="G86" s="159">
        <v>1</v>
      </c>
      <c r="H86" s="160" t="s">
        <v>45</v>
      </c>
      <c r="I86" s="161">
        <v>377.14285714285717</v>
      </c>
      <c r="J86" s="151"/>
      <c r="K86" s="162" t="s">
        <v>43</v>
      </c>
      <c r="L86" s="159" t="s">
        <v>83</v>
      </c>
      <c r="M86" s="152"/>
      <c r="N86" s="163" t="s">
        <v>216</v>
      </c>
    </row>
    <row r="87" spans="1:14" s="163" customFormat="1" ht="15" hidden="1" customHeight="1">
      <c r="A87" s="157"/>
      <c r="B87" s="148">
        <v>67</v>
      </c>
      <c r="C87" s="149" t="s">
        <v>203</v>
      </c>
      <c r="D87" s="148" t="s">
        <v>83</v>
      </c>
      <c r="E87" s="158" t="s">
        <v>164</v>
      </c>
      <c r="F87" s="150"/>
      <c r="G87" s="159">
        <v>6</v>
      </c>
      <c r="H87" s="160" t="s">
        <v>26</v>
      </c>
      <c r="I87" s="161">
        <v>15.714285714285717</v>
      </c>
      <c r="J87" s="151"/>
      <c r="K87" s="162" t="s">
        <v>43</v>
      </c>
      <c r="L87" s="159" t="s">
        <v>83</v>
      </c>
      <c r="M87" s="152"/>
      <c r="N87" s="163" t="s">
        <v>216</v>
      </c>
    </row>
    <row r="88" spans="1:14" s="163" customFormat="1" ht="15" hidden="1" customHeight="1">
      <c r="A88" s="157"/>
      <c r="B88" s="148">
        <v>69</v>
      </c>
      <c r="C88" s="149" t="s">
        <v>159</v>
      </c>
      <c r="D88" s="148" t="s">
        <v>83</v>
      </c>
      <c r="E88" s="158">
        <v>4063195</v>
      </c>
      <c r="F88" s="150"/>
      <c r="G88" s="159">
        <v>1</v>
      </c>
      <c r="H88" s="160" t="s">
        <v>45</v>
      </c>
      <c r="I88" s="161">
        <v>1.1000000000000001</v>
      </c>
      <c r="J88" s="151"/>
      <c r="K88" s="162" t="s">
        <v>43</v>
      </c>
      <c r="L88" s="159" t="s">
        <v>83</v>
      </c>
      <c r="M88" s="152"/>
      <c r="N88" s="163" t="s">
        <v>216</v>
      </c>
    </row>
    <row r="89" spans="1:14" s="163" customFormat="1" ht="15" hidden="1" customHeight="1">
      <c r="A89" s="157"/>
      <c r="B89" s="148">
        <v>73</v>
      </c>
      <c r="C89" s="149" t="s">
        <v>206</v>
      </c>
      <c r="D89" s="148"/>
      <c r="E89" s="153" t="s">
        <v>207</v>
      </c>
      <c r="F89" s="150"/>
      <c r="G89" s="149">
        <v>1</v>
      </c>
      <c r="H89" s="154" t="s">
        <v>45</v>
      </c>
      <c r="I89" s="155"/>
      <c r="J89" s="151"/>
      <c r="K89" s="156" t="s">
        <v>43</v>
      </c>
      <c r="L89" s="149" t="s">
        <v>211</v>
      </c>
      <c r="M89" s="152"/>
      <c r="N89" s="163" t="s">
        <v>216</v>
      </c>
    </row>
    <row r="90" spans="1:14" s="121" customFormat="1" ht="15" hidden="1" customHeight="1">
      <c r="A90" s="43"/>
      <c r="B90" s="148">
        <v>74</v>
      </c>
      <c r="C90" s="149" t="s">
        <v>206</v>
      </c>
      <c r="D90" s="148"/>
      <c r="E90" s="153" t="s">
        <v>208</v>
      </c>
      <c r="F90" s="150"/>
      <c r="G90" s="149">
        <v>1</v>
      </c>
      <c r="H90" s="154" t="s">
        <v>45</v>
      </c>
      <c r="I90" s="155"/>
      <c r="J90" s="151"/>
      <c r="K90" s="156" t="s">
        <v>43</v>
      </c>
      <c r="L90" s="149" t="s">
        <v>211</v>
      </c>
      <c r="M90" s="152"/>
      <c r="N90" s="121" t="s">
        <v>214</v>
      </c>
    </row>
    <row r="91" spans="1:14" s="121" customFormat="1" ht="15" hidden="1" customHeight="1">
      <c r="A91" s="43"/>
      <c r="B91" s="148">
        <v>75</v>
      </c>
      <c r="C91" s="149" t="s">
        <v>209</v>
      </c>
      <c r="D91" s="148"/>
      <c r="E91" s="153" t="s">
        <v>210</v>
      </c>
      <c r="F91" s="150"/>
      <c r="G91" s="149">
        <v>1</v>
      </c>
      <c r="H91" s="154" t="s">
        <v>45</v>
      </c>
      <c r="I91" s="155"/>
      <c r="J91" s="151"/>
      <c r="K91" s="156" t="s">
        <v>43</v>
      </c>
      <c r="L91" s="149" t="s">
        <v>211</v>
      </c>
      <c r="M91" s="152"/>
      <c r="N91" s="121" t="s">
        <v>214</v>
      </c>
    </row>
    <row r="92" spans="1:14" s="121" customFormat="1" ht="17.25" hidden="1" customHeight="1">
      <c r="A92" s="43"/>
      <c r="B92" s="131"/>
      <c r="C92" s="261" t="s">
        <v>122</v>
      </c>
      <c r="D92" s="262"/>
      <c r="E92" s="262"/>
      <c r="F92" s="262"/>
      <c r="G92" s="262"/>
      <c r="H92" s="262"/>
      <c r="I92" s="263"/>
      <c r="J92" s="140">
        <f>SUM(J17:J91)</f>
        <v>2454.6000274860403</v>
      </c>
      <c r="K92" s="147" t="s">
        <v>43</v>
      </c>
      <c r="L92" s="132"/>
      <c r="M92" s="133"/>
    </row>
    <row r="93" spans="1:14" s="121" customFormat="1" ht="17.25" hidden="1" customHeight="1">
      <c r="A93" s="43"/>
      <c r="B93" s="131"/>
      <c r="C93" s="252" t="s">
        <v>212</v>
      </c>
      <c r="D93" s="253"/>
      <c r="E93" s="253"/>
      <c r="F93" s="253"/>
      <c r="G93" s="253"/>
      <c r="H93" s="253"/>
      <c r="I93" s="254"/>
      <c r="J93" s="141">
        <v>700</v>
      </c>
      <c r="K93" s="114" t="s">
        <v>43</v>
      </c>
      <c r="L93" s="132"/>
      <c r="M93" s="133"/>
    </row>
    <row r="94" spans="1:14" s="121" customFormat="1" ht="17.25" hidden="1" customHeight="1">
      <c r="A94" s="43"/>
      <c r="B94" s="131"/>
      <c r="C94" s="252" t="s">
        <v>213</v>
      </c>
      <c r="D94" s="253"/>
      <c r="E94" s="253"/>
      <c r="F94" s="253"/>
      <c r="G94" s="253"/>
      <c r="H94" s="253"/>
      <c r="I94" s="254"/>
      <c r="J94" s="141">
        <v>115</v>
      </c>
      <c r="K94" s="114" t="s">
        <v>43</v>
      </c>
      <c r="L94" s="132"/>
      <c r="M94" s="133"/>
    </row>
    <row r="95" spans="1:14" s="121" customFormat="1" ht="21" hidden="1" customHeight="1">
      <c r="A95" s="43"/>
      <c r="B95" s="131"/>
      <c r="C95" s="258" t="s">
        <v>32</v>
      </c>
      <c r="D95" s="259"/>
      <c r="E95" s="259"/>
      <c r="F95" s="259"/>
      <c r="G95" s="259"/>
      <c r="H95" s="259"/>
      <c r="I95" s="260"/>
      <c r="J95" s="142">
        <f>SUM(J92:J94)</f>
        <v>3269.6000274860403</v>
      </c>
      <c r="K95" s="123" t="s">
        <v>43</v>
      </c>
      <c r="L95" s="132"/>
      <c r="M95" s="133"/>
    </row>
    <row r="96" spans="1:14" s="116" customFormat="1" ht="7.5" customHeight="1">
      <c r="A96" s="118"/>
      <c r="B96" s="119"/>
      <c r="C96" s="124"/>
      <c r="D96" s="124"/>
      <c r="E96" s="124"/>
      <c r="F96" s="124"/>
      <c r="G96" s="124"/>
      <c r="H96" s="124"/>
      <c r="I96" s="124"/>
      <c r="J96" s="125"/>
      <c r="K96" s="124"/>
      <c r="L96" s="120"/>
      <c r="M96" s="117"/>
    </row>
    <row r="97" spans="1:13" ht="16.5" customHeight="1">
      <c r="A97" s="130"/>
      <c r="B97" s="93" t="s">
        <v>44</v>
      </c>
      <c r="C97" s="104"/>
      <c r="D97" s="18"/>
      <c r="E97" s="18"/>
      <c r="F97" s="18"/>
      <c r="G97" s="18"/>
      <c r="H97" s="18"/>
      <c r="I97" s="18"/>
      <c r="J97" s="28"/>
      <c r="K97" s="18"/>
      <c r="L97" s="18"/>
      <c r="M97" s="26"/>
    </row>
    <row r="98" spans="1:13" ht="16.5" customHeight="1">
      <c r="A98" s="130"/>
      <c r="B98" s="247" t="s">
        <v>120</v>
      </c>
      <c r="C98" s="247"/>
      <c r="D98" s="247"/>
      <c r="E98" s="247"/>
      <c r="F98" s="247"/>
      <c r="G98" s="247"/>
      <c r="H98" s="247"/>
      <c r="I98" s="247"/>
      <c r="J98" s="247"/>
      <c r="K98" s="247"/>
      <c r="L98" s="247"/>
      <c r="M98" s="26"/>
    </row>
    <row r="99" spans="1:13" ht="16.5" customHeight="1">
      <c r="A99" s="130"/>
      <c r="B99" s="93" t="s">
        <v>60</v>
      </c>
      <c r="C99" s="104"/>
      <c r="D99" s="18"/>
      <c r="E99" s="18"/>
      <c r="F99" s="18"/>
      <c r="G99" s="18"/>
      <c r="H99" s="18"/>
      <c r="I99" s="18"/>
      <c r="J99" s="18"/>
      <c r="K99" s="18"/>
      <c r="L99" s="18"/>
      <c r="M99" s="26"/>
    </row>
    <row r="100" spans="1:13" ht="16.5" customHeight="1">
      <c r="A100" s="130"/>
      <c r="B100" s="93" t="s">
        <v>31</v>
      </c>
      <c r="C100" s="104"/>
      <c r="D100" s="18"/>
      <c r="E100" s="18"/>
      <c r="F100" s="18"/>
      <c r="G100" s="18"/>
      <c r="H100" s="18"/>
      <c r="I100" s="18"/>
      <c r="J100" s="18"/>
      <c r="K100" s="18"/>
      <c r="L100" s="18"/>
      <c r="M100" s="26"/>
    </row>
    <row r="101" spans="1:13" ht="16.5" customHeight="1">
      <c r="A101" s="130"/>
      <c r="B101" s="93" t="s">
        <v>123</v>
      </c>
      <c r="C101" s="104"/>
      <c r="D101" s="18"/>
      <c r="E101" s="18"/>
      <c r="F101" s="18"/>
      <c r="G101" s="18"/>
      <c r="H101" s="18"/>
      <c r="I101" s="18"/>
      <c r="J101" s="18"/>
      <c r="K101" s="18"/>
      <c r="L101" s="18"/>
      <c r="M101" s="26"/>
    </row>
    <row r="102" spans="1:13" ht="16.5" customHeight="1">
      <c r="A102" s="130"/>
      <c r="B102" s="23" t="s">
        <v>121</v>
      </c>
      <c r="C102" s="18"/>
      <c r="D102" s="112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1:13" ht="9" customHeight="1" thickBot="1">
      <c r="A103" s="130"/>
      <c r="B103" s="23"/>
      <c r="C103" s="18"/>
      <c r="D103" s="112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1:13" ht="22.5" customHeight="1" thickBot="1">
      <c r="A104" s="27"/>
      <c r="B104" s="109" t="s">
        <v>114</v>
      </c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8"/>
    </row>
    <row r="105" spans="1:13" s="121" customFormat="1" ht="28.5" customHeight="1">
      <c r="A105" s="27"/>
      <c r="B105" s="126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</row>
    <row r="106" spans="1:13" ht="21.75" customHeight="1">
      <c r="B106" s="248" t="s">
        <v>116</v>
      </c>
      <c r="C106" s="248"/>
      <c r="D106" s="128"/>
      <c r="E106" s="128"/>
      <c r="F106" s="128"/>
      <c r="G106" s="104"/>
      <c r="H106" s="27" t="s">
        <v>117</v>
      </c>
      <c r="I106" s="113"/>
      <c r="J106" s="113"/>
      <c r="K106" s="127" t="s">
        <v>2</v>
      </c>
      <c r="L106" s="249" t="s">
        <v>2</v>
      </c>
      <c r="M106" s="249"/>
    </row>
    <row r="107" spans="1:13" ht="10.5" customHeight="1">
      <c r="B107" s="128"/>
      <c r="C107" s="128"/>
      <c r="D107" s="128"/>
      <c r="E107" s="128"/>
      <c r="F107" s="128"/>
      <c r="G107" s="104"/>
      <c r="H107" s="27"/>
      <c r="I107" s="127"/>
      <c r="J107" s="127"/>
      <c r="K107" s="127"/>
      <c r="L107" s="127"/>
      <c r="M107" s="127"/>
    </row>
    <row r="108" spans="1:13" ht="21" customHeight="1">
      <c r="B108" s="128" t="s">
        <v>11</v>
      </c>
      <c r="C108" s="105"/>
      <c r="D108" s="105"/>
      <c r="E108" s="105"/>
      <c r="F108" s="105"/>
      <c r="G108" s="128" t="s">
        <v>11</v>
      </c>
      <c r="H108" s="128"/>
      <c r="I108" s="105"/>
      <c r="J108" s="128" t="s">
        <v>11</v>
      </c>
      <c r="K108" s="27"/>
      <c r="L108" s="250" t="s">
        <v>41</v>
      </c>
      <c r="M108" s="250"/>
    </row>
    <row r="109" spans="1:13" ht="19.5" customHeight="1">
      <c r="B109" s="127" t="s">
        <v>12</v>
      </c>
      <c r="C109" s="106"/>
      <c r="D109" s="106"/>
      <c r="E109" s="106"/>
      <c r="F109" s="106"/>
      <c r="G109" s="127" t="s">
        <v>12</v>
      </c>
      <c r="H109" s="127"/>
      <c r="I109" s="104"/>
      <c r="J109" s="127" t="s">
        <v>12</v>
      </c>
      <c r="K109" s="27"/>
      <c r="L109" s="249" t="s">
        <v>42</v>
      </c>
      <c r="M109" s="249"/>
    </row>
    <row r="110" spans="1:13" ht="21" customHeight="1">
      <c r="B110" s="251" t="s">
        <v>36</v>
      </c>
      <c r="C110" s="251"/>
      <c r="D110" s="128"/>
      <c r="E110" s="128"/>
      <c r="F110" s="128"/>
      <c r="G110" s="251" t="s">
        <v>118</v>
      </c>
      <c r="H110" s="251"/>
      <c r="I110" s="251"/>
      <c r="J110" s="251" t="s">
        <v>7</v>
      </c>
      <c r="K110" s="251"/>
      <c r="L110" s="249" t="s">
        <v>37</v>
      </c>
      <c r="M110" s="249"/>
    </row>
    <row r="111" spans="1:13" ht="18" customHeight="1">
      <c r="B111" s="129"/>
      <c r="C111" s="129"/>
      <c r="D111" s="129"/>
      <c r="E111" s="129"/>
      <c r="F111" s="129"/>
      <c r="G111" s="18"/>
      <c r="I111" s="129"/>
      <c r="J111" s="129"/>
      <c r="K111" s="129"/>
      <c r="L111" s="246" t="s">
        <v>119</v>
      </c>
      <c r="M111" s="246"/>
    </row>
    <row r="112" spans="1:13" ht="15.75">
      <c r="B112" s="18"/>
      <c r="C112" s="18"/>
      <c r="D112" s="18"/>
      <c r="E112" s="18"/>
      <c r="F112" s="18"/>
      <c r="G112" s="18"/>
      <c r="H112" s="18"/>
      <c r="J112" s="30"/>
      <c r="K112" s="30"/>
    </row>
    <row r="113" spans="2:13" ht="15.75">
      <c r="B113" s="18"/>
      <c r="C113" s="18"/>
      <c r="D113" s="18"/>
      <c r="E113" s="18"/>
      <c r="F113" s="18"/>
      <c r="G113" s="18"/>
      <c r="H113" s="18"/>
      <c r="I113" s="32"/>
      <c r="J113" s="32"/>
      <c r="K113" s="32"/>
      <c r="L113" s="32"/>
      <c r="M113" s="38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ht="1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6"/>
    </row>
    <row r="127" spans="2:13" ht="1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6"/>
    </row>
    <row r="128" spans="2:13" ht="1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6"/>
    </row>
    <row r="129" spans="2:13" ht="15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26"/>
    </row>
    <row r="130" spans="2:13" ht="15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26"/>
    </row>
    <row r="131" spans="2:13" ht="15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26"/>
    </row>
    <row r="132" spans="2:13" ht="15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26"/>
    </row>
    <row r="133" spans="2:13" ht="15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26"/>
    </row>
    <row r="134" spans="2:13" ht="15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26"/>
    </row>
    <row r="135" spans="2:13" ht="15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26"/>
    </row>
    <row r="136" spans="2:13" ht="15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26"/>
    </row>
    <row r="137" spans="2:13" ht="15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26"/>
    </row>
    <row r="138" spans="2:13" ht="15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26"/>
    </row>
    <row r="139" spans="2:13" ht="15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26"/>
    </row>
    <row r="140" spans="2:13" ht="15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26"/>
    </row>
    <row r="141" spans="2:13" s="16" customFormat="1" ht="15">
      <c r="M141" s="36"/>
    </row>
    <row r="142" spans="2:13" s="16" customFormat="1" ht="15">
      <c r="M142" s="36"/>
    </row>
    <row r="143" spans="2:13" s="16" customFormat="1" ht="15">
      <c r="M143" s="36"/>
    </row>
    <row r="144" spans="2:13" s="16" customFormat="1" ht="15">
      <c r="M144" s="36"/>
    </row>
    <row r="145" spans="13:13" s="16" customFormat="1" ht="15">
      <c r="M145" s="36"/>
    </row>
    <row r="146" spans="13:13" s="16" customFormat="1" ht="15">
      <c r="M146" s="36"/>
    </row>
  </sheetData>
  <autoFilter ref="A16:N95">
    <filterColumn colId="12">
      <customFilters>
        <customFilter operator="notEqual" val=" "/>
      </customFilters>
    </filterColumn>
  </autoFilter>
  <mergeCells count="27">
    <mergeCell ref="B1:M3"/>
    <mergeCell ref="L8:M8"/>
    <mergeCell ref="C95:I95"/>
    <mergeCell ref="C92:I92"/>
    <mergeCell ref="L9:M9"/>
    <mergeCell ref="C93:I93"/>
    <mergeCell ref="I17:I18"/>
    <mergeCell ref="J17:J18"/>
    <mergeCell ref="K17:K18"/>
    <mergeCell ref="L17:L18"/>
    <mergeCell ref="M17:M18"/>
    <mergeCell ref="I22:I23"/>
    <mergeCell ref="J22:J23"/>
    <mergeCell ref="K22:K23"/>
    <mergeCell ref="L22:L23"/>
    <mergeCell ref="M22:M23"/>
    <mergeCell ref="L111:M111"/>
    <mergeCell ref="B98:L98"/>
    <mergeCell ref="B106:C106"/>
    <mergeCell ref="L106:M106"/>
    <mergeCell ref="L108:M108"/>
    <mergeCell ref="L109:M109"/>
    <mergeCell ref="B110:C110"/>
    <mergeCell ref="G110:I110"/>
    <mergeCell ref="J110:K110"/>
    <mergeCell ref="L110:M110"/>
    <mergeCell ref="C94:I9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showGridLines="0" topLeftCell="A76" zoomScaleNormal="100" workbookViewId="0">
      <selection activeCell="K87" sqref="K87"/>
    </sheetView>
  </sheetViews>
  <sheetFormatPr defaultRowHeight="15"/>
  <cols>
    <col min="1" max="1" width="4" customWidth="1"/>
    <col min="2" max="2" width="28.7109375" customWidth="1"/>
    <col min="3" max="3" width="22.140625" bestFit="1" customWidth="1"/>
    <col min="4" max="4" width="17.5703125" style="185" customWidth="1"/>
    <col min="5" max="5" width="9.140625" style="185" customWidth="1"/>
    <col min="6" max="6" width="19.7109375" style="185" hidden="1" customWidth="1"/>
    <col min="7" max="7" width="15.7109375" style="185" hidden="1" customWidth="1"/>
    <col min="8" max="8" width="17.85546875" style="239" hidden="1" customWidth="1"/>
    <col min="9" max="9" width="14.5703125" style="185" hidden="1" customWidth="1"/>
    <col min="10" max="12" width="18.28515625" style="240" customWidth="1"/>
    <col min="13" max="13" width="18.28515625" style="185" customWidth="1"/>
    <col min="14" max="14" width="27.42578125" style="185" bestFit="1" customWidth="1"/>
    <col min="15" max="15" width="41.5703125" customWidth="1"/>
    <col min="16" max="16" width="32.85546875" customWidth="1"/>
  </cols>
  <sheetData>
    <row r="1" spans="1:17" ht="17.25" customHeight="1">
      <c r="A1" s="176" t="s">
        <v>13</v>
      </c>
      <c r="B1" s="59"/>
      <c r="C1" s="177" t="s">
        <v>217</v>
      </c>
      <c r="D1" s="178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</row>
    <row r="2" spans="1:17" ht="15.75" customHeight="1">
      <c r="A2" s="176" t="s">
        <v>218</v>
      </c>
      <c r="B2" s="59"/>
      <c r="C2" s="177" t="s">
        <v>219</v>
      </c>
      <c r="D2" s="178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1"/>
    </row>
    <row r="3" spans="1:17" ht="15.75" customHeight="1">
      <c r="A3" s="176" t="s">
        <v>220</v>
      </c>
      <c r="B3" s="179"/>
      <c r="C3" s="177" t="s">
        <v>221</v>
      </c>
      <c r="D3" s="178"/>
      <c r="E3" s="180"/>
      <c r="F3" s="180"/>
      <c r="G3" s="180"/>
      <c r="H3" s="181"/>
      <c r="I3" s="180"/>
      <c r="J3" s="182"/>
      <c r="K3" s="182"/>
      <c r="L3" s="182"/>
      <c r="M3" s="180"/>
      <c r="N3" s="180"/>
    </row>
    <row r="4" spans="1:17" ht="15.75" customHeight="1">
      <c r="A4" s="176" t="s">
        <v>222</v>
      </c>
      <c r="B4" s="179"/>
      <c r="C4" s="177" t="s">
        <v>223</v>
      </c>
      <c r="D4" s="178"/>
      <c r="E4" s="180"/>
      <c r="F4" s="180"/>
      <c r="G4" s="180"/>
      <c r="H4" s="181"/>
      <c r="I4" s="180"/>
      <c r="J4" s="182"/>
      <c r="K4" s="182"/>
      <c r="L4" s="182"/>
      <c r="M4" s="180"/>
      <c r="N4" s="180"/>
    </row>
    <row r="5" spans="1:17" ht="15.75">
      <c r="A5" s="176" t="s">
        <v>224</v>
      </c>
      <c r="B5" s="183"/>
      <c r="C5" s="183" t="s">
        <v>217</v>
      </c>
      <c r="D5" s="184"/>
      <c r="E5" s="180"/>
      <c r="F5" s="180"/>
      <c r="G5" s="180"/>
      <c r="H5" s="181"/>
      <c r="I5" s="180"/>
      <c r="J5" s="182"/>
      <c r="K5" s="182"/>
      <c r="L5" s="182"/>
      <c r="M5" s="180"/>
      <c r="N5" s="180"/>
    </row>
    <row r="6" spans="1:17" ht="15.75">
      <c r="A6" s="176" t="s">
        <v>225</v>
      </c>
      <c r="B6" s="183"/>
      <c r="C6" s="183" t="s">
        <v>226</v>
      </c>
      <c r="D6" s="184"/>
      <c r="E6" s="180"/>
      <c r="F6" s="180"/>
      <c r="G6" s="180"/>
      <c r="H6" s="181"/>
      <c r="I6" s="180"/>
      <c r="J6" s="182"/>
      <c r="K6" s="182"/>
      <c r="L6" s="182"/>
      <c r="M6" s="180"/>
      <c r="N6" s="180"/>
    </row>
    <row r="7" spans="1:17" ht="15.75">
      <c r="A7" s="176" t="s">
        <v>227</v>
      </c>
      <c r="B7" s="183"/>
      <c r="C7" s="183" t="s">
        <v>228</v>
      </c>
      <c r="D7" s="184"/>
      <c r="E7" s="180"/>
      <c r="F7" s="180"/>
      <c r="G7" s="180"/>
      <c r="H7" s="181"/>
      <c r="I7" s="180"/>
      <c r="J7" s="182"/>
      <c r="K7" s="182"/>
      <c r="L7" s="182"/>
      <c r="M7" s="180"/>
      <c r="N7" s="180"/>
    </row>
    <row r="8" spans="1:17" ht="15.75">
      <c r="A8" s="176" t="s">
        <v>229</v>
      </c>
      <c r="B8" s="183"/>
      <c r="C8" s="177" t="s">
        <v>230</v>
      </c>
      <c r="D8" s="184"/>
      <c r="E8" s="180"/>
      <c r="F8" s="180"/>
      <c r="G8" s="180"/>
      <c r="H8" s="180"/>
      <c r="J8" s="182"/>
      <c r="K8" s="182"/>
      <c r="L8" s="182"/>
      <c r="M8" s="180"/>
      <c r="N8" s="180"/>
    </row>
    <row r="9" spans="1:17" ht="15.75">
      <c r="A9" s="176" t="s">
        <v>231</v>
      </c>
      <c r="B9" s="183"/>
      <c r="C9" s="177" t="s">
        <v>164</v>
      </c>
      <c r="D9" s="184"/>
      <c r="E9" s="180"/>
      <c r="F9" s="180"/>
      <c r="G9" s="180"/>
      <c r="H9" s="181"/>
      <c r="I9" s="180"/>
      <c r="J9" s="182"/>
      <c r="K9" s="182"/>
      <c r="L9" s="182"/>
      <c r="M9" s="180"/>
      <c r="N9" s="180"/>
    </row>
    <row r="10" spans="1:17" ht="15.75">
      <c r="A10" s="59"/>
      <c r="B10" s="183"/>
      <c r="C10" s="183"/>
      <c r="D10" s="184"/>
      <c r="E10" s="184"/>
      <c r="F10" s="184"/>
      <c r="G10" s="184"/>
      <c r="H10" s="186"/>
      <c r="I10" s="184"/>
      <c r="J10" s="187"/>
      <c r="K10" s="187"/>
      <c r="L10" s="187"/>
      <c r="M10" s="184"/>
      <c r="N10" s="184"/>
      <c r="P10" s="188"/>
      <c r="Q10" s="188"/>
    </row>
    <row r="11" spans="1:17" ht="26.25" customHeight="1">
      <c r="A11" s="89" t="s">
        <v>232</v>
      </c>
      <c r="B11" s="189" t="s">
        <v>233</v>
      </c>
      <c r="C11" s="89" t="s">
        <v>234</v>
      </c>
      <c r="D11" s="89" t="s">
        <v>235</v>
      </c>
      <c r="E11" s="89" t="s">
        <v>3</v>
      </c>
      <c r="F11" s="89" t="s">
        <v>236</v>
      </c>
      <c r="G11" s="89" t="s">
        <v>237</v>
      </c>
      <c r="H11" s="190"/>
      <c r="I11" s="89"/>
      <c r="J11" s="191" t="s">
        <v>238</v>
      </c>
      <c r="K11" s="191" t="s">
        <v>239</v>
      </c>
      <c r="L11" s="191"/>
      <c r="M11" s="89" t="s">
        <v>240</v>
      </c>
      <c r="N11" s="89" t="s">
        <v>5</v>
      </c>
      <c r="O11" s="91" t="s">
        <v>115</v>
      </c>
      <c r="P11" s="192"/>
      <c r="Q11" s="188"/>
    </row>
    <row r="12" spans="1:17" ht="26.25" customHeight="1">
      <c r="A12" s="89">
        <v>1</v>
      </c>
      <c r="B12" s="193" t="s">
        <v>135</v>
      </c>
      <c r="C12" s="194">
        <v>3802376</v>
      </c>
      <c r="D12" s="194"/>
      <c r="E12" s="194">
        <v>1</v>
      </c>
      <c r="F12" s="194"/>
      <c r="G12" s="194"/>
      <c r="H12" s="195"/>
      <c r="I12" s="194">
        <v>108.98</v>
      </c>
      <c r="J12" s="273">
        <v>119.87800000000001</v>
      </c>
      <c r="K12" s="275">
        <f>J12*E12</f>
        <v>119.87800000000001</v>
      </c>
      <c r="L12" s="196" t="s">
        <v>214</v>
      </c>
      <c r="M12" s="277" t="s">
        <v>136</v>
      </c>
      <c r="N12" s="277" t="s">
        <v>241</v>
      </c>
      <c r="O12" s="194"/>
      <c r="P12" s="197"/>
      <c r="Q12" s="188"/>
    </row>
    <row r="13" spans="1:17" ht="26.25" customHeight="1">
      <c r="A13" s="89">
        <v>2</v>
      </c>
      <c r="B13" s="193" t="s">
        <v>137</v>
      </c>
      <c r="C13" s="194">
        <v>4089649</v>
      </c>
      <c r="D13" s="194"/>
      <c r="E13" s="194">
        <v>1</v>
      </c>
      <c r="F13" s="194"/>
      <c r="G13" s="194"/>
      <c r="H13" s="195"/>
      <c r="I13" s="194"/>
      <c r="J13" s="274"/>
      <c r="K13" s="276"/>
      <c r="L13" s="198" t="s">
        <v>214</v>
      </c>
      <c r="M13" s="278"/>
      <c r="N13" s="278"/>
      <c r="O13" s="194"/>
      <c r="P13" s="197"/>
      <c r="Q13" s="188"/>
    </row>
    <row r="14" spans="1:17" ht="26.25" customHeight="1">
      <c r="A14" s="89">
        <v>3</v>
      </c>
      <c r="B14" s="199" t="s">
        <v>138</v>
      </c>
      <c r="C14" s="194">
        <v>3918109</v>
      </c>
      <c r="D14" s="194"/>
      <c r="E14" s="194">
        <v>10</v>
      </c>
      <c r="F14" s="194"/>
      <c r="G14" s="194" t="e">
        <f>INDEX('[1]Balance (Stock Control)'!$AK:$AK,MATCH(C14,'[1]Balance (Stock Control)'!$F:$F,0))</f>
        <v>#N/A</v>
      </c>
      <c r="H14" s="195">
        <v>3500</v>
      </c>
      <c r="I14" s="200">
        <v>3850.0000000000005</v>
      </c>
      <c r="J14" s="201">
        <v>1.1000000000000001</v>
      </c>
      <c r="K14" s="201">
        <f t="shared" ref="K14:K77" si="0">J14*E14</f>
        <v>11</v>
      </c>
      <c r="L14" s="201" t="s">
        <v>214</v>
      </c>
      <c r="M14" s="194" t="s">
        <v>83</v>
      </c>
      <c r="N14" s="194" t="s">
        <v>83</v>
      </c>
      <c r="O14" s="194" t="s">
        <v>242</v>
      </c>
      <c r="P14" s="197"/>
      <c r="Q14" s="188"/>
    </row>
    <row r="15" spans="1:17" s="116" customFormat="1" ht="26.25" customHeight="1">
      <c r="A15" s="202">
        <v>4</v>
      </c>
      <c r="B15" s="203" t="s">
        <v>139</v>
      </c>
      <c r="C15" s="204">
        <v>4038475</v>
      </c>
      <c r="D15" s="205"/>
      <c r="E15" s="194">
        <v>1</v>
      </c>
      <c r="F15" s="194"/>
      <c r="G15" s="194"/>
      <c r="H15" s="195"/>
      <c r="I15" s="194">
        <v>130.75268817204301</v>
      </c>
      <c r="J15" s="201">
        <v>143.82795698924733</v>
      </c>
      <c r="K15" s="201">
        <f t="shared" si="0"/>
        <v>143.82795698924733</v>
      </c>
      <c r="L15" s="201" t="s">
        <v>214</v>
      </c>
      <c r="M15" s="194" t="s">
        <v>140</v>
      </c>
      <c r="N15" s="194" t="s">
        <v>241</v>
      </c>
      <c r="O15" s="194"/>
      <c r="P15" s="197"/>
      <c r="Q15" s="206"/>
    </row>
    <row r="16" spans="1:17" ht="32.25" customHeight="1">
      <c r="A16" s="89">
        <v>5</v>
      </c>
      <c r="B16" s="194" t="s">
        <v>141</v>
      </c>
      <c r="C16" s="194">
        <v>3978820</v>
      </c>
      <c r="D16" s="194"/>
      <c r="E16" s="194">
        <v>7</v>
      </c>
      <c r="F16" s="194">
        <f>INDEX('[2]Balance (Stock Control)'!$AI:$AI,MATCH(C16,'[2]Balance (Stock Control)'!$E:$E,0))</f>
        <v>7</v>
      </c>
      <c r="G16" s="194" t="e">
        <f>INDEX('[1]Balance (Stock Control)'!$AK:$AK,MATCH(C16,'[1]Balance (Stock Control)'!$F:$F,0))</f>
        <v>#N/A</v>
      </c>
      <c r="H16" s="195"/>
      <c r="I16" s="194"/>
      <c r="J16" s="201">
        <v>18.590000000000003</v>
      </c>
      <c r="K16" s="201">
        <f t="shared" si="0"/>
        <v>130.13000000000002</v>
      </c>
      <c r="L16" s="201" t="s">
        <v>214</v>
      </c>
      <c r="M16" s="194" t="s">
        <v>142</v>
      </c>
      <c r="N16" s="194" t="s">
        <v>59</v>
      </c>
      <c r="O16" s="194" t="s">
        <v>243</v>
      </c>
      <c r="P16" s="197"/>
      <c r="Q16" s="188"/>
    </row>
    <row r="17" spans="1:17" ht="26.25" customHeight="1">
      <c r="A17" s="89">
        <v>6</v>
      </c>
      <c r="B17" s="207" t="s">
        <v>141</v>
      </c>
      <c r="C17" s="194">
        <v>3978818</v>
      </c>
      <c r="D17" s="194"/>
      <c r="E17" s="194">
        <v>6</v>
      </c>
      <c r="F17" s="194"/>
      <c r="G17" s="194"/>
      <c r="H17" s="195"/>
      <c r="I17" s="194">
        <v>24.58</v>
      </c>
      <c r="J17" s="273">
        <v>27.038</v>
      </c>
      <c r="K17" s="275">
        <f t="shared" si="0"/>
        <v>162.22800000000001</v>
      </c>
      <c r="L17" s="196" t="s">
        <v>214</v>
      </c>
      <c r="M17" s="277" t="s">
        <v>143</v>
      </c>
      <c r="N17" s="277" t="s">
        <v>241</v>
      </c>
      <c r="O17" s="194" t="s">
        <v>243</v>
      </c>
      <c r="P17" s="197"/>
      <c r="Q17" s="188"/>
    </row>
    <row r="18" spans="1:17" ht="26.25" customHeight="1">
      <c r="A18" s="89">
        <v>7</v>
      </c>
      <c r="B18" s="207" t="s">
        <v>144</v>
      </c>
      <c r="C18" s="194">
        <v>3978822</v>
      </c>
      <c r="D18" s="194"/>
      <c r="E18" s="194">
        <v>1</v>
      </c>
      <c r="F18" s="194"/>
      <c r="G18" s="194"/>
      <c r="H18" s="195"/>
      <c r="I18" s="194"/>
      <c r="J18" s="274"/>
      <c r="K18" s="276"/>
      <c r="L18" s="198" t="s">
        <v>214</v>
      </c>
      <c r="M18" s="278"/>
      <c r="N18" s="278"/>
      <c r="O18" s="194" t="s">
        <v>243</v>
      </c>
      <c r="P18" s="197"/>
      <c r="Q18" s="188"/>
    </row>
    <row r="19" spans="1:17" ht="26.25" customHeight="1">
      <c r="A19" s="89">
        <v>8</v>
      </c>
      <c r="B19" s="194" t="s">
        <v>145</v>
      </c>
      <c r="C19" s="194">
        <v>3957797</v>
      </c>
      <c r="D19" s="194"/>
      <c r="E19" s="194">
        <v>6</v>
      </c>
      <c r="F19" s="194"/>
      <c r="G19" s="194"/>
      <c r="H19" s="195"/>
      <c r="I19" s="194">
        <v>32.9</v>
      </c>
      <c r="J19" s="201">
        <v>36.190000000000005</v>
      </c>
      <c r="K19" s="201">
        <f t="shared" si="0"/>
        <v>217.14000000000004</v>
      </c>
      <c r="L19" s="201" t="s">
        <v>214</v>
      </c>
      <c r="M19" s="194" t="s">
        <v>143</v>
      </c>
      <c r="N19" s="194" t="s">
        <v>241</v>
      </c>
      <c r="O19" s="194" t="s">
        <v>244</v>
      </c>
      <c r="P19" s="197"/>
      <c r="Q19" s="188"/>
    </row>
    <row r="20" spans="1:17" ht="26.25" customHeight="1">
      <c r="A20" s="89">
        <v>9</v>
      </c>
      <c r="B20" s="194" t="s">
        <v>146</v>
      </c>
      <c r="C20" s="194">
        <v>4891177</v>
      </c>
      <c r="D20" s="194"/>
      <c r="E20" s="194">
        <v>3</v>
      </c>
      <c r="F20" s="194"/>
      <c r="G20" s="194"/>
      <c r="H20" s="195"/>
      <c r="I20" s="194">
        <v>46.666666666666664</v>
      </c>
      <c r="J20" s="201">
        <v>51.333333333333336</v>
      </c>
      <c r="K20" s="201">
        <f t="shared" si="0"/>
        <v>154</v>
      </c>
      <c r="L20" s="201" t="s">
        <v>214</v>
      </c>
      <c r="M20" s="194" t="s">
        <v>147</v>
      </c>
      <c r="N20" s="194" t="s">
        <v>245</v>
      </c>
      <c r="O20" s="194" t="s">
        <v>223</v>
      </c>
      <c r="P20" s="197"/>
      <c r="Q20" s="188"/>
    </row>
    <row r="21" spans="1:17" ht="26.25" customHeight="1">
      <c r="A21" s="89">
        <v>10</v>
      </c>
      <c r="B21" s="194" t="s">
        <v>148</v>
      </c>
      <c r="C21" s="194">
        <v>3929037</v>
      </c>
      <c r="D21" s="194"/>
      <c r="E21" s="194">
        <v>1</v>
      </c>
      <c r="F21" s="194"/>
      <c r="G21" s="194" t="e">
        <f>INDEX('[1]Balance (Stock Control)'!$AK:$AK,MATCH(C21,'[1]Balance (Stock Control)'!$F:$F,0))</f>
        <v>#N/A</v>
      </c>
      <c r="H21" s="195">
        <v>1650000</v>
      </c>
      <c r="I21" s="200">
        <v>1815000.0000000002</v>
      </c>
      <c r="J21" s="201">
        <v>518.57142857142867</v>
      </c>
      <c r="K21" s="201">
        <f t="shared" si="0"/>
        <v>518.57142857142867</v>
      </c>
      <c r="L21" s="201" t="s">
        <v>214</v>
      </c>
      <c r="M21" s="194" t="s">
        <v>83</v>
      </c>
      <c r="N21" s="194" t="s">
        <v>83</v>
      </c>
      <c r="O21" s="194" t="s">
        <v>246</v>
      </c>
      <c r="P21" s="197"/>
      <c r="Q21" s="188"/>
    </row>
    <row r="22" spans="1:17" ht="26.25" customHeight="1">
      <c r="A22" s="89">
        <v>11</v>
      </c>
      <c r="B22" s="194" t="s">
        <v>149</v>
      </c>
      <c r="C22" s="194">
        <v>3284377</v>
      </c>
      <c r="D22" s="194"/>
      <c r="E22" s="194">
        <v>4</v>
      </c>
      <c r="F22" s="194"/>
      <c r="G22" s="194" t="e">
        <f>INDEX('[1]Balance (Stock Control)'!$AK:$AK,MATCH(C22,'[1]Balance (Stock Control)'!$F:$F,0))</f>
        <v>#N/A</v>
      </c>
      <c r="H22" s="195">
        <v>25000</v>
      </c>
      <c r="I22" s="200">
        <v>27500.000000000004</v>
      </c>
      <c r="J22" s="201">
        <v>7.8571428571428585</v>
      </c>
      <c r="K22" s="201">
        <f t="shared" si="0"/>
        <v>31.428571428571434</v>
      </c>
      <c r="L22" s="201" t="s">
        <v>214</v>
      </c>
      <c r="M22" s="194" t="s">
        <v>83</v>
      </c>
      <c r="N22" s="194" t="s">
        <v>83</v>
      </c>
      <c r="O22" s="194" t="s">
        <v>223</v>
      </c>
      <c r="P22" s="197"/>
      <c r="Q22" s="188"/>
    </row>
    <row r="23" spans="1:17" ht="26.25" customHeight="1">
      <c r="A23" s="89">
        <v>12</v>
      </c>
      <c r="B23" s="194" t="s">
        <v>150</v>
      </c>
      <c r="C23" s="194">
        <v>4891178</v>
      </c>
      <c r="D23" s="194"/>
      <c r="E23" s="194">
        <v>3</v>
      </c>
      <c r="F23" s="208">
        <f>INDEX('[2]Balance (Stock Control)'!$AI:$AI,MATCH(C23,'[2]Balance (Stock Control)'!$E:$E,0))</f>
        <v>1</v>
      </c>
      <c r="G23" s="194" t="e">
        <f>INDEX('[1]Balance (Stock Control)'!$AK:$AK,MATCH(C23,'[1]Balance (Stock Control)'!$F:$F,0))</f>
        <v>#N/A</v>
      </c>
      <c r="H23" s="195"/>
      <c r="I23" s="194">
        <v>1.75</v>
      </c>
      <c r="J23" s="201">
        <v>1.8</v>
      </c>
      <c r="K23" s="201">
        <f t="shared" si="0"/>
        <v>5.4</v>
      </c>
      <c r="L23" s="201" t="s">
        <v>214</v>
      </c>
      <c r="M23" s="194" t="s">
        <v>142</v>
      </c>
      <c r="N23" s="194" t="s">
        <v>247</v>
      </c>
      <c r="O23" s="194" t="s">
        <v>248</v>
      </c>
      <c r="P23" s="197"/>
      <c r="Q23" s="188"/>
    </row>
    <row r="24" spans="1:17" ht="26.25" customHeight="1">
      <c r="A24" s="89">
        <v>13</v>
      </c>
      <c r="B24" s="194" t="s">
        <v>151</v>
      </c>
      <c r="C24" s="194">
        <v>3939859</v>
      </c>
      <c r="D24" s="194"/>
      <c r="E24" s="194">
        <v>6</v>
      </c>
      <c r="F24" s="194"/>
      <c r="G24" s="194"/>
      <c r="H24" s="195"/>
      <c r="I24" s="194">
        <v>1.52</v>
      </c>
      <c r="J24" s="201">
        <v>1.6720000000000002</v>
      </c>
      <c r="K24" s="201">
        <f t="shared" si="0"/>
        <v>10.032</v>
      </c>
      <c r="L24" s="201" t="s">
        <v>214</v>
      </c>
      <c r="M24" s="194" t="s">
        <v>136</v>
      </c>
      <c r="N24" s="194" t="s">
        <v>241</v>
      </c>
      <c r="O24" s="194" t="s">
        <v>243</v>
      </c>
      <c r="P24" s="197"/>
      <c r="Q24" s="188"/>
    </row>
    <row r="25" spans="1:17" ht="26.25" customHeight="1">
      <c r="A25" s="89">
        <v>14</v>
      </c>
      <c r="B25" s="194" t="s">
        <v>151</v>
      </c>
      <c r="C25" s="194">
        <v>4893693</v>
      </c>
      <c r="D25" s="194"/>
      <c r="E25" s="194">
        <v>6</v>
      </c>
      <c r="F25" s="194"/>
      <c r="G25" s="194"/>
      <c r="H25" s="195"/>
      <c r="I25" s="194">
        <v>2.5</v>
      </c>
      <c r="J25" s="201">
        <v>2.75</v>
      </c>
      <c r="K25" s="201">
        <f t="shared" si="0"/>
        <v>16.5</v>
      </c>
      <c r="L25" s="201" t="s">
        <v>214</v>
      </c>
      <c r="M25" s="194" t="s">
        <v>147</v>
      </c>
      <c r="N25" s="194" t="s">
        <v>241</v>
      </c>
      <c r="O25" s="194" t="s">
        <v>243</v>
      </c>
      <c r="P25" s="197"/>
      <c r="Q25" s="188"/>
    </row>
    <row r="26" spans="1:17" ht="26.25" customHeight="1">
      <c r="A26" s="89">
        <v>15</v>
      </c>
      <c r="B26" s="194" t="s">
        <v>138</v>
      </c>
      <c r="C26" s="194">
        <v>4891179</v>
      </c>
      <c r="D26" s="194"/>
      <c r="E26" s="194">
        <v>6</v>
      </c>
      <c r="F26" s="194"/>
      <c r="G26" s="194" t="e">
        <f>INDEX('[1]Balance (Stock Control)'!$AK:$AK,MATCH(C26,'[1]Balance (Stock Control)'!$F:$F,0))</f>
        <v>#N/A</v>
      </c>
      <c r="H26" s="195">
        <v>10000</v>
      </c>
      <c r="I26" s="200">
        <v>11000</v>
      </c>
      <c r="J26" s="201">
        <v>3.1428571428571428</v>
      </c>
      <c r="K26" s="201">
        <f t="shared" si="0"/>
        <v>18.857142857142858</v>
      </c>
      <c r="L26" s="201" t="s">
        <v>214</v>
      </c>
      <c r="M26" s="194" t="s">
        <v>83</v>
      </c>
      <c r="N26" s="194" t="s">
        <v>83</v>
      </c>
      <c r="O26" s="194" t="s">
        <v>249</v>
      </c>
      <c r="P26" s="197"/>
      <c r="Q26" s="188"/>
    </row>
    <row r="27" spans="1:17" ht="26.25" customHeight="1">
      <c r="A27" s="89">
        <v>16</v>
      </c>
      <c r="B27" s="194" t="s">
        <v>152</v>
      </c>
      <c r="C27" s="194">
        <v>3920867</v>
      </c>
      <c r="D27" s="194"/>
      <c r="E27" s="194">
        <v>6</v>
      </c>
      <c r="F27" s="194"/>
      <c r="G27" s="194"/>
      <c r="H27" s="195"/>
      <c r="I27" s="194">
        <v>3.82</v>
      </c>
      <c r="J27" s="201">
        <v>4.202</v>
      </c>
      <c r="K27" s="201">
        <f t="shared" si="0"/>
        <v>25.212</v>
      </c>
      <c r="L27" s="201" t="s">
        <v>214</v>
      </c>
      <c r="M27" s="194" t="s">
        <v>147</v>
      </c>
      <c r="N27" s="194" t="s">
        <v>241</v>
      </c>
      <c r="O27" s="194"/>
      <c r="P27" s="197"/>
      <c r="Q27" s="188"/>
    </row>
    <row r="28" spans="1:17" ht="26.25" customHeight="1">
      <c r="A28" s="89">
        <v>17</v>
      </c>
      <c r="B28" s="194" t="s">
        <v>153</v>
      </c>
      <c r="C28" s="194">
        <v>4994143</v>
      </c>
      <c r="D28" s="194"/>
      <c r="E28" s="194">
        <v>6</v>
      </c>
      <c r="F28" s="194">
        <f>INDEX('[2]Balance (Stock Control)'!$AI:$AI,MATCH(C28,'[2]Balance (Stock Control)'!$E:$E,0))</f>
        <v>4</v>
      </c>
      <c r="G28" s="194" t="e">
        <f>INDEX('[1]Balance (Stock Control)'!$AK:$AK,MATCH(C28,'[1]Balance (Stock Control)'!$F:$F,0))</f>
        <v>#N/A</v>
      </c>
      <c r="H28" s="195"/>
      <c r="I28" s="194"/>
      <c r="J28" s="201">
        <v>3.289000000000001</v>
      </c>
      <c r="K28" s="201">
        <f t="shared" si="0"/>
        <v>19.734000000000005</v>
      </c>
      <c r="L28" s="201" t="s">
        <v>214</v>
      </c>
      <c r="M28" s="194" t="s">
        <v>142</v>
      </c>
      <c r="N28" s="194" t="s">
        <v>250</v>
      </c>
      <c r="O28" s="194"/>
      <c r="P28" s="197"/>
      <c r="Q28" s="188"/>
    </row>
    <row r="29" spans="1:17" ht="26.25" customHeight="1">
      <c r="A29" s="89">
        <v>18</v>
      </c>
      <c r="B29" s="194" t="s">
        <v>154</v>
      </c>
      <c r="C29" s="194">
        <v>4933532</v>
      </c>
      <c r="D29" s="194"/>
      <c r="E29" s="194">
        <v>1</v>
      </c>
      <c r="F29" s="194"/>
      <c r="G29" s="194" t="e">
        <f>INDEX('[1]Balance (Stock Control)'!$AK:$AK,MATCH(C29,'[1]Balance (Stock Control)'!$F:$F,0))</f>
        <v>#N/A</v>
      </c>
      <c r="H29" s="195">
        <v>8500</v>
      </c>
      <c r="I29" s="200">
        <v>9350</v>
      </c>
      <c r="J29" s="201">
        <v>2.6714285714285713</v>
      </c>
      <c r="K29" s="201">
        <f t="shared" si="0"/>
        <v>2.6714285714285713</v>
      </c>
      <c r="L29" s="201" t="s">
        <v>214</v>
      </c>
      <c r="M29" s="194" t="s">
        <v>83</v>
      </c>
      <c r="N29" s="194" t="s">
        <v>83</v>
      </c>
      <c r="O29" s="194"/>
      <c r="P29" s="197"/>
      <c r="Q29" s="188"/>
    </row>
    <row r="30" spans="1:17" ht="26.25" customHeight="1">
      <c r="A30" s="89">
        <v>19</v>
      </c>
      <c r="B30" s="194" t="s">
        <v>155</v>
      </c>
      <c r="C30" s="194">
        <v>4939587</v>
      </c>
      <c r="D30" s="194"/>
      <c r="E30" s="194">
        <v>1</v>
      </c>
      <c r="F30" s="194"/>
      <c r="G30" s="194" t="e">
        <f>INDEX('[1]Balance (Stock Control)'!$AK:$AK,MATCH(C30,'[1]Balance (Stock Control)'!$F:$F,0))</f>
        <v>#N/A</v>
      </c>
      <c r="H30" s="195">
        <v>160000</v>
      </c>
      <c r="I30" s="200">
        <v>176000</v>
      </c>
      <c r="J30" s="201">
        <v>50.285714285714285</v>
      </c>
      <c r="K30" s="201">
        <f t="shared" si="0"/>
        <v>50.285714285714285</v>
      </c>
      <c r="L30" s="201" t="s">
        <v>214</v>
      </c>
      <c r="M30" s="194" t="s">
        <v>83</v>
      </c>
      <c r="N30" s="194" t="s">
        <v>83</v>
      </c>
      <c r="O30" s="194"/>
      <c r="P30" s="197"/>
      <c r="Q30" s="188"/>
    </row>
    <row r="31" spans="1:17" ht="26.25" customHeight="1">
      <c r="A31" s="89">
        <v>20</v>
      </c>
      <c r="B31" s="194" t="s">
        <v>156</v>
      </c>
      <c r="C31" s="194">
        <v>3930565</v>
      </c>
      <c r="D31" s="194"/>
      <c r="E31" s="194">
        <v>1</v>
      </c>
      <c r="F31" s="194"/>
      <c r="G31" s="194" t="e">
        <f>INDEX('[1]Balance (Stock Control)'!$AK:$AK,MATCH(C31,'[1]Balance (Stock Control)'!$F:$F,0))</f>
        <v>#N/A</v>
      </c>
      <c r="H31" s="195">
        <v>10000</v>
      </c>
      <c r="I31" s="200">
        <v>11000</v>
      </c>
      <c r="J31" s="201">
        <v>3.1428571428571428</v>
      </c>
      <c r="K31" s="201">
        <f t="shared" si="0"/>
        <v>3.1428571428571428</v>
      </c>
      <c r="L31" s="201" t="s">
        <v>214</v>
      </c>
      <c r="M31" s="194" t="s">
        <v>83</v>
      </c>
      <c r="N31" s="194" t="s">
        <v>83</v>
      </c>
      <c r="O31" s="194" t="s">
        <v>223</v>
      </c>
      <c r="P31" s="197"/>
      <c r="Q31" s="188"/>
    </row>
    <row r="32" spans="1:17" ht="26.25" customHeight="1">
      <c r="A32" s="89">
        <v>21</v>
      </c>
      <c r="B32" s="194" t="s">
        <v>80</v>
      </c>
      <c r="C32" s="194">
        <v>3285410</v>
      </c>
      <c r="D32" s="194"/>
      <c r="E32" s="194">
        <v>1</v>
      </c>
      <c r="F32" s="194"/>
      <c r="G32" s="194"/>
      <c r="H32" s="195"/>
      <c r="I32" s="194">
        <v>27.42</v>
      </c>
      <c r="J32" s="201">
        <v>30.162000000000003</v>
      </c>
      <c r="K32" s="201">
        <f t="shared" si="0"/>
        <v>30.162000000000003</v>
      </c>
      <c r="L32" s="201" t="s">
        <v>214</v>
      </c>
      <c r="M32" s="194" t="s">
        <v>157</v>
      </c>
      <c r="N32" s="194" t="s">
        <v>241</v>
      </c>
      <c r="O32" s="194"/>
      <c r="P32" s="197"/>
      <c r="Q32" s="188"/>
    </row>
    <row r="33" spans="1:17" ht="26.25" customHeight="1">
      <c r="A33" s="89">
        <v>22</v>
      </c>
      <c r="B33" s="194" t="s">
        <v>158</v>
      </c>
      <c r="C33" s="194">
        <v>3903924</v>
      </c>
      <c r="D33" s="194"/>
      <c r="E33" s="194">
        <v>1</v>
      </c>
      <c r="F33" s="194"/>
      <c r="G33" s="194" t="e">
        <f>INDEX('[1]Balance (Stock Control)'!$AK:$AK,MATCH(C33,'[1]Balance (Stock Control)'!$F:$F,0))</f>
        <v>#N/A</v>
      </c>
      <c r="H33" s="195">
        <v>68000</v>
      </c>
      <c r="I33" s="200">
        <v>74800</v>
      </c>
      <c r="J33" s="201">
        <v>21.37142857142857</v>
      </c>
      <c r="K33" s="201">
        <f t="shared" si="0"/>
        <v>21.37142857142857</v>
      </c>
      <c r="L33" s="201" t="s">
        <v>214</v>
      </c>
      <c r="M33" s="194" t="s">
        <v>83</v>
      </c>
      <c r="N33" s="194" t="s">
        <v>83</v>
      </c>
      <c r="O33" s="194"/>
      <c r="P33" s="197"/>
      <c r="Q33" s="188"/>
    </row>
    <row r="34" spans="1:17" ht="26.25" customHeight="1">
      <c r="A34" s="89">
        <v>23</v>
      </c>
      <c r="B34" s="194" t="s">
        <v>159</v>
      </c>
      <c r="C34" s="194">
        <v>3913994</v>
      </c>
      <c r="D34" s="194"/>
      <c r="E34" s="194">
        <v>1</v>
      </c>
      <c r="F34" s="194"/>
      <c r="G34" s="194" t="e">
        <f>INDEX('[1]Balance (Stock Control)'!$AK:$AK,MATCH(C34,'[1]Balance (Stock Control)'!$F:$F,0))</f>
        <v>#N/A</v>
      </c>
      <c r="H34" s="195">
        <v>500</v>
      </c>
      <c r="I34" s="200">
        <v>550</v>
      </c>
      <c r="J34" s="201">
        <v>0.15714285714285714</v>
      </c>
      <c r="K34" s="201">
        <f t="shared" si="0"/>
        <v>0.15714285714285714</v>
      </c>
      <c r="L34" s="201" t="s">
        <v>214</v>
      </c>
      <c r="M34" s="194" t="s">
        <v>83</v>
      </c>
      <c r="N34" s="194" t="s">
        <v>83</v>
      </c>
      <c r="O34" s="194"/>
      <c r="P34" s="197"/>
      <c r="Q34" s="188"/>
    </row>
    <row r="35" spans="1:17" ht="26.25" customHeight="1">
      <c r="A35" s="89">
        <v>24</v>
      </c>
      <c r="B35" s="194" t="s">
        <v>160</v>
      </c>
      <c r="C35" s="194">
        <v>3915772</v>
      </c>
      <c r="D35" s="194"/>
      <c r="E35" s="194">
        <v>1</v>
      </c>
      <c r="F35" s="194"/>
      <c r="G35" s="194" t="e">
        <f>INDEX('[1]Balance (Stock Control)'!$AK:$AK,MATCH(C35,'[1]Balance (Stock Control)'!$F:$F,0))</f>
        <v>#N/A</v>
      </c>
      <c r="H35" s="195">
        <v>15000</v>
      </c>
      <c r="I35" s="200">
        <v>16500</v>
      </c>
      <c r="J35" s="201">
        <v>4.7142857142857144</v>
      </c>
      <c r="K35" s="201">
        <f t="shared" si="0"/>
        <v>4.7142857142857144</v>
      </c>
      <c r="L35" s="201" t="s">
        <v>214</v>
      </c>
      <c r="M35" s="194" t="s">
        <v>83</v>
      </c>
      <c r="N35" s="194" t="s">
        <v>83</v>
      </c>
      <c r="O35" s="194"/>
      <c r="P35" s="197"/>
      <c r="Q35" s="188"/>
    </row>
    <row r="36" spans="1:17" ht="26.25" customHeight="1">
      <c r="A36" s="89">
        <v>25</v>
      </c>
      <c r="B36" s="194" t="s">
        <v>161</v>
      </c>
      <c r="C36" s="194">
        <v>3290062</v>
      </c>
      <c r="D36" s="194"/>
      <c r="E36" s="194">
        <v>1</v>
      </c>
      <c r="F36" s="194"/>
      <c r="G36" s="194" t="e">
        <f>INDEX('[1]Balance (Stock Control)'!$AK:$AK,MATCH(C36,'[1]Balance (Stock Control)'!$F:$F,0))</f>
        <v>#N/A</v>
      </c>
      <c r="H36" s="195">
        <v>45000</v>
      </c>
      <c r="I36" s="200">
        <v>49500.000000000007</v>
      </c>
      <c r="J36" s="201">
        <v>14.142857142857144</v>
      </c>
      <c r="K36" s="201">
        <f t="shared" si="0"/>
        <v>14.142857142857144</v>
      </c>
      <c r="L36" s="201" t="s">
        <v>214</v>
      </c>
      <c r="M36" s="194" t="s">
        <v>83</v>
      </c>
      <c r="N36" s="194" t="s">
        <v>83</v>
      </c>
      <c r="O36" s="194"/>
      <c r="P36" s="197"/>
      <c r="Q36" s="188"/>
    </row>
    <row r="37" spans="1:17" ht="26.25" customHeight="1">
      <c r="A37" s="89">
        <v>26</v>
      </c>
      <c r="B37" s="194" t="s">
        <v>162</v>
      </c>
      <c r="C37" s="194">
        <v>3937553</v>
      </c>
      <c r="D37" s="194"/>
      <c r="E37" s="194">
        <v>1</v>
      </c>
      <c r="F37" s="194">
        <f>INDEX('[2]Balance (Stock Control)'!$AI:$AI,MATCH(C37,'[2]Balance (Stock Control)'!$E:$E,0))</f>
        <v>3</v>
      </c>
      <c r="G37" s="194" t="e">
        <f>INDEX('[1]Balance (Stock Control)'!$AK:$AK,MATCH(C37,'[1]Balance (Stock Control)'!$F:$F,0))</f>
        <v>#N/A</v>
      </c>
      <c r="H37" s="195"/>
      <c r="I37" s="194"/>
      <c r="J37" s="201">
        <v>14.014000000000003</v>
      </c>
      <c r="K37" s="201">
        <f t="shared" si="0"/>
        <v>14.014000000000003</v>
      </c>
      <c r="L37" s="201" t="s">
        <v>214</v>
      </c>
      <c r="M37" s="194" t="s">
        <v>142</v>
      </c>
      <c r="N37" s="194" t="s">
        <v>59</v>
      </c>
      <c r="O37" s="194"/>
      <c r="P37" s="197"/>
      <c r="Q37" s="188"/>
    </row>
    <row r="38" spans="1:17" ht="26.25" customHeight="1">
      <c r="A38" s="89">
        <v>27</v>
      </c>
      <c r="B38" s="194" t="s">
        <v>102</v>
      </c>
      <c r="C38" s="194">
        <v>4936879</v>
      </c>
      <c r="D38" s="194"/>
      <c r="E38" s="194">
        <v>1</v>
      </c>
      <c r="F38" s="194"/>
      <c r="G38" s="194" t="e">
        <f>INDEX('[1]Balance (Stock Control)'!$AK:$AK,MATCH(C38,'[1]Balance (Stock Control)'!$F:$F,0))</f>
        <v>#N/A</v>
      </c>
      <c r="H38" s="195">
        <v>580000</v>
      </c>
      <c r="I38" s="200">
        <v>638000</v>
      </c>
      <c r="J38" s="201">
        <v>182.28571428571428</v>
      </c>
      <c r="K38" s="201">
        <f t="shared" si="0"/>
        <v>182.28571428571428</v>
      </c>
      <c r="L38" s="201" t="s">
        <v>214</v>
      </c>
      <c r="M38" s="194" t="s">
        <v>83</v>
      </c>
      <c r="N38" s="194" t="s">
        <v>83</v>
      </c>
      <c r="O38" s="194"/>
      <c r="P38" s="197"/>
      <c r="Q38" s="188"/>
    </row>
    <row r="39" spans="1:17" ht="26.25" customHeight="1">
      <c r="A39" s="89">
        <v>28</v>
      </c>
      <c r="B39" s="194" t="s">
        <v>163</v>
      </c>
      <c r="C39" s="194" t="s">
        <v>164</v>
      </c>
      <c r="D39" s="194"/>
      <c r="E39" s="194">
        <v>4</v>
      </c>
      <c r="F39" s="194"/>
      <c r="G39" s="194" t="e">
        <f>INDEX('[1]Balance (Stock Control)'!$AK:$AK,MATCH(C39,'[1]Balance (Stock Control)'!$F:$F,0))</f>
        <v>#N/A</v>
      </c>
      <c r="H39" s="195">
        <v>11500</v>
      </c>
      <c r="I39" s="200">
        <v>12650.000000000002</v>
      </c>
      <c r="J39" s="201">
        <v>3.6142857142857148</v>
      </c>
      <c r="K39" s="201">
        <f t="shared" si="0"/>
        <v>14.457142857142859</v>
      </c>
      <c r="L39" s="201" t="s">
        <v>214</v>
      </c>
      <c r="M39" s="194" t="s">
        <v>83</v>
      </c>
      <c r="N39" s="194" t="s">
        <v>83</v>
      </c>
      <c r="O39" s="194"/>
      <c r="P39" s="197"/>
      <c r="Q39" s="188"/>
    </row>
    <row r="40" spans="1:17" ht="26.25" customHeight="1">
      <c r="A40" s="89">
        <v>29</v>
      </c>
      <c r="B40" s="194" t="s">
        <v>138</v>
      </c>
      <c r="C40" s="194">
        <v>3930249</v>
      </c>
      <c r="D40" s="194"/>
      <c r="E40" s="194">
        <v>12</v>
      </c>
      <c r="F40" s="194"/>
      <c r="G40" s="194" t="e">
        <f>INDEX('[1]Balance (Stock Control)'!$AK:$AK,MATCH(C40,'[1]Balance (Stock Control)'!$F:$F,0))</f>
        <v>#N/A</v>
      </c>
      <c r="H40" s="195">
        <v>4000</v>
      </c>
      <c r="I40" s="200">
        <v>4400</v>
      </c>
      <c r="J40" s="201">
        <v>1.2571428571428571</v>
      </c>
      <c r="K40" s="201">
        <f t="shared" si="0"/>
        <v>15.085714285714285</v>
      </c>
      <c r="L40" s="201" t="s">
        <v>214</v>
      </c>
      <c r="M40" s="194" t="s">
        <v>83</v>
      </c>
      <c r="N40" s="194" t="s">
        <v>83</v>
      </c>
      <c r="O40" s="194" t="s">
        <v>223</v>
      </c>
      <c r="P40" s="197"/>
      <c r="Q40" s="188"/>
    </row>
    <row r="41" spans="1:17" ht="26.25" customHeight="1">
      <c r="A41" s="89">
        <v>30</v>
      </c>
      <c r="B41" s="194" t="s">
        <v>165</v>
      </c>
      <c r="C41" s="194">
        <v>3864002</v>
      </c>
      <c r="D41" s="194"/>
      <c r="E41" s="194">
        <v>6</v>
      </c>
      <c r="F41" s="194"/>
      <c r="G41" s="194" t="e">
        <f>INDEX('[1]Balance (Stock Control)'!$AK:$AK,MATCH(C41,'[1]Balance (Stock Control)'!$F:$F,0))</f>
        <v>#N/A</v>
      </c>
      <c r="H41" s="195">
        <v>1500</v>
      </c>
      <c r="I41" s="200">
        <v>1650.0000000000002</v>
      </c>
      <c r="J41" s="201">
        <v>0.47142857142857147</v>
      </c>
      <c r="K41" s="201">
        <f t="shared" si="0"/>
        <v>2.8285714285714287</v>
      </c>
      <c r="L41" s="201" t="s">
        <v>214</v>
      </c>
      <c r="M41" s="194" t="s">
        <v>83</v>
      </c>
      <c r="N41" s="194" t="s">
        <v>83</v>
      </c>
      <c r="O41" s="194" t="s">
        <v>251</v>
      </c>
      <c r="P41" s="197"/>
      <c r="Q41" s="188"/>
    </row>
    <row r="42" spans="1:17" s="175" customFormat="1" ht="26.25" customHeight="1">
      <c r="A42" s="209">
        <v>31</v>
      </c>
      <c r="B42" s="210" t="s">
        <v>166</v>
      </c>
      <c r="C42" s="210" t="s">
        <v>164</v>
      </c>
      <c r="D42" s="210"/>
      <c r="E42" s="210">
        <v>1</v>
      </c>
      <c r="F42" s="210"/>
      <c r="G42" s="210" t="e">
        <f>INDEX('[1]Balance (Stock Control)'!$AK:$AK,MATCH(C42,'[1]Balance (Stock Control)'!$F:$F,0))</f>
        <v>#N/A</v>
      </c>
      <c r="H42" s="211">
        <v>250000</v>
      </c>
      <c r="I42" s="212">
        <v>275000</v>
      </c>
      <c r="J42" s="213">
        <v>0</v>
      </c>
      <c r="K42" s="213">
        <f t="shared" si="0"/>
        <v>0</v>
      </c>
      <c r="L42" s="213" t="s">
        <v>215</v>
      </c>
      <c r="M42" s="210" t="s">
        <v>83</v>
      </c>
      <c r="N42" s="210" t="s">
        <v>83</v>
      </c>
      <c r="O42" s="210"/>
      <c r="P42" s="214"/>
      <c r="Q42" s="215"/>
    </row>
    <row r="43" spans="1:17" ht="26.25" customHeight="1">
      <c r="A43" s="89">
        <v>32</v>
      </c>
      <c r="B43" s="194" t="s">
        <v>167</v>
      </c>
      <c r="C43" s="194" t="s">
        <v>164</v>
      </c>
      <c r="D43" s="194"/>
      <c r="E43" s="194">
        <v>1</v>
      </c>
      <c r="F43" s="194"/>
      <c r="G43" s="194" t="e">
        <f>INDEX('[1]Balance (Stock Control)'!$AK:$AK,MATCH(C43,'[1]Balance (Stock Control)'!$F:$F,0))</f>
        <v>#N/A</v>
      </c>
      <c r="H43" s="195">
        <v>2500</v>
      </c>
      <c r="I43" s="200">
        <v>2750</v>
      </c>
      <c r="J43" s="201">
        <v>0.7857142857142857</v>
      </c>
      <c r="K43" s="201">
        <f t="shared" si="0"/>
        <v>0.7857142857142857</v>
      </c>
      <c r="L43" s="201" t="s">
        <v>214</v>
      </c>
      <c r="M43" s="194" t="s">
        <v>83</v>
      </c>
      <c r="N43" s="194" t="s">
        <v>83</v>
      </c>
      <c r="O43" s="194" t="s">
        <v>252</v>
      </c>
      <c r="P43" s="197"/>
      <c r="Q43" s="188"/>
    </row>
    <row r="44" spans="1:17" ht="26.25" customHeight="1">
      <c r="A44" s="89">
        <v>33</v>
      </c>
      <c r="B44" s="194" t="s">
        <v>168</v>
      </c>
      <c r="C44" s="194">
        <v>3863179</v>
      </c>
      <c r="D44" s="194"/>
      <c r="E44" s="194">
        <v>1</v>
      </c>
      <c r="F44" s="194"/>
      <c r="G44" s="194" t="e">
        <f>INDEX('[1]Balance (Stock Control)'!$AK:$AK,MATCH(C44,'[1]Balance (Stock Control)'!$F:$F,0))</f>
        <v>#N/A</v>
      </c>
      <c r="H44" s="195">
        <v>35000</v>
      </c>
      <c r="I44" s="200">
        <v>38500</v>
      </c>
      <c r="J44" s="201">
        <v>11</v>
      </c>
      <c r="K44" s="201">
        <f t="shared" si="0"/>
        <v>11</v>
      </c>
      <c r="L44" s="201" t="s">
        <v>214</v>
      </c>
      <c r="M44" s="194" t="s">
        <v>83</v>
      </c>
      <c r="N44" s="194" t="s">
        <v>83</v>
      </c>
      <c r="O44" s="194" t="s">
        <v>253</v>
      </c>
      <c r="P44" s="197"/>
      <c r="Q44" s="188"/>
    </row>
    <row r="45" spans="1:17" ht="26.25" customHeight="1">
      <c r="A45" s="89">
        <v>34</v>
      </c>
      <c r="B45" s="194" t="s">
        <v>169</v>
      </c>
      <c r="C45" s="194">
        <v>3863672</v>
      </c>
      <c r="D45" s="194"/>
      <c r="E45" s="194">
        <v>1</v>
      </c>
      <c r="F45" s="194"/>
      <c r="G45" s="194" t="e">
        <f>INDEX('[1]Balance (Stock Control)'!$AK:$AK,MATCH(C45,'[1]Balance (Stock Control)'!$F:$F,0))</f>
        <v>#N/A</v>
      </c>
      <c r="H45" s="195">
        <v>15000</v>
      </c>
      <c r="I45" s="200">
        <v>16500</v>
      </c>
      <c r="J45" s="201">
        <v>4.7142857142857144</v>
      </c>
      <c r="K45" s="201">
        <f t="shared" si="0"/>
        <v>4.7142857142857144</v>
      </c>
      <c r="L45" s="201" t="s">
        <v>214</v>
      </c>
      <c r="M45" s="194" t="s">
        <v>83</v>
      </c>
      <c r="N45" s="194" t="s">
        <v>83</v>
      </c>
      <c r="O45" s="194" t="s">
        <v>254</v>
      </c>
      <c r="P45" s="197"/>
      <c r="Q45" s="188"/>
    </row>
    <row r="46" spans="1:17" ht="26.25" customHeight="1">
      <c r="A46" s="89">
        <v>35</v>
      </c>
      <c r="B46" s="194" t="s">
        <v>170</v>
      </c>
      <c r="C46" s="194">
        <v>3863306</v>
      </c>
      <c r="D46" s="194"/>
      <c r="E46" s="194">
        <v>1</v>
      </c>
      <c r="F46" s="194"/>
      <c r="G46" s="194" t="e">
        <f>INDEX('[1]Balance (Stock Control)'!$AK:$AK,MATCH(C46,'[1]Balance (Stock Control)'!$F:$F,0))</f>
        <v>#N/A</v>
      </c>
      <c r="H46" s="195">
        <v>35000</v>
      </c>
      <c r="I46" s="200">
        <v>38500</v>
      </c>
      <c r="J46" s="201">
        <v>11</v>
      </c>
      <c r="K46" s="201">
        <f t="shared" si="0"/>
        <v>11</v>
      </c>
      <c r="L46" s="201" t="s">
        <v>214</v>
      </c>
      <c r="M46" s="194" t="s">
        <v>83</v>
      </c>
      <c r="N46" s="194" t="s">
        <v>83</v>
      </c>
      <c r="O46" s="194" t="s">
        <v>223</v>
      </c>
      <c r="P46" s="197"/>
      <c r="Q46" s="188"/>
    </row>
    <row r="47" spans="1:17" ht="26.25" customHeight="1">
      <c r="A47" s="89">
        <v>36</v>
      </c>
      <c r="B47" s="194" t="s">
        <v>171</v>
      </c>
      <c r="C47" s="194">
        <v>3931063</v>
      </c>
      <c r="D47" s="194"/>
      <c r="E47" s="194">
        <v>1</v>
      </c>
      <c r="F47" s="194"/>
      <c r="G47" s="194" t="e">
        <f>INDEX('[1]Balance (Stock Control)'!$AK:$AK,MATCH(C47,'[1]Balance (Stock Control)'!$F:$F,0))</f>
        <v>#N/A</v>
      </c>
      <c r="H47" s="195">
        <v>18000</v>
      </c>
      <c r="I47" s="200">
        <v>19800</v>
      </c>
      <c r="J47" s="201">
        <v>5.6571428571428575</v>
      </c>
      <c r="K47" s="201">
        <f t="shared" si="0"/>
        <v>5.6571428571428575</v>
      </c>
      <c r="L47" s="201" t="s">
        <v>214</v>
      </c>
      <c r="M47" s="194" t="s">
        <v>83</v>
      </c>
      <c r="N47" s="194" t="s">
        <v>83</v>
      </c>
      <c r="O47" s="194"/>
      <c r="P47" s="197"/>
      <c r="Q47" s="188"/>
    </row>
    <row r="48" spans="1:17" ht="26.25" customHeight="1">
      <c r="A48" s="89">
        <v>37</v>
      </c>
      <c r="B48" s="194" t="s">
        <v>171</v>
      </c>
      <c r="C48" s="194" t="s">
        <v>173</v>
      </c>
      <c r="D48" s="194">
        <v>3930942</v>
      </c>
      <c r="E48" s="194">
        <v>1</v>
      </c>
      <c r="F48" s="194">
        <f>INDEX('[2]Balance (Stock Control)'!$AI:$AI,MATCH(C48,'[2]Balance (Stock Control)'!$E:$E,0))</f>
        <v>231</v>
      </c>
      <c r="G48" s="194" t="e">
        <f>INDEX('[1]Balance (Stock Control)'!$AK:$AK,MATCH(C48,'[1]Balance (Stock Control)'!$F:$F,0))</f>
        <v>#N/A</v>
      </c>
      <c r="H48" s="195"/>
      <c r="I48" s="194"/>
      <c r="J48" s="201">
        <v>7.6931534482758632</v>
      </c>
      <c r="K48" s="201">
        <f t="shared" si="0"/>
        <v>7.6931534482758632</v>
      </c>
      <c r="L48" s="201" t="s">
        <v>214</v>
      </c>
      <c r="M48" s="194" t="s">
        <v>172</v>
      </c>
      <c r="N48" s="194" t="s">
        <v>59</v>
      </c>
      <c r="O48" s="194" t="s">
        <v>255</v>
      </c>
      <c r="P48" s="197"/>
      <c r="Q48" s="188"/>
    </row>
    <row r="49" spans="1:17" ht="26.25" customHeight="1">
      <c r="A49" s="89">
        <v>38</v>
      </c>
      <c r="B49" s="194" t="s">
        <v>168</v>
      </c>
      <c r="C49" s="194">
        <v>3863428</v>
      </c>
      <c r="D49" s="194"/>
      <c r="E49" s="194">
        <v>1</v>
      </c>
      <c r="F49" s="194"/>
      <c r="G49" s="194" t="e">
        <f>INDEX('[1]Balance (Stock Control)'!$AK:$AK,MATCH(C49,'[1]Balance (Stock Control)'!$F:$F,0))</f>
        <v>#N/A</v>
      </c>
      <c r="H49" s="195">
        <v>38000</v>
      </c>
      <c r="I49" s="200">
        <v>41800</v>
      </c>
      <c r="J49" s="201">
        <v>11.942857142857143</v>
      </c>
      <c r="K49" s="201">
        <f t="shared" si="0"/>
        <v>11.942857142857143</v>
      </c>
      <c r="L49" s="201" t="s">
        <v>214</v>
      </c>
      <c r="M49" s="194" t="s">
        <v>83</v>
      </c>
      <c r="N49" s="194" t="s">
        <v>83</v>
      </c>
      <c r="O49" s="194" t="s">
        <v>256</v>
      </c>
      <c r="P49" s="197"/>
      <c r="Q49" s="188"/>
    </row>
    <row r="50" spans="1:17" ht="26.25" customHeight="1">
      <c r="A50" s="89">
        <v>39</v>
      </c>
      <c r="B50" s="194" t="s">
        <v>167</v>
      </c>
      <c r="C50" s="194">
        <v>3903035</v>
      </c>
      <c r="D50" s="194"/>
      <c r="E50" s="194">
        <v>1</v>
      </c>
      <c r="F50" s="194"/>
      <c r="G50" s="194" t="e">
        <f>INDEX('[1]Balance (Stock Control)'!$AK:$AK,MATCH(C50,'[1]Balance (Stock Control)'!$F:$F,0))</f>
        <v>#N/A</v>
      </c>
      <c r="H50" s="195">
        <v>2500</v>
      </c>
      <c r="I50" s="200">
        <v>2750</v>
      </c>
      <c r="J50" s="201">
        <v>0.7857142857142857</v>
      </c>
      <c r="K50" s="201">
        <f t="shared" si="0"/>
        <v>0.7857142857142857</v>
      </c>
      <c r="L50" s="201" t="s">
        <v>214</v>
      </c>
      <c r="M50" s="194" t="s">
        <v>83</v>
      </c>
      <c r="N50" s="194" t="s">
        <v>83</v>
      </c>
      <c r="O50" s="194" t="s">
        <v>256</v>
      </c>
      <c r="P50" s="197"/>
      <c r="Q50" s="188"/>
    </row>
    <row r="51" spans="1:17" ht="26.25" customHeight="1">
      <c r="A51" s="89">
        <v>40</v>
      </c>
      <c r="B51" s="194" t="s">
        <v>167</v>
      </c>
      <c r="C51" s="194" t="s">
        <v>164</v>
      </c>
      <c r="D51" s="194"/>
      <c r="E51" s="194">
        <v>2</v>
      </c>
      <c r="F51" s="194"/>
      <c r="G51" s="194" t="e">
        <f>INDEX('[1]Balance (Stock Control)'!$AK:$AK,MATCH(C51,'[1]Balance (Stock Control)'!$F:$F,0))</f>
        <v>#N/A</v>
      </c>
      <c r="H51" s="195">
        <v>2500</v>
      </c>
      <c r="I51" s="200">
        <v>2750</v>
      </c>
      <c r="J51" s="201">
        <v>0.7857142857142857</v>
      </c>
      <c r="K51" s="201">
        <f t="shared" si="0"/>
        <v>1.5714285714285714</v>
      </c>
      <c r="L51" s="201" t="s">
        <v>214</v>
      </c>
      <c r="M51" s="194" t="s">
        <v>83</v>
      </c>
      <c r="N51" s="194" t="s">
        <v>83</v>
      </c>
      <c r="O51" s="194" t="s">
        <v>257</v>
      </c>
      <c r="P51" s="197"/>
      <c r="Q51" s="188"/>
    </row>
    <row r="52" spans="1:17" ht="26.25" customHeight="1">
      <c r="A52" s="89">
        <v>41</v>
      </c>
      <c r="B52" s="194" t="s">
        <v>174</v>
      </c>
      <c r="C52" s="194">
        <v>3901221</v>
      </c>
      <c r="D52" s="194"/>
      <c r="E52" s="194">
        <v>1</v>
      </c>
      <c r="F52" s="194"/>
      <c r="G52" s="194" t="e">
        <f>INDEX('[1]Balance (Stock Control)'!$AK:$AK,MATCH(C52,'[1]Balance (Stock Control)'!$F:$F,0))</f>
        <v>#N/A</v>
      </c>
      <c r="H52" s="195">
        <v>2500</v>
      </c>
      <c r="I52" s="200">
        <v>2750</v>
      </c>
      <c r="J52" s="201">
        <v>0.7857142857142857</v>
      </c>
      <c r="K52" s="201">
        <f t="shared" si="0"/>
        <v>0.7857142857142857</v>
      </c>
      <c r="L52" s="201" t="s">
        <v>214</v>
      </c>
      <c r="M52" s="194" t="s">
        <v>83</v>
      </c>
      <c r="N52" s="194" t="s">
        <v>83</v>
      </c>
      <c r="O52" s="194" t="s">
        <v>258</v>
      </c>
      <c r="P52" s="197"/>
      <c r="Q52" s="188"/>
    </row>
    <row r="53" spans="1:17" ht="26.25" customHeight="1">
      <c r="A53" s="89">
        <v>42</v>
      </c>
      <c r="B53" s="194" t="s">
        <v>175</v>
      </c>
      <c r="C53" s="194" t="s">
        <v>164</v>
      </c>
      <c r="D53" s="194"/>
      <c r="E53" s="194">
        <v>12</v>
      </c>
      <c r="F53" s="194"/>
      <c r="G53" s="194"/>
      <c r="H53" s="195"/>
      <c r="I53" s="194">
        <v>1.22</v>
      </c>
      <c r="J53" s="201">
        <v>1.3420000000000001</v>
      </c>
      <c r="K53" s="201">
        <f t="shared" si="0"/>
        <v>16.103999999999999</v>
      </c>
      <c r="L53" s="201" t="s">
        <v>214</v>
      </c>
      <c r="M53" s="194" t="s">
        <v>147</v>
      </c>
      <c r="N53" s="194" t="s">
        <v>241</v>
      </c>
      <c r="O53" s="194" t="s">
        <v>258</v>
      </c>
      <c r="P53" s="197"/>
      <c r="Q53" s="188"/>
    </row>
    <row r="54" spans="1:17" ht="26.25" customHeight="1">
      <c r="A54" s="89">
        <v>43</v>
      </c>
      <c r="B54" s="194" t="s">
        <v>176</v>
      </c>
      <c r="C54" s="194">
        <v>3930543</v>
      </c>
      <c r="D54" s="194"/>
      <c r="E54" s="194">
        <v>6</v>
      </c>
      <c r="F54" s="194"/>
      <c r="G54" s="194" t="e">
        <f>INDEX('[1]Balance (Stock Control)'!$AK:$AK,MATCH(C54,'[1]Balance (Stock Control)'!$F:$F,0))</f>
        <v>#N/A</v>
      </c>
      <c r="H54" s="195">
        <v>20000</v>
      </c>
      <c r="I54" s="200">
        <v>22000</v>
      </c>
      <c r="J54" s="201">
        <v>6.2857142857142856</v>
      </c>
      <c r="K54" s="201">
        <f t="shared" si="0"/>
        <v>37.714285714285715</v>
      </c>
      <c r="L54" s="201" t="s">
        <v>214</v>
      </c>
      <c r="M54" s="194" t="s">
        <v>83</v>
      </c>
      <c r="N54" s="194" t="s">
        <v>83</v>
      </c>
      <c r="O54" s="194"/>
      <c r="P54" s="197"/>
      <c r="Q54" s="188"/>
    </row>
    <row r="55" spans="1:17" ht="26.25" customHeight="1">
      <c r="A55" s="89">
        <v>44</v>
      </c>
      <c r="B55" s="194" t="s">
        <v>177</v>
      </c>
      <c r="C55" s="194">
        <v>3968984</v>
      </c>
      <c r="D55" s="194"/>
      <c r="E55" s="194">
        <v>1</v>
      </c>
      <c r="F55" s="194"/>
      <c r="G55" s="194" t="e">
        <f>INDEX('[1]Balance (Stock Control)'!$AK:$AK,MATCH(C55,'[1]Balance (Stock Control)'!$F:$F,0))</f>
        <v>#N/A</v>
      </c>
      <c r="H55" s="195">
        <v>30000</v>
      </c>
      <c r="I55" s="200">
        <v>33000</v>
      </c>
      <c r="J55" s="201">
        <v>9.4285714285714288</v>
      </c>
      <c r="K55" s="201">
        <f t="shared" si="0"/>
        <v>9.4285714285714288</v>
      </c>
      <c r="L55" s="201" t="s">
        <v>214</v>
      </c>
      <c r="M55" s="194" t="s">
        <v>83</v>
      </c>
      <c r="N55" s="194" t="s">
        <v>83</v>
      </c>
      <c r="O55" s="194" t="s">
        <v>223</v>
      </c>
      <c r="P55" s="197"/>
      <c r="Q55" s="188"/>
    </row>
    <row r="56" spans="1:17" ht="26.25" customHeight="1">
      <c r="A56" s="89">
        <v>45</v>
      </c>
      <c r="B56" s="194" t="s">
        <v>178</v>
      </c>
      <c r="C56" s="194" t="s">
        <v>164</v>
      </c>
      <c r="D56" s="194"/>
      <c r="E56" s="194">
        <v>1</v>
      </c>
      <c r="F56" s="194"/>
      <c r="G56" s="194" t="e">
        <f>INDEX('[1]Balance (Stock Control)'!$AK:$AK,MATCH(C56,'[1]Balance (Stock Control)'!$F:$F,0))</f>
        <v>#N/A</v>
      </c>
      <c r="H56" s="195">
        <v>65000</v>
      </c>
      <c r="I56" s="200">
        <v>71500</v>
      </c>
      <c r="J56" s="201">
        <v>20.428571428571427</v>
      </c>
      <c r="K56" s="201">
        <f t="shared" si="0"/>
        <v>20.428571428571427</v>
      </c>
      <c r="L56" s="201" t="s">
        <v>214</v>
      </c>
      <c r="M56" s="194" t="s">
        <v>83</v>
      </c>
      <c r="N56" s="194" t="s">
        <v>83</v>
      </c>
      <c r="O56" s="194" t="s">
        <v>259</v>
      </c>
      <c r="P56" s="197"/>
      <c r="Q56" s="188"/>
    </row>
    <row r="57" spans="1:17" ht="26.25" customHeight="1">
      <c r="A57" s="89">
        <v>46</v>
      </c>
      <c r="B57" s="194" t="s">
        <v>179</v>
      </c>
      <c r="C57" s="194" t="s">
        <v>164</v>
      </c>
      <c r="D57" s="194"/>
      <c r="E57" s="194">
        <v>1</v>
      </c>
      <c r="F57" s="194"/>
      <c r="G57" s="194" t="e">
        <f>INDEX('[1]Balance (Stock Control)'!$AK:$AK,MATCH(C57,'[1]Balance (Stock Control)'!$F:$F,0))</f>
        <v>#N/A</v>
      </c>
      <c r="H57" s="195">
        <v>55000</v>
      </c>
      <c r="I57" s="200">
        <v>60500.000000000007</v>
      </c>
      <c r="J57" s="201">
        <v>17.285714285714288</v>
      </c>
      <c r="K57" s="201">
        <f t="shared" si="0"/>
        <v>17.285714285714288</v>
      </c>
      <c r="L57" s="201" t="s">
        <v>214</v>
      </c>
      <c r="M57" s="194" t="s">
        <v>83</v>
      </c>
      <c r="N57" s="194" t="s">
        <v>83</v>
      </c>
      <c r="O57" s="194" t="s">
        <v>259</v>
      </c>
      <c r="P57" s="197"/>
      <c r="Q57" s="188"/>
    </row>
    <row r="58" spans="1:17" s="163" customFormat="1" ht="26.25" customHeight="1">
      <c r="A58" s="153">
        <v>47</v>
      </c>
      <c r="B58" s="216" t="s">
        <v>180</v>
      </c>
      <c r="C58" s="216" t="s">
        <v>164</v>
      </c>
      <c r="D58" s="216"/>
      <c r="E58" s="216">
        <v>1</v>
      </c>
      <c r="F58" s="216"/>
      <c r="G58" s="216" t="e">
        <f>INDEX('[1]Balance (Stock Control)'!$AK:$AK,MATCH(C58,'[1]Balance (Stock Control)'!$F:$F,0))</f>
        <v>#N/A</v>
      </c>
      <c r="H58" s="217">
        <v>100000</v>
      </c>
      <c r="I58" s="218">
        <v>110000.00000000001</v>
      </c>
      <c r="J58" s="219">
        <v>0</v>
      </c>
      <c r="K58" s="219">
        <f t="shared" si="0"/>
        <v>0</v>
      </c>
      <c r="L58" s="219" t="s">
        <v>216</v>
      </c>
      <c r="M58" s="216" t="s">
        <v>83</v>
      </c>
      <c r="N58" s="216" t="s">
        <v>83</v>
      </c>
      <c r="O58" s="216" t="s">
        <v>259</v>
      </c>
      <c r="P58" s="220"/>
      <c r="Q58" s="221"/>
    </row>
    <row r="59" spans="1:17" ht="26.25" customHeight="1">
      <c r="A59" s="89">
        <v>48</v>
      </c>
      <c r="B59" s="194" t="s">
        <v>181</v>
      </c>
      <c r="C59" s="194" t="s">
        <v>182</v>
      </c>
      <c r="D59" s="194">
        <v>3934430</v>
      </c>
      <c r="E59" s="194">
        <v>1</v>
      </c>
      <c r="F59" s="194">
        <f>INDEX('[2]Balance (Stock Control)'!$AI:$AI,MATCH(C59,'[2]Balance (Stock Control)'!$E:$E,0))</f>
        <v>106</v>
      </c>
      <c r="G59" s="194" t="e">
        <f>INDEX('[1]Balance (Stock Control)'!$AK:$AK,MATCH(C59,'[1]Balance (Stock Control)'!$F:$F,0))</f>
        <v>#N/A</v>
      </c>
      <c r="H59" s="195"/>
      <c r="I59" s="194"/>
      <c r="J59" s="201">
        <v>10.50705990566038</v>
      </c>
      <c r="K59" s="201">
        <f t="shared" si="0"/>
        <v>10.50705990566038</v>
      </c>
      <c r="L59" s="201" t="s">
        <v>214</v>
      </c>
      <c r="M59" s="194" t="s">
        <v>172</v>
      </c>
      <c r="N59" s="194" t="s">
        <v>59</v>
      </c>
      <c r="O59" s="194"/>
      <c r="P59" s="197"/>
      <c r="Q59" s="188"/>
    </row>
    <row r="60" spans="1:17" ht="26.25" customHeight="1">
      <c r="A60" s="89">
        <v>49</v>
      </c>
      <c r="B60" s="194" t="s">
        <v>183</v>
      </c>
      <c r="C60" s="194">
        <v>3864178</v>
      </c>
      <c r="D60" s="194"/>
      <c r="E60" s="194">
        <v>1</v>
      </c>
      <c r="F60" s="194"/>
      <c r="G60" s="194"/>
      <c r="H60" s="195"/>
      <c r="I60" s="194">
        <v>7.16</v>
      </c>
      <c r="J60" s="201">
        <v>7.8760000000000012</v>
      </c>
      <c r="K60" s="201">
        <f t="shared" si="0"/>
        <v>7.8760000000000012</v>
      </c>
      <c r="L60" s="201" t="s">
        <v>214</v>
      </c>
      <c r="M60" s="194" t="s">
        <v>184</v>
      </c>
      <c r="N60" s="194" t="s">
        <v>241</v>
      </c>
      <c r="O60" s="194"/>
      <c r="P60" s="197"/>
      <c r="Q60" s="188"/>
    </row>
    <row r="61" spans="1:17" ht="26.25" customHeight="1">
      <c r="A61" s="89">
        <v>50</v>
      </c>
      <c r="B61" s="194" t="s">
        <v>185</v>
      </c>
      <c r="C61" s="194" t="s">
        <v>164</v>
      </c>
      <c r="D61" s="194"/>
      <c r="E61" s="194">
        <v>1</v>
      </c>
      <c r="F61" s="194"/>
      <c r="G61" s="194" t="e">
        <f>INDEX('[1]Balance (Stock Control)'!$AK:$AK,MATCH(C61,'[1]Balance (Stock Control)'!$F:$F,0))</f>
        <v>#N/A</v>
      </c>
      <c r="H61" s="195">
        <v>30000</v>
      </c>
      <c r="I61" s="200">
        <v>33000</v>
      </c>
      <c r="J61" s="201">
        <v>9.4285714285714288</v>
      </c>
      <c r="K61" s="201">
        <f t="shared" si="0"/>
        <v>9.4285714285714288</v>
      </c>
      <c r="L61" s="201" t="s">
        <v>214</v>
      </c>
      <c r="M61" s="194" t="s">
        <v>83</v>
      </c>
      <c r="N61" s="194" t="s">
        <v>83</v>
      </c>
      <c r="O61" s="194" t="s">
        <v>259</v>
      </c>
      <c r="P61" s="197"/>
      <c r="Q61" s="188"/>
    </row>
    <row r="62" spans="1:17" ht="26.25" customHeight="1">
      <c r="A62" s="89">
        <v>51</v>
      </c>
      <c r="B62" s="194" t="s">
        <v>186</v>
      </c>
      <c r="C62" s="194" t="s">
        <v>164</v>
      </c>
      <c r="D62" s="194"/>
      <c r="E62" s="194">
        <v>4</v>
      </c>
      <c r="F62" s="194"/>
      <c r="G62" s="194" t="e">
        <f>INDEX('[1]Balance (Stock Control)'!$AK:$AK,MATCH(C62,'[1]Balance (Stock Control)'!$F:$F,0))</f>
        <v>#N/A</v>
      </c>
      <c r="H62" s="195">
        <v>500</v>
      </c>
      <c r="I62" s="200">
        <v>550</v>
      </c>
      <c r="J62" s="201">
        <v>0.15714285714285714</v>
      </c>
      <c r="K62" s="201">
        <f t="shared" si="0"/>
        <v>0.62857142857142856</v>
      </c>
      <c r="L62" s="201" t="s">
        <v>214</v>
      </c>
      <c r="M62" s="194" t="s">
        <v>83</v>
      </c>
      <c r="N62" s="194" t="s">
        <v>83</v>
      </c>
      <c r="O62" s="194" t="s">
        <v>260</v>
      </c>
      <c r="P62" s="197"/>
      <c r="Q62" s="188"/>
    </row>
    <row r="63" spans="1:17" ht="26.25" customHeight="1">
      <c r="A63" s="89">
        <v>52</v>
      </c>
      <c r="B63" s="194" t="s">
        <v>187</v>
      </c>
      <c r="C63" s="194" t="s">
        <v>189</v>
      </c>
      <c r="D63" s="194">
        <v>6</v>
      </c>
      <c r="E63" s="194">
        <v>1</v>
      </c>
      <c r="F63" s="194"/>
      <c r="G63" s="194" t="e">
        <f>INDEX('[1]Balance (Stock Control)'!$AK:$AK,MATCH(C63,'[1]Balance (Stock Control)'!$F:$F,0))</f>
        <v>#N/A</v>
      </c>
      <c r="H63" s="195">
        <v>110000</v>
      </c>
      <c r="I63" s="200">
        <v>121000.00000000001</v>
      </c>
      <c r="J63" s="201">
        <v>34.571428571428577</v>
      </c>
      <c r="K63" s="201">
        <f t="shared" si="0"/>
        <v>34.571428571428577</v>
      </c>
      <c r="L63" s="201" t="s">
        <v>214</v>
      </c>
      <c r="M63" s="194" t="s">
        <v>188</v>
      </c>
      <c r="N63" s="194" t="s">
        <v>83</v>
      </c>
      <c r="O63" s="194" t="s">
        <v>261</v>
      </c>
      <c r="P63" s="197"/>
      <c r="Q63" s="188"/>
    </row>
    <row r="64" spans="1:17" s="163" customFormat="1" ht="26.25" customHeight="1">
      <c r="A64" s="153"/>
      <c r="B64" s="216" t="s">
        <v>187</v>
      </c>
      <c r="C64" s="216" t="s">
        <v>189</v>
      </c>
      <c r="D64" s="216">
        <v>6</v>
      </c>
      <c r="E64" s="216">
        <v>1</v>
      </c>
      <c r="F64" s="216"/>
      <c r="G64" s="216" t="e">
        <f>INDEX('[1]Balance (Stock Control)'!$AK:$AK,MATCH(C64,'[1]Balance (Stock Control)'!$F:$F,0))</f>
        <v>#N/A</v>
      </c>
      <c r="H64" s="217">
        <v>380000</v>
      </c>
      <c r="I64" s="218">
        <v>418000.00000000006</v>
      </c>
      <c r="J64" s="219">
        <v>0</v>
      </c>
      <c r="K64" s="219">
        <f t="shared" si="0"/>
        <v>0</v>
      </c>
      <c r="L64" s="219" t="s">
        <v>216</v>
      </c>
      <c r="M64" s="216" t="s">
        <v>190</v>
      </c>
      <c r="N64" s="216" t="s">
        <v>83</v>
      </c>
      <c r="O64" s="216"/>
      <c r="P64" s="220"/>
      <c r="Q64" s="221"/>
    </row>
    <row r="65" spans="1:17" s="121" customFormat="1" ht="26.25" customHeight="1">
      <c r="A65" s="91">
        <v>53</v>
      </c>
      <c r="B65" s="194" t="s">
        <v>95</v>
      </c>
      <c r="C65" s="194">
        <v>9413614194</v>
      </c>
      <c r="D65" s="207"/>
      <c r="E65" s="207">
        <v>6</v>
      </c>
      <c r="F65" s="207"/>
      <c r="G65" s="194">
        <f>INDEX('[1]Balance (Stock Control)'!$AK:$AK,MATCH(C65,'[1]Balance (Stock Control)'!$F:$F,0))</f>
        <v>2</v>
      </c>
      <c r="H65" s="222"/>
      <c r="I65" s="223"/>
      <c r="J65" s="224">
        <v>19.019000000000005</v>
      </c>
      <c r="K65" s="224">
        <f>J65*E65</f>
        <v>114.11400000000003</v>
      </c>
      <c r="L65" s="224" t="s">
        <v>214</v>
      </c>
      <c r="M65" s="207" t="s">
        <v>93</v>
      </c>
      <c r="N65" s="207" t="s">
        <v>262</v>
      </c>
      <c r="O65" s="207"/>
      <c r="P65" s="192"/>
      <c r="Q65" s="225"/>
    </row>
    <row r="66" spans="1:17" ht="26.25" customHeight="1">
      <c r="A66" s="89">
        <v>54</v>
      </c>
      <c r="B66" s="194" t="s">
        <v>191</v>
      </c>
      <c r="C66" s="194">
        <v>9413610351</v>
      </c>
      <c r="D66" s="194"/>
      <c r="E66" s="194">
        <v>6</v>
      </c>
      <c r="F66" s="194" t="e">
        <f>INDEX('[2]Balance (Stock Control)'!$AI:$AI,MATCH(C66,'[2]Balance (Stock Control)'!$E:$E,0))</f>
        <v>#N/A</v>
      </c>
      <c r="G66" s="194">
        <f>INDEX('[1]Balance (Stock Control)'!$AK:$AK,MATCH(C66,'[1]Balance (Stock Control)'!$F:$F,0))</f>
        <v>11</v>
      </c>
      <c r="H66" s="195"/>
      <c r="I66" s="194"/>
      <c r="J66" s="201">
        <v>8.9375000000000036</v>
      </c>
      <c r="K66" s="201">
        <f t="shared" si="0"/>
        <v>53.625000000000021</v>
      </c>
      <c r="L66" s="224" t="s">
        <v>214</v>
      </c>
      <c r="M66" s="194" t="s">
        <v>93</v>
      </c>
      <c r="N66" s="194" t="s">
        <v>59</v>
      </c>
      <c r="O66" s="194" t="s">
        <v>263</v>
      </c>
      <c r="P66" s="197"/>
      <c r="Q66" s="188"/>
    </row>
    <row r="67" spans="1:17" ht="26.25" customHeight="1">
      <c r="A67" s="89">
        <v>55</v>
      </c>
      <c r="B67" s="194" t="s">
        <v>192</v>
      </c>
      <c r="C67" s="194" t="s">
        <v>164</v>
      </c>
      <c r="D67" s="194"/>
      <c r="E67" s="194">
        <v>6</v>
      </c>
      <c r="F67" s="194"/>
      <c r="G67" s="194" t="e">
        <f>INDEX('[1]Balance (Stock Control)'!$AK:$AK,MATCH(C67,'[1]Balance (Stock Control)'!$F:$F,0))</f>
        <v>#N/A</v>
      </c>
      <c r="H67" s="195">
        <v>500</v>
      </c>
      <c r="I67" s="200">
        <v>550</v>
      </c>
      <c r="J67" s="201">
        <v>0.15714285714285714</v>
      </c>
      <c r="K67" s="201">
        <f t="shared" si="0"/>
        <v>0.94285714285714284</v>
      </c>
      <c r="L67" s="224" t="s">
        <v>214</v>
      </c>
      <c r="M67" s="194" t="s">
        <v>83</v>
      </c>
      <c r="N67" s="194" t="s">
        <v>83</v>
      </c>
      <c r="O67" s="194" t="s">
        <v>259</v>
      </c>
      <c r="P67" s="197"/>
      <c r="Q67" s="188"/>
    </row>
    <row r="68" spans="1:17" ht="26.25" customHeight="1">
      <c r="A68" s="89">
        <v>56</v>
      </c>
      <c r="B68" s="194" t="s">
        <v>193</v>
      </c>
      <c r="C68" s="194" t="s">
        <v>164</v>
      </c>
      <c r="D68" s="194"/>
      <c r="E68" s="194">
        <v>6</v>
      </c>
      <c r="F68" s="194"/>
      <c r="G68" s="194" t="e">
        <f>INDEX('[1]Balance (Stock Control)'!$AK:$AK,MATCH(C68,'[1]Balance (Stock Control)'!$F:$F,0))</f>
        <v>#N/A</v>
      </c>
      <c r="H68" s="195">
        <v>2000</v>
      </c>
      <c r="I68" s="200">
        <v>2200</v>
      </c>
      <c r="J68" s="201">
        <v>0.62857142857142856</v>
      </c>
      <c r="K68" s="201">
        <f t="shared" si="0"/>
        <v>3.7714285714285714</v>
      </c>
      <c r="L68" s="224" t="s">
        <v>214</v>
      </c>
      <c r="M68" s="194" t="s">
        <v>83</v>
      </c>
      <c r="N68" s="194" t="s">
        <v>83</v>
      </c>
      <c r="O68" s="194" t="s">
        <v>259</v>
      </c>
      <c r="P68" s="197"/>
      <c r="Q68" s="188"/>
    </row>
    <row r="69" spans="1:17" ht="26.25" customHeight="1">
      <c r="A69" s="89">
        <v>57</v>
      </c>
      <c r="B69" s="194" t="s">
        <v>194</v>
      </c>
      <c r="C69" s="194" t="s">
        <v>164</v>
      </c>
      <c r="D69" s="194"/>
      <c r="E69" s="194">
        <v>6</v>
      </c>
      <c r="F69" s="194"/>
      <c r="G69" s="194" t="e">
        <f>INDEX('[1]Balance (Stock Control)'!$AK:$AK,MATCH(C69,'[1]Balance (Stock Control)'!$F:$F,0))</f>
        <v>#N/A</v>
      </c>
      <c r="H69" s="195">
        <v>800</v>
      </c>
      <c r="I69" s="200">
        <v>880.00000000000011</v>
      </c>
      <c r="J69" s="201">
        <v>0.25142857142857145</v>
      </c>
      <c r="K69" s="201">
        <f t="shared" si="0"/>
        <v>1.5085714285714287</v>
      </c>
      <c r="L69" s="224" t="s">
        <v>214</v>
      </c>
      <c r="M69" s="194" t="s">
        <v>83</v>
      </c>
      <c r="N69" s="194" t="s">
        <v>83</v>
      </c>
      <c r="O69" s="194" t="s">
        <v>259</v>
      </c>
      <c r="P69" s="197"/>
      <c r="Q69" s="188"/>
    </row>
    <row r="70" spans="1:17" s="116" customFormat="1" ht="26.25" customHeight="1">
      <c r="A70" s="202">
        <v>58</v>
      </c>
      <c r="B70" s="194" t="s">
        <v>195</v>
      </c>
      <c r="C70" s="194" t="s">
        <v>164</v>
      </c>
      <c r="D70" s="194"/>
      <c r="E70" s="194">
        <v>3</v>
      </c>
      <c r="F70" s="194"/>
      <c r="G70" s="194" t="e">
        <f>INDEX('[1]Balance (Stock Control)'!$AK:$AK,MATCH(C70,'[1]Balance (Stock Control)'!$F:$F,0))</f>
        <v>#N/A</v>
      </c>
      <c r="H70" s="195">
        <v>35000</v>
      </c>
      <c r="I70" s="200">
        <v>38500</v>
      </c>
      <c r="J70" s="201">
        <v>11</v>
      </c>
      <c r="K70" s="201">
        <f t="shared" si="0"/>
        <v>33</v>
      </c>
      <c r="L70" s="224" t="s">
        <v>214</v>
      </c>
      <c r="M70" s="194" t="s">
        <v>83</v>
      </c>
      <c r="N70" s="194" t="s">
        <v>83</v>
      </c>
      <c r="O70" s="194" t="s">
        <v>259</v>
      </c>
      <c r="P70" s="197"/>
      <c r="Q70" s="206"/>
    </row>
    <row r="71" spans="1:17" ht="26.25" customHeight="1">
      <c r="A71" s="89">
        <v>59</v>
      </c>
      <c r="B71" s="194" t="s">
        <v>196</v>
      </c>
      <c r="C71" s="194" t="s">
        <v>164</v>
      </c>
      <c r="D71" s="194"/>
      <c r="E71" s="194">
        <v>1</v>
      </c>
      <c r="F71" s="194"/>
      <c r="G71" s="194" t="e">
        <f>INDEX('[1]Balance (Stock Control)'!$AK:$AK,MATCH(C71,'[1]Balance (Stock Control)'!$F:$F,0))</f>
        <v>#N/A</v>
      </c>
      <c r="H71" s="195">
        <v>50000</v>
      </c>
      <c r="I71" s="200">
        <v>55000.000000000007</v>
      </c>
      <c r="J71" s="201">
        <v>15.714285714285717</v>
      </c>
      <c r="K71" s="201">
        <f t="shared" si="0"/>
        <v>15.714285714285717</v>
      </c>
      <c r="L71" s="224" t="s">
        <v>214</v>
      </c>
      <c r="M71" s="194" t="s">
        <v>83</v>
      </c>
      <c r="N71" s="194" t="s">
        <v>83</v>
      </c>
      <c r="O71" s="194" t="s">
        <v>259</v>
      </c>
      <c r="P71" s="197"/>
      <c r="Q71" s="188"/>
    </row>
    <row r="72" spans="1:17" ht="26.25" customHeight="1">
      <c r="A72" s="89">
        <v>60</v>
      </c>
      <c r="B72" s="194" t="s">
        <v>197</v>
      </c>
      <c r="C72" s="194">
        <v>1017430</v>
      </c>
      <c r="D72" s="194"/>
      <c r="E72" s="194">
        <v>1</v>
      </c>
      <c r="F72" s="194"/>
      <c r="G72" s="194" t="e">
        <f>INDEX('[1]Balance (Stock Control)'!$AK:$AK,MATCH(C72,'[1]Balance (Stock Control)'!$F:$F,0))</f>
        <v>#N/A</v>
      </c>
      <c r="H72" s="195">
        <v>15000</v>
      </c>
      <c r="I72" s="200">
        <v>16500</v>
      </c>
      <c r="J72" s="201">
        <v>4.7142857142857144</v>
      </c>
      <c r="K72" s="201">
        <f t="shared" si="0"/>
        <v>4.7142857142857144</v>
      </c>
      <c r="L72" s="224" t="s">
        <v>214</v>
      </c>
      <c r="M72" s="194" t="s">
        <v>83</v>
      </c>
      <c r="N72" s="194" t="s">
        <v>83</v>
      </c>
      <c r="O72" s="194" t="s">
        <v>259</v>
      </c>
      <c r="P72" s="197"/>
      <c r="Q72" s="188"/>
    </row>
    <row r="73" spans="1:17" ht="26.25" customHeight="1">
      <c r="A73" s="89">
        <v>61</v>
      </c>
      <c r="B73" s="194" t="s">
        <v>198</v>
      </c>
      <c r="C73" s="194" t="s">
        <v>164</v>
      </c>
      <c r="D73" s="194"/>
      <c r="E73" s="194">
        <v>1</v>
      </c>
      <c r="F73" s="194"/>
      <c r="G73" s="194" t="e">
        <f>INDEX('[1]Balance (Stock Control)'!$AK:$AK,MATCH(C73,'[1]Balance (Stock Control)'!$F:$F,0))</f>
        <v>#N/A</v>
      </c>
      <c r="H73" s="195">
        <v>2500</v>
      </c>
      <c r="I73" s="200">
        <v>2750</v>
      </c>
      <c r="J73" s="201">
        <v>0.7857142857142857</v>
      </c>
      <c r="K73" s="201">
        <f t="shared" si="0"/>
        <v>0.7857142857142857</v>
      </c>
      <c r="L73" s="224" t="s">
        <v>214</v>
      </c>
      <c r="M73" s="194" t="s">
        <v>83</v>
      </c>
      <c r="N73" s="194" t="s">
        <v>83</v>
      </c>
      <c r="O73" s="194" t="s">
        <v>259</v>
      </c>
      <c r="P73" s="197"/>
      <c r="Q73" s="188"/>
    </row>
    <row r="74" spans="1:17" ht="26.25" customHeight="1">
      <c r="A74" s="89">
        <v>62</v>
      </c>
      <c r="B74" s="194" t="s">
        <v>199</v>
      </c>
      <c r="C74" s="194" t="s">
        <v>164</v>
      </c>
      <c r="D74" s="194"/>
      <c r="E74" s="194">
        <v>1</v>
      </c>
      <c r="F74" s="194"/>
      <c r="G74" s="194" t="e">
        <f>INDEX('[1]Balance (Stock Control)'!$AK:$AK,MATCH(C74,'[1]Balance (Stock Control)'!$F:$F,0))</f>
        <v>#N/A</v>
      </c>
      <c r="H74" s="195">
        <v>7500</v>
      </c>
      <c r="I74" s="200">
        <v>8250</v>
      </c>
      <c r="J74" s="201">
        <v>2.3571428571428572</v>
      </c>
      <c r="K74" s="201">
        <f t="shared" si="0"/>
        <v>2.3571428571428572</v>
      </c>
      <c r="L74" s="224" t="s">
        <v>214</v>
      </c>
      <c r="M74" s="194" t="s">
        <v>83</v>
      </c>
      <c r="N74" s="194" t="s">
        <v>83</v>
      </c>
      <c r="O74" s="194" t="s">
        <v>259</v>
      </c>
      <c r="P74" s="197"/>
      <c r="Q74" s="188"/>
    </row>
    <row r="75" spans="1:17" ht="26.25" customHeight="1">
      <c r="A75" s="89">
        <v>63</v>
      </c>
      <c r="B75" s="194" t="s">
        <v>200</v>
      </c>
      <c r="C75" s="194" t="s">
        <v>164</v>
      </c>
      <c r="D75" s="194"/>
      <c r="E75" s="194">
        <v>1</v>
      </c>
      <c r="F75" s="194"/>
      <c r="G75" s="194" t="e">
        <f>INDEX('[1]Balance (Stock Control)'!$AK:$AK,MATCH(C75,'[1]Balance (Stock Control)'!$F:$F,0))</f>
        <v>#N/A</v>
      </c>
      <c r="H75" s="195">
        <v>1500</v>
      </c>
      <c r="I75" s="200">
        <v>1650.0000000000002</v>
      </c>
      <c r="J75" s="201">
        <v>0.47142857142857147</v>
      </c>
      <c r="K75" s="201">
        <f t="shared" si="0"/>
        <v>0.47142857142857147</v>
      </c>
      <c r="L75" s="224" t="s">
        <v>214</v>
      </c>
      <c r="M75" s="194" t="s">
        <v>83</v>
      </c>
      <c r="N75" s="194" t="s">
        <v>83</v>
      </c>
      <c r="O75" s="194" t="s">
        <v>259</v>
      </c>
      <c r="P75" s="197"/>
      <c r="Q75" s="188"/>
    </row>
    <row r="76" spans="1:17" s="175" customFormat="1" ht="26.25" customHeight="1">
      <c r="A76" s="209">
        <v>64</v>
      </c>
      <c r="B76" s="210" t="s">
        <v>201</v>
      </c>
      <c r="C76" s="210" t="s">
        <v>164</v>
      </c>
      <c r="D76" s="210"/>
      <c r="E76" s="210">
        <v>1</v>
      </c>
      <c r="F76" s="210"/>
      <c r="G76" s="210" t="e">
        <f>INDEX('[1]Balance (Stock Control)'!$AK:$AK,MATCH(C76,'[1]Balance (Stock Control)'!$F:$F,0))</f>
        <v>#N/A</v>
      </c>
      <c r="H76" s="211">
        <v>250000</v>
      </c>
      <c r="I76" s="212">
        <v>275000</v>
      </c>
      <c r="J76" s="213">
        <v>0</v>
      </c>
      <c r="K76" s="213">
        <f t="shared" si="0"/>
        <v>0</v>
      </c>
      <c r="L76" s="213" t="s">
        <v>215</v>
      </c>
      <c r="M76" s="210" t="s">
        <v>83</v>
      </c>
      <c r="N76" s="210" t="s">
        <v>83</v>
      </c>
      <c r="O76" s="210" t="s">
        <v>259</v>
      </c>
      <c r="P76" s="214"/>
      <c r="Q76" s="215"/>
    </row>
    <row r="77" spans="1:17" s="163" customFormat="1" ht="26.25" customHeight="1">
      <c r="A77" s="153">
        <v>65</v>
      </c>
      <c r="B77" s="216" t="s">
        <v>206</v>
      </c>
      <c r="C77" s="216" t="s">
        <v>207</v>
      </c>
      <c r="D77" s="216"/>
      <c r="E77" s="216">
        <v>1</v>
      </c>
      <c r="F77" s="216"/>
      <c r="G77" s="216"/>
      <c r="H77" s="217"/>
      <c r="I77" s="216"/>
      <c r="J77" s="219"/>
      <c r="K77" s="219">
        <f t="shared" si="0"/>
        <v>0</v>
      </c>
      <c r="L77" s="219" t="s">
        <v>216</v>
      </c>
      <c r="M77" s="216"/>
      <c r="N77" s="216" t="s">
        <v>264</v>
      </c>
      <c r="O77" s="216" t="s">
        <v>259</v>
      </c>
      <c r="P77" s="226" t="s">
        <v>216</v>
      </c>
      <c r="Q77" s="221"/>
    </row>
    <row r="78" spans="1:17" s="163" customFormat="1" ht="26.25" customHeight="1">
      <c r="A78" s="153">
        <v>66</v>
      </c>
      <c r="B78" s="216" t="s">
        <v>206</v>
      </c>
      <c r="C78" s="216" t="s">
        <v>208</v>
      </c>
      <c r="D78" s="216"/>
      <c r="E78" s="216">
        <v>1</v>
      </c>
      <c r="F78" s="216"/>
      <c r="G78" s="216"/>
      <c r="H78" s="217"/>
      <c r="I78" s="216"/>
      <c r="J78" s="219"/>
      <c r="K78" s="219">
        <f t="shared" ref="K78:K86" si="1">J78*E78</f>
        <v>0</v>
      </c>
      <c r="L78" s="219" t="s">
        <v>216</v>
      </c>
      <c r="M78" s="216"/>
      <c r="N78" s="216" t="s">
        <v>264</v>
      </c>
      <c r="O78" s="216" t="s">
        <v>259</v>
      </c>
      <c r="P78" s="226"/>
      <c r="Q78" s="221"/>
    </row>
    <row r="79" spans="1:17" s="175" customFormat="1" ht="26.25" customHeight="1">
      <c r="A79" s="209">
        <v>67</v>
      </c>
      <c r="B79" s="210" t="s">
        <v>202</v>
      </c>
      <c r="C79" s="210" t="s">
        <v>164</v>
      </c>
      <c r="D79" s="210"/>
      <c r="E79" s="210">
        <v>1</v>
      </c>
      <c r="F79" s="210"/>
      <c r="G79" s="210" t="e">
        <f>INDEX('[1]Balance (Stock Control)'!$AK:$AK,MATCH(C79,'[1]Balance (Stock Control)'!$F:$F,0))</f>
        <v>#N/A</v>
      </c>
      <c r="H79" s="211">
        <v>1200000</v>
      </c>
      <c r="I79" s="212">
        <v>1320000</v>
      </c>
      <c r="J79" s="213">
        <v>0</v>
      </c>
      <c r="K79" s="213">
        <f t="shared" si="1"/>
        <v>0</v>
      </c>
      <c r="L79" s="213" t="s">
        <v>215</v>
      </c>
      <c r="M79" s="210" t="s">
        <v>83</v>
      </c>
      <c r="N79" s="210" t="s">
        <v>83</v>
      </c>
      <c r="O79" s="210" t="s">
        <v>259</v>
      </c>
      <c r="P79" s="214"/>
      <c r="Q79" s="215"/>
    </row>
    <row r="80" spans="1:17" s="163" customFormat="1" ht="26.25" customHeight="1">
      <c r="A80" s="153">
        <v>68</v>
      </c>
      <c r="B80" s="216" t="s">
        <v>209</v>
      </c>
      <c r="C80" s="216" t="s">
        <v>210</v>
      </c>
      <c r="D80" s="216"/>
      <c r="E80" s="216">
        <v>1</v>
      </c>
      <c r="F80" s="216"/>
      <c r="G80" s="216"/>
      <c r="H80" s="217"/>
      <c r="I80" s="216"/>
      <c r="J80" s="219"/>
      <c r="K80" s="219">
        <f t="shared" si="1"/>
        <v>0</v>
      </c>
      <c r="L80" s="219" t="s">
        <v>216</v>
      </c>
      <c r="M80" s="216"/>
      <c r="N80" s="216" t="s">
        <v>264</v>
      </c>
      <c r="O80" s="216"/>
      <c r="P80" s="226"/>
      <c r="Q80" s="221"/>
    </row>
    <row r="81" spans="1:17" ht="26.25" customHeight="1">
      <c r="A81" s="89">
        <v>69</v>
      </c>
      <c r="B81" s="194" t="s">
        <v>203</v>
      </c>
      <c r="C81" s="194" t="s">
        <v>164</v>
      </c>
      <c r="D81" s="194"/>
      <c r="E81" s="194">
        <v>6</v>
      </c>
      <c r="F81" s="194"/>
      <c r="G81" s="194" t="e">
        <f>INDEX('[1]Balance (Stock Control)'!$AK:$AK,MATCH(C81,'[1]Balance (Stock Control)'!$F:$F,0))</f>
        <v>#N/A</v>
      </c>
      <c r="H81" s="195">
        <v>50000</v>
      </c>
      <c r="I81" s="200">
        <v>55000.000000000007</v>
      </c>
      <c r="J81" s="201">
        <v>15.714285714285717</v>
      </c>
      <c r="K81" s="201">
        <f t="shared" si="1"/>
        <v>94.285714285714306</v>
      </c>
      <c r="L81" s="201" t="s">
        <v>214</v>
      </c>
      <c r="M81" s="194" t="s">
        <v>83</v>
      </c>
      <c r="N81" s="194" t="s">
        <v>83</v>
      </c>
      <c r="O81" s="194" t="s">
        <v>259</v>
      </c>
      <c r="P81" s="197"/>
      <c r="Q81" s="188"/>
    </row>
    <row r="82" spans="1:17" s="233" customFormat="1" ht="26.25" customHeight="1">
      <c r="A82" s="227">
        <v>70</v>
      </c>
      <c r="B82" s="203" t="s">
        <v>156</v>
      </c>
      <c r="C82" s="203">
        <v>3863955</v>
      </c>
      <c r="D82" s="203"/>
      <c r="E82" s="203">
        <v>1</v>
      </c>
      <c r="F82" s="203"/>
      <c r="G82" s="203"/>
      <c r="H82" s="228">
        <v>45000</v>
      </c>
      <c r="I82" s="229">
        <v>49500.000000000007</v>
      </c>
      <c r="J82" s="230">
        <v>14.142857142857144</v>
      </c>
      <c r="K82" s="230">
        <f t="shared" si="1"/>
        <v>14.142857142857144</v>
      </c>
      <c r="L82" s="230" t="s">
        <v>214</v>
      </c>
      <c r="M82" s="203" t="s">
        <v>83</v>
      </c>
      <c r="N82" s="203" t="s">
        <v>83</v>
      </c>
      <c r="O82" s="203" t="s">
        <v>223</v>
      </c>
      <c r="P82" s="231"/>
      <c r="Q82" s="232"/>
    </row>
    <row r="83" spans="1:17" s="233" customFormat="1" ht="26.25" customHeight="1">
      <c r="A83" s="227">
        <v>71</v>
      </c>
      <c r="B83" s="203" t="s">
        <v>159</v>
      </c>
      <c r="C83" s="203">
        <v>4063195</v>
      </c>
      <c r="D83" s="203"/>
      <c r="E83" s="203">
        <v>1</v>
      </c>
      <c r="F83" s="203"/>
      <c r="G83" s="203"/>
      <c r="H83" s="228">
        <v>3500</v>
      </c>
      <c r="I83" s="229">
        <v>3850.0000000000005</v>
      </c>
      <c r="J83" s="230">
        <v>1.1000000000000001</v>
      </c>
      <c r="K83" s="230">
        <f t="shared" si="1"/>
        <v>1.1000000000000001</v>
      </c>
      <c r="L83" s="230" t="s">
        <v>214</v>
      </c>
      <c r="M83" s="203" t="s">
        <v>83</v>
      </c>
      <c r="N83" s="203" t="s">
        <v>83</v>
      </c>
      <c r="O83" s="203" t="s">
        <v>223</v>
      </c>
      <c r="P83" s="231"/>
      <c r="Q83" s="232"/>
    </row>
    <row r="84" spans="1:17" s="163" customFormat="1" ht="26.25" customHeight="1">
      <c r="A84" s="153">
        <v>72</v>
      </c>
      <c r="B84" s="216" t="s">
        <v>204</v>
      </c>
      <c r="C84" s="216" t="s">
        <v>164</v>
      </c>
      <c r="D84" s="216"/>
      <c r="E84" s="216">
        <v>1</v>
      </c>
      <c r="F84" s="216"/>
      <c r="G84" s="216"/>
      <c r="H84" s="217">
        <v>60000</v>
      </c>
      <c r="I84" s="218">
        <v>66000</v>
      </c>
      <c r="J84" s="219">
        <v>0</v>
      </c>
      <c r="K84" s="219">
        <f t="shared" si="1"/>
        <v>0</v>
      </c>
      <c r="L84" s="219" t="s">
        <v>216</v>
      </c>
      <c r="M84" s="216" t="s">
        <v>83</v>
      </c>
      <c r="N84" s="216" t="s">
        <v>83</v>
      </c>
      <c r="O84" s="216" t="s">
        <v>223</v>
      </c>
      <c r="P84" s="220"/>
      <c r="Q84" s="221"/>
    </row>
    <row r="85" spans="1:17" s="233" customFormat="1" ht="26.25" customHeight="1">
      <c r="A85" s="227">
        <v>73</v>
      </c>
      <c r="B85" s="203" t="s">
        <v>205</v>
      </c>
      <c r="C85" s="203" t="s">
        <v>164</v>
      </c>
      <c r="D85" s="203"/>
      <c r="E85" s="203">
        <v>4</v>
      </c>
      <c r="F85" s="203"/>
      <c r="G85" s="203"/>
      <c r="H85" s="228">
        <v>10000</v>
      </c>
      <c r="I85" s="229">
        <v>11000</v>
      </c>
      <c r="J85" s="230">
        <v>3.1428571428571428</v>
      </c>
      <c r="K85" s="230">
        <f t="shared" si="1"/>
        <v>12.571428571428571</v>
      </c>
      <c r="L85" s="230" t="s">
        <v>214</v>
      </c>
      <c r="M85" s="203" t="s">
        <v>83</v>
      </c>
      <c r="N85" s="203" t="s">
        <v>83</v>
      </c>
      <c r="O85" s="203" t="s">
        <v>265</v>
      </c>
      <c r="P85" s="231"/>
      <c r="Q85" s="232"/>
    </row>
    <row r="86" spans="1:17" s="233" customFormat="1" ht="26.25" customHeight="1">
      <c r="A86" s="227">
        <v>74</v>
      </c>
      <c r="B86" s="203" t="s">
        <v>205</v>
      </c>
      <c r="C86" s="203" t="s">
        <v>164</v>
      </c>
      <c r="D86" s="203"/>
      <c r="E86" s="203">
        <v>7</v>
      </c>
      <c r="F86" s="203"/>
      <c r="G86" s="203"/>
      <c r="H86" s="228">
        <v>15000</v>
      </c>
      <c r="I86" s="229">
        <v>16500</v>
      </c>
      <c r="J86" s="230">
        <v>4.7142857142857144</v>
      </c>
      <c r="K86" s="230">
        <f t="shared" si="1"/>
        <v>33</v>
      </c>
      <c r="L86" s="230" t="s">
        <v>214</v>
      </c>
      <c r="M86" s="203" t="s">
        <v>83</v>
      </c>
      <c r="N86" s="203" t="s">
        <v>83</v>
      </c>
      <c r="O86" s="203" t="s">
        <v>266</v>
      </c>
      <c r="P86" s="231"/>
      <c r="Q86" s="232"/>
    </row>
    <row r="87" spans="1:17" s="121" customFormat="1" ht="26.25" customHeight="1">
      <c r="A87" s="234"/>
      <c r="B87" s="235"/>
      <c r="C87" s="235"/>
      <c r="D87" s="235"/>
      <c r="E87" s="235"/>
      <c r="F87" s="235"/>
      <c r="G87" s="235"/>
      <c r="H87" s="236"/>
      <c r="I87" s="235"/>
      <c r="J87" s="224" t="s">
        <v>267</v>
      </c>
      <c r="K87" s="224">
        <f>SUM(K12:K86)</f>
        <v>2545.2714560574691</v>
      </c>
      <c r="L87" s="237"/>
      <c r="M87" s="235"/>
      <c r="N87" s="235"/>
      <c r="O87" s="235"/>
      <c r="P87" s="192"/>
      <c r="Q87" s="225"/>
    </row>
    <row r="88" spans="1:17" ht="32.25" customHeight="1">
      <c r="A88" s="279"/>
      <c r="B88" s="279"/>
      <c r="C88" s="279"/>
      <c r="D88" s="279"/>
      <c r="E88" s="279"/>
      <c r="F88" s="279"/>
      <c r="G88" s="279"/>
      <c r="H88" s="279"/>
      <c r="I88" s="279"/>
      <c r="J88" s="279"/>
      <c r="K88" s="279"/>
      <c r="L88" s="279"/>
      <c r="M88" s="279"/>
      <c r="N88" s="279"/>
      <c r="O88" s="279"/>
    </row>
    <row r="89" spans="1:17">
      <c r="C89" s="238" t="s">
        <v>268</v>
      </c>
    </row>
    <row r="91" spans="1:17">
      <c r="B91" s="241" t="s">
        <v>269</v>
      </c>
      <c r="C91" s="242">
        <v>45168</v>
      </c>
    </row>
    <row r="92" spans="1:17">
      <c r="B92" s="241" t="s">
        <v>270</v>
      </c>
      <c r="C92" s="242">
        <v>45169</v>
      </c>
    </row>
    <row r="93" spans="1:17">
      <c r="B93" s="241" t="s">
        <v>271</v>
      </c>
      <c r="C93" s="243"/>
    </row>
    <row r="94" spans="1:17" ht="15.75">
      <c r="B94" s="244" t="s">
        <v>272</v>
      </c>
      <c r="C94" s="244" t="s">
        <v>273</v>
      </c>
      <c r="D94" s="244"/>
    </row>
    <row r="95" spans="1:17" ht="15.75">
      <c r="B95" s="244"/>
      <c r="C95" s="244" t="s">
        <v>274</v>
      </c>
      <c r="D95" s="244"/>
    </row>
    <row r="96" spans="1:17" ht="15.75">
      <c r="B96" s="175"/>
      <c r="C96" s="244"/>
      <c r="D96" s="244"/>
    </row>
    <row r="97" spans="2:2">
      <c r="B97" t="s">
        <v>268</v>
      </c>
    </row>
  </sheetData>
  <autoFilter ref="A11:Q87"/>
  <mergeCells count="11">
    <mergeCell ref="E1:O1"/>
    <mergeCell ref="E2:O2"/>
    <mergeCell ref="J12:J13"/>
    <mergeCell ref="K12:K13"/>
    <mergeCell ref="M12:M13"/>
    <mergeCell ref="N12:N13"/>
    <mergeCell ref="J17:J18"/>
    <mergeCell ref="K17:K18"/>
    <mergeCell ref="M17:M18"/>
    <mergeCell ref="N17:N18"/>
    <mergeCell ref="A88:O8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4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55" t="s">
        <v>33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</row>
    <row r="2" spans="2:20" ht="15"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</row>
    <row r="3" spans="2:20" ht="15"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85" t="s">
        <v>107</v>
      </c>
      <c r="D41" s="286"/>
      <c r="E41" s="286"/>
      <c r="F41" s="286"/>
      <c r="G41" s="286"/>
      <c r="H41" s="286"/>
      <c r="I41" s="287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85" t="s">
        <v>108</v>
      </c>
      <c r="D42" s="286"/>
      <c r="E42" s="286"/>
      <c r="F42" s="286"/>
      <c r="G42" s="286"/>
      <c r="H42" s="286"/>
      <c r="I42" s="287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85" t="s">
        <v>109</v>
      </c>
      <c r="D43" s="286"/>
      <c r="E43" s="286"/>
      <c r="F43" s="286"/>
      <c r="G43" s="286"/>
      <c r="H43" s="286"/>
      <c r="I43" s="287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85" t="s">
        <v>110</v>
      </c>
      <c r="D44" s="286"/>
      <c r="E44" s="286"/>
      <c r="F44" s="286"/>
      <c r="G44" s="286"/>
      <c r="H44" s="286"/>
      <c r="I44" s="287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82" t="s">
        <v>32</v>
      </c>
      <c r="D45" s="282"/>
      <c r="E45" s="282"/>
      <c r="F45" s="282"/>
      <c r="G45" s="282"/>
      <c r="H45" s="282"/>
      <c r="I45" s="282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83" t="s">
        <v>23</v>
      </c>
      <c r="C56" s="283"/>
      <c r="D56" s="76"/>
      <c r="E56" s="76"/>
      <c r="F56" s="76"/>
      <c r="G56" s="18"/>
      <c r="I56" s="284" t="s">
        <v>2</v>
      </c>
      <c r="J56" s="284"/>
      <c r="K56" s="77"/>
      <c r="L56" s="77"/>
      <c r="M56" s="284" t="s">
        <v>2</v>
      </c>
      <c r="N56" s="284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88" t="s">
        <v>41</v>
      </c>
      <c r="N61" s="288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84" t="s">
        <v>42</v>
      </c>
      <c r="N62" s="284"/>
    </row>
    <row r="63" spans="1:19" ht="15">
      <c r="B63" s="283" t="s">
        <v>36</v>
      </c>
      <c r="C63" s="283"/>
      <c r="D63" s="76"/>
      <c r="E63" s="76"/>
      <c r="F63" s="76"/>
      <c r="G63" s="18"/>
      <c r="I63" s="283" t="s">
        <v>7</v>
      </c>
      <c r="J63" s="283"/>
      <c r="K63" s="76"/>
      <c r="L63" s="76"/>
      <c r="M63" s="284" t="s">
        <v>37</v>
      </c>
      <c r="N63" s="284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46" t="s">
        <v>38</v>
      </c>
      <c r="N64" s="246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Air KBZ</vt:lpstr>
      <vt:lpstr>CCO</vt:lpstr>
      <vt:lpstr>CCO (Recon)</vt:lpstr>
      <vt:lpstr>Sheet1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2023-07-01T02:17:57Z</cp:lastPrinted>
  <dcterms:created xsi:type="dcterms:W3CDTF">2016-07-26T09:24:26Z</dcterms:created>
  <dcterms:modified xsi:type="dcterms:W3CDTF">2023-12-28T03:15:37Z</dcterms:modified>
</cp:coreProperties>
</file>