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0490" windowHeight="7065"/>
  </bookViews>
  <sheets>
    <sheet name="OCT'24 TO JAN'25" sheetId="1" r:id="rId1"/>
  </sheets>
  <definedNames>
    <definedName name="_xlnm._FilterDatabase" localSheetId="0" hidden="1">'OCT''24 TO JAN''25'!$A$3:$S$8</definedName>
    <definedName name="_xlnm.Print_Area" localSheetId="0">'OCT''24 TO JAN''25'!$A$1:$S$9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N14" i="1"/>
  <c r="Q13" i="1"/>
  <c r="S9" i="1" l="1"/>
  <c r="P9" i="1"/>
  <c r="O9" i="1"/>
  <c r="M9" i="1"/>
  <c r="L9" i="1"/>
  <c r="J9" i="1"/>
  <c r="Q8" i="1"/>
  <c r="N8" i="1"/>
  <c r="K8" i="1"/>
  <c r="G8" i="1"/>
  <c r="F8" i="1"/>
  <c r="H8" i="1" s="1"/>
  <c r="N7" i="1"/>
  <c r="Q7" i="1" s="1"/>
  <c r="L7" i="1"/>
  <c r="K7" i="1"/>
  <c r="I7" i="1"/>
  <c r="I9" i="1" s="1"/>
  <c r="H7" i="1"/>
  <c r="N6" i="1"/>
  <c r="Q6" i="1" s="1"/>
  <c r="K6" i="1"/>
  <c r="H6" i="1"/>
  <c r="N5" i="1"/>
  <c r="Q5" i="1" s="1"/>
  <c r="K5" i="1"/>
  <c r="G5" i="1"/>
  <c r="F5" i="1"/>
  <c r="H5" i="1" s="1"/>
  <c r="N4" i="1"/>
  <c r="Q4" i="1" s="1"/>
  <c r="K4" i="1"/>
  <c r="K9" i="1" s="1"/>
  <c r="H4" i="1"/>
  <c r="G4" i="1"/>
  <c r="G9" i="1" s="1"/>
  <c r="F4" i="1"/>
  <c r="F9" i="1" s="1"/>
  <c r="Q9" i="1" l="1"/>
  <c r="H9" i="1"/>
  <c r="N9" i="1"/>
</calcChain>
</file>

<file path=xl/sharedStrings.xml><?xml version="1.0" encoding="utf-8"?>
<sst xmlns="http://schemas.openxmlformats.org/spreadsheetml/2006/main" count="49" uniqueCount="33">
  <si>
    <t>CE5 Summary For All BU &amp; BR Incentive (OCT'24 TO JAN'25)</t>
  </si>
  <si>
    <t>No</t>
  </si>
  <si>
    <t>BU</t>
  </si>
  <si>
    <t>BR</t>
  </si>
  <si>
    <t>Customer Name</t>
  </si>
  <si>
    <t>Saleman Name</t>
  </si>
  <si>
    <t>Total Incentive</t>
  </si>
  <si>
    <t>Convert(Ks)</t>
  </si>
  <si>
    <t>Saleman Amt</t>
  </si>
  <si>
    <t>Pooling Amt</t>
  </si>
  <si>
    <t>Retain Amt (20%)</t>
  </si>
  <si>
    <t>Exchange Rate</t>
  </si>
  <si>
    <t>SM Resign (or) Not</t>
  </si>
  <si>
    <t>$</t>
  </si>
  <si>
    <t>Ks</t>
  </si>
  <si>
    <t>CE5</t>
  </si>
  <si>
    <t>MHN (WRONG)/ ACTU IS CE5</t>
  </si>
  <si>
    <t>U SAN WIN (Unit)</t>
  </si>
  <si>
    <t>Lin Htet Aung</t>
  </si>
  <si>
    <t>JULY'24 (Oct'24 issued)</t>
  </si>
  <si>
    <t xml:space="preserve"> NYEIN CHAN,U/Unit</t>
  </si>
  <si>
    <t>Shwin Lan Aung</t>
  </si>
  <si>
    <t>Aug + Sep (Nov'24 Issued)</t>
  </si>
  <si>
    <t>HTUN KYAING,U /Unit</t>
  </si>
  <si>
    <t>Kyaw Min Hein</t>
  </si>
  <si>
    <t xml:space="preserve">SM Resign   </t>
  </si>
  <si>
    <t>U Sai Aung</t>
  </si>
  <si>
    <t>Nov'24 (Jan'25 Issued)</t>
  </si>
  <si>
    <t>Total</t>
  </si>
  <si>
    <t>S'Part</t>
  </si>
  <si>
    <t xml:space="preserve">7 လပိုင်း </t>
  </si>
  <si>
    <t>Unit</t>
  </si>
  <si>
    <t xml:space="preserve">8 လပိုင်း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</si>
</sst>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10000455]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43" fontId="4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43" fontId="3" fillId="0" borderId="5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43" fontId="3" fillId="2" borderId="5" xfId="1" applyNumberFormat="1" applyFont="1" applyFill="1" applyBorder="1" applyAlignment="1">
      <alignment horizontal="center" vertical="center"/>
    </xf>
    <xf numFmtId="43" fontId="3" fillId="0" borderId="2" xfId="1" applyNumberFormat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43" fontId="5" fillId="2" borderId="5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6" xfId="1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3" fontId="3" fillId="2" borderId="7" xfId="1" applyNumberFormat="1" applyFont="1" applyFill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3" fontId="3" fillId="0" borderId="0" xfId="1" applyNumberFormat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"/>
  <sheetViews>
    <sheetView tabSelected="1" topLeftCell="H1" zoomScale="115" zoomScaleNormal="115" workbookViewId="0">
      <pane ySplit="3" topLeftCell="A4" activePane="bottomLeft" state="frozen"/>
      <selection pane="bottomLeft" activeCell="L13" sqref="L13"/>
    </sheetView>
  </sheetViews>
  <sheetFormatPr defaultColWidth="0" defaultRowHeight="12.75" x14ac:dyDescent="0.25"/>
  <cols>
    <col min="1" max="1" width="6.28515625" style="25" customWidth="1"/>
    <col min="2" max="2" width="7.5703125" style="25" customWidth="1"/>
    <col min="3" max="3" width="20.5703125" style="25" customWidth="1"/>
    <col min="4" max="4" width="18.42578125" style="25" customWidth="1"/>
    <col min="5" max="5" width="16.140625" style="25" customWidth="1"/>
    <col min="6" max="6" width="13.28515625" style="35" customWidth="1"/>
    <col min="7" max="7" width="6.85546875" style="36" customWidth="1"/>
    <col min="8" max="8" width="18.28515625" style="36" bestFit="1" customWidth="1"/>
    <col min="9" max="9" width="13" style="35" bestFit="1" customWidth="1"/>
    <col min="10" max="10" width="5.85546875" style="36" customWidth="1"/>
    <col min="11" max="11" width="15.42578125" style="36" customWidth="1"/>
    <col min="12" max="12" width="13" style="35" bestFit="1" customWidth="1"/>
    <col min="13" max="13" width="4.140625" style="36" customWidth="1"/>
    <col min="14" max="14" width="15.42578125" style="36" customWidth="1"/>
    <col min="15" max="15" width="8.5703125" style="25" customWidth="1"/>
    <col min="16" max="16" width="7.5703125" style="25" customWidth="1"/>
    <col min="17" max="17" width="14" style="25" bestFit="1" customWidth="1"/>
    <col min="18" max="18" width="12.28515625" style="25" customWidth="1"/>
    <col min="19" max="19" width="16.85546875" style="39" customWidth="1"/>
    <col min="20" max="16384" width="9.140625" style="25" hidden="1"/>
  </cols>
  <sheetData>
    <row r="1" spans="1:19" ht="33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s="26" customFormat="1" ht="4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4"/>
      <c r="H2" s="5" t="s">
        <v>7</v>
      </c>
      <c r="I2" s="6" t="s">
        <v>8</v>
      </c>
      <c r="J2" s="6"/>
      <c r="K2" s="5" t="s">
        <v>7</v>
      </c>
      <c r="L2" s="6" t="s">
        <v>9</v>
      </c>
      <c r="M2" s="6"/>
      <c r="N2" s="5" t="s">
        <v>7</v>
      </c>
      <c r="O2" s="3" t="s">
        <v>10</v>
      </c>
      <c r="P2" s="4"/>
      <c r="Q2" s="5" t="s">
        <v>7</v>
      </c>
      <c r="R2" s="7" t="s">
        <v>11</v>
      </c>
      <c r="S2" s="8" t="s">
        <v>12</v>
      </c>
    </row>
    <row r="3" spans="1:19" s="26" customFormat="1" x14ac:dyDescent="0.25">
      <c r="A3" s="9"/>
      <c r="B3" s="9"/>
      <c r="C3" s="9"/>
      <c r="D3" s="9"/>
      <c r="E3" s="9"/>
      <c r="F3" s="10" t="s">
        <v>13</v>
      </c>
      <c r="G3" s="11" t="s">
        <v>14</v>
      </c>
      <c r="H3" s="12"/>
      <c r="I3" s="10" t="s">
        <v>13</v>
      </c>
      <c r="J3" s="11" t="s">
        <v>14</v>
      </c>
      <c r="K3" s="12"/>
      <c r="L3" s="10" t="s">
        <v>13</v>
      </c>
      <c r="M3" s="11" t="s">
        <v>14</v>
      </c>
      <c r="N3" s="12"/>
      <c r="O3" s="27" t="s">
        <v>13</v>
      </c>
      <c r="P3" s="27" t="s">
        <v>14</v>
      </c>
      <c r="Q3" s="12"/>
      <c r="R3" s="13"/>
      <c r="S3" s="8"/>
    </row>
    <row r="4" spans="1:19" s="14" customFormat="1" ht="29.25" customHeight="1" x14ac:dyDescent="0.25">
      <c r="A4" s="28">
        <v>1</v>
      </c>
      <c r="B4" s="14" t="s">
        <v>15</v>
      </c>
      <c r="C4" s="38" t="s">
        <v>16</v>
      </c>
      <c r="D4" s="14" t="s">
        <v>17</v>
      </c>
      <c r="E4" s="14" t="s">
        <v>18</v>
      </c>
      <c r="F4" s="15">
        <f t="shared" ref="F4:G8" si="0">I4+L4+O4</f>
        <v>572.20000000000005</v>
      </c>
      <c r="G4" s="16">
        <f t="shared" si="0"/>
        <v>0</v>
      </c>
      <c r="H4" s="17">
        <f t="shared" ref="H4:H8" si="1">(F4*R4)+G4</f>
        <v>1979812.0000000002</v>
      </c>
      <c r="I4" s="18">
        <v>343.32</v>
      </c>
      <c r="J4" s="19"/>
      <c r="K4" s="17">
        <f t="shared" ref="K4" si="2">(I4*R4)+J4</f>
        <v>1187887.2</v>
      </c>
      <c r="L4" s="18">
        <v>228.88</v>
      </c>
      <c r="M4" s="19"/>
      <c r="N4" s="17">
        <f t="shared" ref="N4" si="3">(L4*R4)+M4</f>
        <v>791924.79999999993</v>
      </c>
      <c r="Q4" s="20">
        <f>N4*20%</f>
        <v>158384.95999999999</v>
      </c>
      <c r="R4" s="14">
        <v>3460</v>
      </c>
      <c r="S4" s="38" t="s">
        <v>19</v>
      </c>
    </row>
    <row r="5" spans="1:19" s="14" customFormat="1" ht="29.25" customHeight="1" x14ac:dyDescent="0.25">
      <c r="A5" s="28">
        <v>2</v>
      </c>
      <c r="B5" s="14" t="s">
        <v>15</v>
      </c>
      <c r="C5" s="14" t="s">
        <v>15</v>
      </c>
      <c r="D5" s="14" t="s">
        <v>20</v>
      </c>
      <c r="E5" s="14" t="s">
        <v>21</v>
      </c>
      <c r="F5" s="15">
        <f t="shared" si="0"/>
        <v>645.16944000000001</v>
      </c>
      <c r="G5" s="16">
        <f t="shared" si="0"/>
        <v>0</v>
      </c>
      <c r="H5" s="17">
        <f t="shared" si="1"/>
        <v>2952295.3574399999</v>
      </c>
      <c r="I5" s="18">
        <v>387.10166399999997</v>
      </c>
      <c r="J5" s="19"/>
      <c r="K5" s="17">
        <f>(I5*R5)+J5</f>
        <v>1771377.214464</v>
      </c>
      <c r="L5" s="18">
        <v>258.06777600000004</v>
      </c>
      <c r="M5" s="19"/>
      <c r="N5" s="17">
        <f>(L5*R5)+M5</f>
        <v>1180918.1429760002</v>
      </c>
      <c r="Q5" s="20">
        <f>N5*20%</f>
        <v>236183.62859520005</v>
      </c>
      <c r="R5" s="14">
        <v>4576</v>
      </c>
      <c r="S5" s="38" t="s">
        <v>22</v>
      </c>
    </row>
    <row r="6" spans="1:19" s="14" customFormat="1" ht="29.25" customHeight="1" x14ac:dyDescent="0.25">
      <c r="A6" s="29">
        <v>3</v>
      </c>
      <c r="B6" s="14" t="s">
        <v>15</v>
      </c>
      <c r="C6" s="14" t="s">
        <v>15</v>
      </c>
      <c r="D6" s="14" t="s">
        <v>23</v>
      </c>
      <c r="E6" s="30" t="s">
        <v>24</v>
      </c>
      <c r="F6" s="18">
        <v>267.01</v>
      </c>
      <c r="G6" s="21"/>
      <c r="H6" s="22">
        <f t="shared" si="1"/>
        <v>1106222.43</v>
      </c>
      <c r="I6" s="18"/>
      <c r="J6" s="19"/>
      <c r="K6" s="17">
        <f>(I6*R6)+J6</f>
        <v>0</v>
      </c>
      <c r="L6" s="18">
        <v>267.01</v>
      </c>
      <c r="M6" s="19"/>
      <c r="N6" s="17">
        <f>(L6*R6)+M6</f>
        <v>1106222.43</v>
      </c>
      <c r="Q6" s="20">
        <f>N6*20%</f>
        <v>221244.486</v>
      </c>
      <c r="R6" s="14">
        <v>4143</v>
      </c>
      <c r="S6" s="38" t="s">
        <v>25</v>
      </c>
    </row>
    <row r="7" spans="1:19" s="14" customFormat="1" ht="29.25" customHeight="1" x14ac:dyDescent="0.25">
      <c r="A7" s="28">
        <v>4</v>
      </c>
      <c r="B7" s="14" t="s">
        <v>15</v>
      </c>
      <c r="C7" s="14" t="s">
        <v>15</v>
      </c>
      <c r="D7" s="14" t="s">
        <v>26</v>
      </c>
      <c r="E7" s="23" t="s">
        <v>21</v>
      </c>
      <c r="F7" s="18">
        <v>132.78</v>
      </c>
      <c r="G7" s="18"/>
      <c r="H7" s="24">
        <f t="shared" si="1"/>
        <v>622074.30000000005</v>
      </c>
      <c r="I7" s="15">
        <f>F7*60%</f>
        <v>79.667999999999992</v>
      </c>
      <c r="J7" s="15"/>
      <c r="K7" s="20">
        <f t="shared" ref="K7" si="4">(I7*R7)+J7</f>
        <v>373244.57999999996</v>
      </c>
      <c r="L7" s="15">
        <f>F7*40%</f>
        <v>53.112000000000002</v>
      </c>
      <c r="M7" s="15"/>
      <c r="N7" s="20">
        <f t="shared" ref="N7" si="5">(L7*R7)+M7</f>
        <v>248829.72</v>
      </c>
      <c r="Q7" s="17">
        <f>N7*20%</f>
        <v>49765.944000000003</v>
      </c>
      <c r="R7" s="14">
        <v>4685</v>
      </c>
      <c r="S7" s="38" t="s">
        <v>27</v>
      </c>
    </row>
    <row r="8" spans="1:19" s="14" customFormat="1" ht="29.25" customHeight="1" x14ac:dyDescent="0.25">
      <c r="A8" s="28"/>
      <c r="F8" s="15">
        <f t="shared" si="0"/>
        <v>0</v>
      </c>
      <c r="G8" s="16">
        <f t="shared" si="0"/>
        <v>0</v>
      </c>
      <c r="H8" s="17">
        <f t="shared" si="1"/>
        <v>0</v>
      </c>
      <c r="I8" s="15"/>
      <c r="J8" s="16"/>
      <c r="K8" s="20">
        <f>(I8*R8)+J8</f>
        <v>0</v>
      </c>
      <c r="L8" s="15"/>
      <c r="M8" s="16"/>
      <c r="N8" s="20">
        <f>(L8*R8)+M8</f>
        <v>0</v>
      </c>
      <c r="Q8" s="20">
        <f t="shared" ref="Q8" si="6">(O8*R8)+P8</f>
        <v>0</v>
      </c>
      <c r="S8" s="38"/>
    </row>
    <row r="9" spans="1:19" s="34" customFormat="1" ht="21" customHeight="1" thickBot="1" x14ac:dyDescent="0.3">
      <c r="A9" s="31" t="s">
        <v>28</v>
      </c>
      <c r="B9" s="31"/>
      <c r="C9" s="31"/>
      <c r="D9" s="31"/>
      <c r="E9" s="31"/>
      <c r="F9" s="32">
        <f>SUBTOTAL(9,F4:F8)</f>
        <v>1617.1594399999999</v>
      </c>
      <c r="G9" s="32">
        <f t="shared" ref="G9:Q9" si="7">SUBTOTAL(9,G4:G8)</f>
        <v>0</v>
      </c>
      <c r="H9" s="32">
        <f>SUBTOTAL(9,H4:H8)</f>
        <v>6660404.0874399999</v>
      </c>
      <c r="I9" s="32">
        <f t="shared" si="7"/>
        <v>810.08966399999997</v>
      </c>
      <c r="J9" s="32">
        <f t="shared" si="7"/>
        <v>0</v>
      </c>
      <c r="K9" s="32">
        <f t="shared" si="7"/>
        <v>3332508.9944639998</v>
      </c>
      <c r="L9" s="32">
        <f t="shared" si="7"/>
        <v>807.06977599999993</v>
      </c>
      <c r="M9" s="32">
        <f t="shared" si="7"/>
        <v>0</v>
      </c>
      <c r="N9" s="32">
        <f>SUBTOTAL(9,N4:N8)</f>
        <v>3327895.0929760006</v>
      </c>
      <c r="O9" s="32">
        <f t="shared" si="7"/>
        <v>0</v>
      </c>
      <c r="P9" s="32">
        <f t="shared" si="7"/>
        <v>0</v>
      </c>
      <c r="Q9" s="32">
        <f t="shared" si="7"/>
        <v>665579.01859520003</v>
      </c>
      <c r="R9" s="33"/>
      <c r="S9" s="40">
        <f>SUBTOTAL(9,S4:S8)</f>
        <v>0</v>
      </c>
    </row>
    <row r="10" spans="1:19" ht="13.5" thickTop="1" x14ac:dyDescent="0.25"/>
    <row r="11" spans="1:19" hidden="1" x14ac:dyDescent="0.25">
      <c r="D11" s="25" t="s">
        <v>29</v>
      </c>
      <c r="E11" s="25" t="s">
        <v>30</v>
      </c>
    </row>
    <row r="12" spans="1:19" hidden="1" x14ac:dyDescent="0.25">
      <c r="D12" s="25" t="s">
        <v>31</v>
      </c>
      <c r="E12" s="25" t="s">
        <v>32</v>
      </c>
    </row>
    <row r="13" spans="1:19" x14ac:dyDescent="0.25">
      <c r="P13" s="36"/>
      <c r="Q13" s="37">
        <f>N9-Q9</f>
        <v>2662316.0743808006</v>
      </c>
    </row>
    <row r="14" spans="1:19" x14ac:dyDescent="0.25">
      <c r="N14" s="36">
        <f>N9*20%</f>
        <v>665579.01859520015</v>
      </c>
      <c r="P14" s="37"/>
    </row>
    <row r="15" spans="1:19" x14ac:dyDescent="0.25">
      <c r="J15" s="35"/>
      <c r="N15" s="36">
        <f>N9*80%</f>
        <v>2662316.0743808006</v>
      </c>
    </row>
  </sheetData>
  <mergeCells count="17">
    <mergeCell ref="A9:E9"/>
    <mergeCell ref="L2:M2"/>
    <mergeCell ref="N2:N3"/>
    <mergeCell ref="O2:P2"/>
    <mergeCell ref="Q2:Q3"/>
    <mergeCell ref="R2:R3"/>
    <mergeCell ref="S2:S3"/>
    <mergeCell ref="A1:R1"/>
    <mergeCell ref="A2:A3"/>
    <mergeCell ref="B2:B3"/>
    <mergeCell ref="C2:C3"/>
    <mergeCell ref="D2:D3"/>
    <mergeCell ref="E2:E3"/>
    <mergeCell ref="F2:G2"/>
    <mergeCell ref="H2:H3"/>
    <mergeCell ref="I2:J2"/>
    <mergeCell ref="K2:K3"/>
  </mergeCells>
  <pageMargins left="0.25" right="0.25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OCT'24 TO JAN'25</vt:lpstr>
      <vt:lpstr>'OCT''24 TO JAN''25'!Print_Area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2025-04-04T07:28:52Z</cp:lastPrinted>
  <dcterms:created xsi:type="dcterms:W3CDTF">2025-04-04T07:21:08Z</dcterms:created>
  <dcterms:modified xsi:type="dcterms:W3CDTF">2025-04-04T07:30:13Z</dcterms:modified>
</cp:coreProperties>
</file>