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Summary" sheetId="1" r:id="rId1"/>
    <sheet name="Sheet1" sheetId="2" r:id="rId2"/>
  </sheets>
  <definedNames>
    <definedName name="_xlnm._FilterDatabase" localSheetId="1" hidden="1">Sheet1!$A$2:$AK$15</definedName>
    <definedName name="_xlnm._FilterDatabase" localSheetId="0" hidden="1">Summary!$A$2:$H$15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16" i="2" l="1"/>
  <c r="AJ4" i="2"/>
  <c r="AJ5" i="2"/>
  <c r="AJ6" i="2"/>
  <c r="AJ7" i="2"/>
  <c r="AJ8" i="2"/>
  <c r="AJ9" i="2"/>
  <c r="AJ10" i="2"/>
  <c r="AJ11" i="2"/>
  <c r="AJ12" i="2"/>
  <c r="AJ13" i="2"/>
  <c r="AJ14" i="2"/>
  <c r="AJ15" i="2"/>
  <c r="AJ3" i="2"/>
  <c r="AD4" i="2" l="1"/>
  <c r="AD5" i="2"/>
  <c r="AD6" i="2"/>
  <c r="AD7" i="2"/>
  <c r="AD8" i="2"/>
  <c r="AD9" i="2"/>
  <c r="AD10" i="2"/>
  <c r="AD11" i="2"/>
  <c r="AD12" i="2"/>
  <c r="AD13" i="2"/>
  <c r="AD14" i="2"/>
  <c r="AD15" i="2"/>
  <c r="AD3" i="2"/>
  <c r="X4" i="2"/>
  <c r="AE4" i="2" s="1"/>
  <c r="X5" i="2"/>
  <c r="AE5" i="2" s="1"/>
  <c r="X6" i="2"/>
  <c r="AE6" i="2" s="1"/>
  <c r="X7" i="2"/>
  <c r="AE7" i="2" s="1"/>
  <c r="X8" i="2"/>
  <c r="AE8" i="2" s="1"/>
  <c r="X9" i="2"/>
  <c r="AE9" i="2" s="1"/>
  <c r="X10" i="2"/>
  <c r="AE10" i="2" s="1"/>
  <c r="X11" i="2"/>
  <c r="AE11" i="2" s="1"/>
  <c r="X12" i="2"/>
  <c r="AE12" i="2" s="1"/>
  <c r="X13" i="2"/>
  <c r="AE13" i="2" s="1"/>
  <c r="X14" i="2"/>
  <c r="AE14" i="2" s="1"/>
  <c r="X15" i="2"/>
  <c r="AE15" i="2" s="1"/>
  <c r="AG13" i="2" l="1"/>
  <c r="AG9" i="2"/>
  <c r="AG5" i="2"/>
  <c r="AG12" i="2"/>
  <c r="AG8" i="2"/>
  <c r="AG4" i="2"/>
  <c r="AG15" i="2"/>
  <c r="AG11" i="2"/>
  <c r="AG7" i="2"/>
  <c r="AG14" i="2"/>
  <c r="AG10" i="2"/>
  <c r="AG6" i="2"/>
  <c r="X3" i="2"/>
  <c r="AE3" i="2" s="1"/>
  <c r="AG3" i="2" l="1"/>
</calcChain>
</file>

<file path=xl/sharedStrings.xml><?xml version="1.0" encoding="utf-8"?>
<sst xmlns="http://schemas.openxmlformats.org/spreadsheetml/2006/main" count="216" uniqueCount="76">
  <si>
    <t>No</t>
  </si>
  <si>
    <t>Useage Model</t>
  </si>
  <si>
    <t>Item Brand</t>
  </si>
  <si>
    <t>Item Description</t>
  </si>
  <si>
    <t>Partumber</t>
  </si>
  <si>
    <t>Other Partumber</t>
  </si>
  <si>
    <t>Final Order Propose Qty</t>
  </si>
  <si>
    <t>Remark</t>
  </si>
  <si>
    <t>EC290BP</t>
  </si>
  <si>
    <t>No.</t>
  </si>
  <si>
    <t>BU</t>
  </si>
  <si>
    <t>Brand</t>
  </si>
  <si>
    <t>Part Number</t>
  </si>
  <si>
    <t>Replacement PN</t>
  </si>
  <si>
    <t>Other P/N</t>
  </si>
  <si>
    <t>Life Time</t>
  </si>
  <si>
    <t>Machine Model</t>
  </si>
  <si>
    <t>Components</t>
  </si>
  <si>
    <t>Usage Qty</t>
  </si>
  <si>
    <t>BR Sale</t>
  </si>
  <si>
    <t>Average Sale Qty</t>
  </si>
  <si>
    <t>On Order Qty</t>
  </si>
  <si>
    <t>Branch Stock Qty</t>
  </si>
  <si>
    <t>Stock (In Hand + On Order)</t>
  </si>
  <si>
    <t>Safety Level</t>
  </si>
  <si>
    <t>Lead Time (Month)</t>
  </si>
  <si>
    <t>Order Calculation</t>
  </si>
  <si>
    <t>Purchase Price(US$)</t>
  </si>
  <si>
    <t>Total Purchase Price</t>
  </si>
  <si>
    <t>Reman</t>
  </si>
  <si>
    <t>Within 6 month</t>
  </si>
  <si>
    <t xml:space="preserve">On Hand Stock Qty(OEM)
</t>
  </si>
  <si>
    <t xml:space="preserve">On Hand Stock Qty(Volvo)
</t>
  </si>
  <si>
    <t>Engine</t>
  </si>
  <si>
    <t>Jan</t>
  </si>
  <si>
    <t>Feb</t>
  </si>
  <si>
    <t>Mar</t>
  </si>
  <si>
    <t>Apr</t>
  </si>
  <si>
    <t>Repair Kit(TCD2013L062V)</t>
  </si>
  <si>
    <t>Valve Seat Insert</t>
  </si>
  <si>
    <t>04252442</t>
  </si>
  <si>
    <t>EX Valve Seat</t>
  </si>
  <si>
    <t>04288053</t>
  </si>
  <si>
    <t>SPIN-ON OIL FILTER</t>
  </si>
  <si>
    <t>01183574</t>
  </si>
  <si>
    <t>01174421;3831236;17457469</t>
  </si>
  <si>
    <t>BEARING BUSH</t>
  </si>
  <si>
    <t>04200022</t>
  </si>
  <si>
    <t>FILTER INSERT</t>
  </si>
  <si>
    <t>01180867</t>
  </si>
  <si>
    <t>SAFETY CARTRIDGE</t>
  </si>
  <si>
    <t>01180872</t>
  </si>
  <si>
    <t>Separator Filter</t>
  </si>
  <si>
    <t>04504438</t>
  </si>
  <si>
    <t>O-Seal</t>
  </si>
  <si>
    <t>01153857</t>
  </si>
  <si>
    <t>Set of Pist. rings</t>
  </si>
  <si>
    <t>Cylinder Head Gasket(3H)</t>
  </si>
  <si>
    <t>04294196</t>
  </si>
  <si>
    <t>Valve Guide</t>
  </si>
  <si>
    <t>04606893</t>
  </si>
  <si>
    <t>04201238/20405897/23935512</t>
  </si>
  <si>
    <t>Deutz</t>
  </si>
  <si>
    <t>EC290B</t>
  </si>
  <si>
    <t>EC210BP</t>
  </si>
  <si>
    <t>EC210BP/'BF4M1013FC</t>
  </si>
  <si>
    <t>TAD2012L062V</t>
  </si>
  <si>
    <t>04200021</t>
  </si>
  <si>
    <t>04282580</t>
  </si>
  <si>
    <t>On Hand Stock Qty (Deutz)</t>
  </si>
  <si>
    <t>01174421;3831236</t>
  </si>
  <si>
    <t>04201238/23935512</t>
  </si>
  <si>
    <t>May</t>
  </si>
  <si>
    <t>Jun</t>
  </si>
  <si>
    <t>Sale Prospect 5 Units</t>
  </si>
  <si>
    <t>Order calculation for Jun'23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</si>
</sst>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9" sqref="D9"/>
    </sheetView>
  </sheetViews>
  <sheetFormatPr defaultRowHeight="15" x14ac:dyDescent="0.25"/>
  <cols>
    <col min="1" max="1" width="3.5703125" bestFit="1" customWidth="1"/>
    <col min="2" max="2" width="46.5703125" bestFit="1" customWidth="1"/>
    <col min="3" max="3" width="15.28515625" bestFit="1" customWidth="1"/>
    <col min="4" max="4" width="30.5703125" bestFit="1" customWidth="1"/>
    <col min="5" max="5" width="16.7109375" bestFit="1" customWidth="1"/>
    <col min="6" max="6" width="25.7109375" bestFit="1" customWidth="1"/>
    <col min="7" max="7" width="11.85546875" bestFit="1" customWidth="1"/>
    <col min="8" max="8" width="54.85546875" bestFit="1" customWidth="1"/>
  </cols>
  <sheetData>
    <row r="1" spans="1:8" s="1" customFormat="1" ht="24" customHeight="1" x14ac:dyDescent="0.25">
      <c r="A1" s="17" t="s">
        <v>75</v>
      </c>
      <c r="B1" s="18"/>
      <c r="C1" s="18"/>
      <c r="D1" s="18"/>
      <c r="E1" s="18"/>
      <c r="F1" s="18"/>
      <c r="G1" s="18"/>
      <c r="H1" s="19"/>
    </row>
    <row r="2" spans="1:8" s="5" customFormat="1" ht="36" customHeight="1" x14ac:dyDescent="0.2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4" t="s">
        <v>6</v>
      </c>
      <c r="H2" s="2" t="s">
        <v>7</v>
      </c>
    </row>
    <row r="3" spans="1:8" s="9" customFormat="1" x14ac:dyDescent="0.25">
      <c r="A3" s="6">
        <v>1</v>
      </c>
      <c r="B3" s="7" t="s">
        <v>8</v>
      </c>
      <c r="C3" s="7" t="s">
        <v>62</v>
      </c>
      <c r="D3" s="7" t="s">
        <v>38</v>
      </c>
      <c r="E3" s="7">
        <v>81299836</v>
      </c>
      <c r="F3" s="7">
        <v>15011490</v>
      </c>
      <c r="G3" s="7">
        <v>10</v>
      </c>
      <c r="H3" s="8" t="s">
        <v>33</v>
      </c>
    </row>
    <row r="4" spans="1:8" x14ac:dyDescent="0.25">
      <c r="A4" s="6">
        <v>2</v>
      </c>
      <c r="B4" s="10" t="s">
        <v>63</v>
      </c>
      <c r="C4" s="11" t="s">
        <v>62</v>
      </c>
      <c r="D4" s="11" t="s">
        <v>39</v>
      </c>
      <c r="E4" s="11" t="s">
        <v>40</v>
      </c>
      <c r="F4" s="11">
        <v>20459962</v>
      </c>
      <c r="G4" s="10">
        <v>60</v>
      </c>
      <c r="H4" s="8" t="s">
        <v>33</v>
      </c>
    </row>
    <row r="5" spans="1:8" x14ac:dyDescent="0.25">
      <c r="A5" s="6">
        <v>3</v>
      </c>
      <c r="B5" s="10" t="s">
        <v>8</v>
      </c>
      <c r="C5" s="11" t="s">
        <v>62</v>
      </c>
      <c r="D5" s="11" t="s">
        <v>41</v>
      </c>
      <c r="E5" s="11" t="s">
        <v>42</v>
      </c>
      <c r="F5" s="11">
        <v>20845144</v>
      </c>
      <c r="G5" s="10">
        <v>60</v>
      </c>
      <c r="H5" s="8" t="s">
        <v>33</v>
      </c>
    </row>
    <row r="6" spans="1:8" x14ac:dyDescent="0.25">
      <c r="A6" s="6">
        <v>4</v>
      </c>
      <c r="B6" s="10" t="s">
        <v>64</v>
      </c>
      <c r="C6" s="11" t="s">
        <v>62</v>
      </c>
      <c r="D6" s="11" t="s">
        <v>43</v>
      </c>
      <c r="E6" s="11" t="s">
        <v>44</v>
      </c>
      <c r="F6" s="11" t="s">
        <v>45</v>
      </c>
      <c r="G6" s="10">
        <v>4</v>
      </c>
      <c r="H6" s="8" t="s">
        <v>33</v>
      </c>
    </row>
    <row r="7" spans="1:8" x14ac:dyDescent="0.25">
      <c r="A7" s="6">
        <v>5</v>
      </c>
      <c r="B7" s="10" t="s">
        <v>8</v>
      </c>
      <c r="C7" s="11" t="s">
        <v>62</v>
      </c>
      <c r="D7" s="11" t="s">
        <v>46</v>
      </c>
      <c r="E7" s="11">
        <v>4200021</v>
      </c>
      <c r="F7" s="11">
        <v>11700284</v>
      </c>
      <c r="G7" s="10">
        <v>60</v>
      </c>
      <c r="H7" s="8" t="s">
        <v>33</v>
      </c>
    </row>
    <row r="8" spans="1:8" x14ac:dyDescent="0.25">
      <c r="A8" s="6">
        <v>6</v>
      </c>
      <c r="B8" s="10" t="s">
        <v>8</v>
      </c>
      <c r="C8" s="11" t="s">
        <v>62</v>
      </c>
      <c r="D8" s="11" t="s">
        <v>46</v>
      </c>
      <c r="E8" s="11" t="s">
        <v>47</v>
      </c>
      <c r="F8" s="11">
        <v>11700285</v>
      </c>
      <c r="G8" s="10">
        <v>10</v>
      </c>
      <c r="H8" s="8" t="s">
        <v>33</v>
      </c>
    </row>
    <row r="9" spans="1:8" x14ac:dyDescent="0.25">
      <c r="A9" s="6">
        <v>7</v>
      </c>
      <c r="B9" s="10" t="s">
        <v>65</v>
      </c>
      <c r="C9" s="11" t="s">
        <v>62</v>
      </c>
      <c r="D9" s="11" t="s">
        <v>48</v>
      </c>
      <c r="E9" s="11" t="s">
        <v>49</v>
      </c>
      <c r="F9" s="11"/>
      <c r="G9" s="10">
        <v>4</v>
      </c>
      <c r="H9" s="8" t="s">
        <v>33</v>
      </c>
    </row>
    <row r="10" spans="1:8" x14ac:dyDescent="0.25">
      <c r="A10" s="6">
        <v>8</v>
      </c>
      <c r="B10" s="10" t="s">
        <v>65</v>
      </c>
      <c r="C10" s="11" t="s">
        <v>62</v>
      </c>
      <c r="D10" s="11" t="s">
        <v>50</v>
      </c>
      <c r="E10" s="11" t="s">
        <v>51</v>
      </c>
      <c r="F10" s="11"/>
      <c r="G10" s="10">
        <v>1</v>
      </c>
      <c r="H10" s="8" t="s">
        <v>33</v>
      </c>
    </row>
    <row r="11" spans="1:8" x14ac:dyDescent="0.25">
      <c r="A11" s="6">
        <v>9</v>
      </c>
      <c r="B11" s="10" t="s">
        <v>66</v>
      </c>
      <c r="C11" s="11" t="s">
        <v>62</v>
      </c>
      <c r="D11" s="11" t="s">
        <v>52</v>
      </c>
      <c r="E11" s="11" t="s">
        <v>53</v>
      </c>
      <c r="F11" s="11"/>
      <c r="G11" s="10">
        <v>5</v>
      </c>
      <c r="H11" s="8" t="s">
        <v>33</v>
      </c>
    </row>
    <row r="12" spans="1:8" x14ac:dyDescent="0.25">
      <c r="A12" s="6">
        <v>10</v>
      </c>
      <c r="B12" s="10" t="s">
        <v>8</v>
      </c>
      <c r="C12" s="11" t="s">
        <v>62</v>
      </c>
      <c r="D12" s="11" t="s">
        <v>54</v>
      </c>
      <c r="E12" s="11" t="s">
        <v>55</v>
      </c>
      <c r="F12" s="11">
        <v>11700348</v>
      </c>
      <c r="G12" s="10">
        <v>260</v>
      </c>
      <c r="H12" s="8" t="s">
        <v>33</v>
      </c>
    </row>
    <row r="13" spans="1:8" x14ac:dyDescent="0.25">
      <c r="A13" s="6">
        <v>11</v>
      </c>
      <c r="B13" s="10" t="s">
        <v>64</v>
      </c>
      <c r="C13" s="11" t="s">
        <v>62</v>
      </c>
      <c r="D13" s="11" t="s">
        <v>56</v>
      </c>
      <c r="E13" s="11">
        <v>4282580</v>
      </c>
      <c r="F13" s="11">
        <v>20799069</v>
      </c>
      <c r="G13" s="10">
        <v>12</v>
      </c>
      <c r="H13" s="8" t="s">
        <v>33</v>
      </c>
    </row>
    <row r="14" spans="1:8" x14ac:dyDescent="0.25">
      <c r="A14" s="6">
        <v>12</v>
      </c>
      <c r="B14" s="10" t="s">
        <v>8</v>
      </c>
      <c r="C14" s="11" t="s">
        <v>62</v>
      </c>
      <c r="D14" s="11" t="s">
        <v>57</v>
      </c>
      <c r="E14" s="11" t="s">
        <v>58</v>
      </c>
      <c r="F14" s="11">
        <v>20943389</v>
      </c>
      <c r="G14" s="10">
        <v>5</v>
      </c>
      <c r="H14" s="8" t="s">
        <v>33</v>
      </c>
    </row>
    <row r="15" spans="1:8" x14ac:dyDescent="0.25">
      <c r="A15" s="6">
        <v>13</v>
      </c>
      <c r="B15" s="10" t="s">
        <v>8</v>
      </c>
      <c r="C15" s="11" t="s">
        <v>62</v>
      </c>
      <c r="D15" s="11" t="s">
        <v>59</v>
      </c>
      <c r="E15" s="11" t="s">
        <v>60</v>
      </c>
      <c r="F15" s="11" t="s">
        <v>61</v>
      </c>
      <c r="G15" s="10">
        <v>180</v>
      </c>
      <c r="H15" s="8" t="s">
        <v>33</v>
      </c>
    </row>
  </sheetData>
  <autoFilter ref="A2:H15"/>
  <mergeCells count="1">
    <mergeCell ref="A1:H1"/>
  </mergeCells>
  <conditionalFormatting sqref="E1:F3">
    <cfRule type="duplicateValues" dxfId="2" priority="3"/>
  </conditionalFormatting>
  <conditionalFormatting sqref="E1:F3">
    <cfRule type="duplicateValues" dxfId="1" priority="2"/>
  </conditionalFormatting>
  <conditionalFormatting sqref="E1:F1048576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topLeftCell="W1" workbookViewId="0">
      <selection activeCell="AK13" sqref="AK13"/>
    </sheetView>
  </sheetViews>
  <sheetFormatPr defaultRowHeight="15" x14ac:dyDescent="0.25"/>
  <cols>
    <col min="1" max="1" width="4.140625" bestFit="1" customWidth="1"/>
    <col min="3" max="3" width="12.140625" bestFit="1" customWidth="1"/>
    <col min="4" max="4" width="30.5703125" bestFit="1" customWidth="1"/>
    <col min="5" max="5" width="15.5703125" bestFit="1" customWidth="1"/>
    <col min="6" max="6" width="23.140625" customWidth="1"/>
    <col min="7" max="7" width="18.140625" customWidth="1"/>
    <col min="8" max="8" width="14.85546875" customWidth="1"/>
    <col min="9" max="9" width="30.140625" customWidth="1"/>
    <col min="10" max="10" width="19.7109375" customWidth="1"/>
    <col min="11" max="11" width="9.85546875" bestFit="1" customWidth="1"/>
    <col min="12" max="23" width="4.140625" customWidth="1"/>
    <col min="24" max="24" width="8.140625" customWidth="1"/>
    <col min="25" max="25" width="11.140625" customWidth="1"/>
    <col min="26" max="26" width="9.85546875" customWidth="1"/>
    <col min="27" max="27" width="10.28515625" customWidth="1"/>
    <col min="28" max="28" width="7.5703125" customWidth="1"/>
    <col min="29" max="29" width="7.140625" customWidth="1"/>
    <col min="30" max="30" width="8.28515625" customWidth="1"/>
    <col min="31" max="31" width="6.42578125" customWidth="1"/>
    <col min="32" max="32" width="8.5703125" customWidth="1"/>
    <col min="33" max="33" width="6.28515625" customWidth="1"/>
    <col min="34" max="34" width="10.85546875" customWidth="1"/>
    <col min="35" max="35" width="18.85546875" bestFit="1" customWidth="1"/>
    <col min="36" max="36" width="19" bestFit="1" customWidth="1"/>
    <col min="37" max="37" width="48.28515625" bestFit="1" customWidth="1"/>
  </cols>
  <sheetData>
    <row r="1" spans="1:37" ht="28.5" customHeight="1" x14ac:dyDescent="0.25">
      <c r="A1" s="20" t="s">
        <v>9</v>
      </c>
      <c r="B1" s="20" t="s">
        <v>10</v>
      </c>
      <c r="C1" s="20" t="s">
        <v>11</v>
      </c>
      <c r="D1" s="20" t="s">
        <v>3</v>
      </c>
      <c r="E1" s="20" t="s">
        <v>12</v>
      </c>
      <c r="F1" s="20" t="s">
        <v>13</v>
      </c>
      <c r="G1" s="20" t="s">
        <v>14</v>
      </c>
      <c r="H1" s="20" t="s">
        <v>15</v>
      </c>
      <c r="I1" s="20" t="s">
        <v>16</v>
      </c>
      <c r="J1" s="20" t="s">
        <v>17</v>
      </c>
      <c r="K1" s="20" t="s">
        <v>18</v>
      </c>
      <c r="L1" s="27">
        <v>2023</v>
      </c>
      <c r="M1" s="28"/>
      <c r="N1" s="28"/>
      <c r="O1" s="28"/>
      <c r="P1" s="28"/>
      <c r="Q1" s="29"/>
      <c r="R1" s="27" t="s">
        <v>19</v>
      </c>
      <c r="S1" s="28"/>
      <c r="T1" s="28"/>
      <c r="U1" s="28"/>
      <c r="V1" s="28"/>
      <c r="W1" s="29"/>
      <c r="X1" s="24" t="s">
        <v>20</v>
      </c>
      <c r="Y1" s="22" t="s">
        <v>32</v>
      </c>
      <c r="Z1" s="26" t="s">
        <v>31</v>
      </c>
      <c r="AA1" s="22" t="s">
        <v>69</v>
      </c>
      <c r="AB1" s="30" t="s">
        <v>21</v>
      </c>
      <c r="AC1" s="22" t="s">
        <v>22</v>
      </c>
      <c r="AD1" s="31" t="s">
        <v>23</v>
      </c>
      <c r="AE1" s="22" t="s">
        <v>24</v>
      </c>
      <c r="AF1" s="22" t="s">
        <v>25</v>
      </c>
      <c r="AG1" s="22" t="s">
        <v>26</v>
      </c>
      <c r="AH1" s="22" t="s">
        <v>6</v>
      </c>
      <c r="AI1" s="20" t="s">
        <v>27</v>
      </c>
      <c r="AJ1" s="20" t="s">
        <v>28</v>
      </c>
      <c r="AK1" s="20" t="s">
        <v>7</v>
      </c>
    </row>
    <row r="2" spans="1:37" ht="59.2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14" t="s">
        <v>34</v>
      </c>
      <c r="M2" s="14" t="s">
        <v>35</v>
      </c>
      <c r="N2" s="14" t="s">
        <v>36</v>
      </c>
      <c r="O2" s="14" t="s">
        <v>37</v>
      </c>
      <c r="P2" s="14" t="s">
        <v>72</v>
      </c>
      <c r="Q2" s="14" t="s">
        <v>73</v>
      </c>
      <c r="R2" s="14" t="s">
        <v>34</v>
      </c>
      <c r="S2" s="14" t="s">
        <v>35</v>
      </c>
      <c r="T2" s="14" t="s">
        <v>36</v>
      </c>
      <c r="U2" s="14" t="s">
        <v>37</v>
      </c>
      <c r="V2" s="14" t="s">
        <v>72</v>
      </c>
      <c r="W2" s="14" t="s">
        <v>73</v>
      </c>
      <c r="X2" s="25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1"/>
      <c r="AJ2" s="21"/>
      <c r="AK2" s="21"/>
    </row>
    <row r="3" spans="1:37" x14ac:dyDescent="0.25">
      <c r="A3" s="11">
        <v>1</v>
      </c>
      <c r="B3" s="11" t="s">
        <v>29</v>
      </c>
      <c r="C3" s="11" t="s">
        <v>62</v>
      </c>
      <c r="D3" s="12" t="s">
        <v>38</v>
      </c>
      <c r="E3" s="11">
        <v>81299836</v>
      </c>
      <c r="F3" s="11">
        <v>15011490</v>
      </c>
      <c r="G3" s="11"/>
      <c r="H3" s="11" t="s">
        <v>30</v>
      </c>
      <c r="I3" s="11" t="s">
        <v>8</v>
      </c>
      <c r="J3" s="11" t="s">
        <v>33</v>
      </c>
      <c r="K3" s="11">
        <v>1</v>
      </c>
      <c r="L3" s="11">
        <v>0</v>
      </c>
      <c r="M3" s="11">
        <v>1</v>
      </c>
      <c r="N3" s="11">
        <v>0</v>
      </c>
      <c r="O3" s="11">
        <v>0</v>
      </c>
      <c r="P3" s="11">
        <v>1</v>
      </c>
      <c r="Q3" s="11">
        <v>5</v>
      </c>
      <c r="R3" s="11">
        <v>0</v>
      </c>
      <c r="S3" s="11">
        <v>0</v>
      </c>
      <c r="T3" s="11">
        <v>0</v>
      </c>
      <c r="U3" s="11">
        <v>5</v>
      </c>
      <c r="V3" s="11">
        <v>0</v>
      </c>
      <c r="W3" s="11">
        <v>2</v>
      </c>
      <c r="X3" s="15">
        <f t="shared" ref="X3:X15" si="0">SUM(L3:W3)/6</f>
        <v>2.3333333333333335</v>
      </c>
      <c r="Y3" s="11">
        <v>0</v>
      </c>
      <c r="Z3" s="11">
        <v>0</v>
      </c>
      <c r="AA3" s="11">
        <v>1</v>
      </c>
      <c r="AB3" s="11">
        <v>0</v>
      </c>
      <c r="AC3" s="11">
        <v>0</v>
      </c>
      <c r="AD3" s="16">
        <f>SUM(Y3:AC3)</f>
        <v>1</v>
      </c>
      <c r="AE3" s="11">
        <f>X3*AF3</f>
        <v>14</v>
      </c>
      <c r="AF3" s="11">
        <v>6</v>
      </c>
      <c r="AG3" s="11">
        <f t="shared" ref="AG3" si="1">AE3+(AE3-AD3)</f>
        <v>27</v>
      </c>
      <c r="AH3" s="7">
        <v>10</v>
      </c>
      <c r="AI3" s="33">
        <v>2230.8000000000002</v>
      </c>
      <c r="AJ3" s="11">
        <f>AI3*AH3</f>
        <v>22308</v>
      </c>
      <c r="AK3" s="12" t="s">
        <v>74</v>
      </c>
    </row>
    <row r="4" spans="1:37" x14ac:dyDescent="0.25">
      <c r="A4" s="11">
        <v>2</v>
      </c>
      <c r="B4" s="11" t="s">
        <v>29</v>
      </c>
      <c r="C4" s="11" t="s">
        <v>62</v>
      </c>
      <c r="D4" s="12" t="s">
        <v>39</v>
      </c>
      <c r="E4" s="11" t="s">
        <v>40</v>
      </c>
      <c r="F4" s="11">
        <v>20459962</v>
      </c>
      <c r="G4" s="11"/>
      <c r="H4" s="11" t="s">
        <v>30</v>
      </c>
      <c r="I4" s="11" t="s">
        <v>63</v>
      </c>
      <c r="J4" s="11" t="s">
        <v>33</v>
      </c>
      <c r="K4" s="11">
        <v>6</v>
      </c>
      <c r="L4" s="11">
        <v>0</v>
      </c>
      <c r="M4" s="11">
        <v>6</v>
      </c>
      <c r="N4" s="11">
        <v>0</v>
      </c>
      <c r="O4" s="11">
        <v>0</v>
      </c>
      <c r="P4" s="11">
        <v>6</v>
      </c>
      <c r="Q4" s="11">
        <v>16</v>
      </c>
      <c r="R4" s="11">
        <v>0</v>
      </c>
      <c r="S4" s="11">
        <v>0</v>
      </c>
      <c r="T4" s="11">
        <v>0</v>
      </c>
      <c r="U4" s="11">
        <v>0</v>
      </c>
      <c r="V4" s="11">
        <v>0</v>
      </c>
      <c r="W4" s="11">
        <v>12</v>
      </c>
      <c r="X4" s="15">
        <f t="shared" si="0"/>
        <v>6.666666666666667</v>
      </c>
      <c r="Y4" s="11">
        <v>1</v>
      </c>
      <c r="Z4" s="11">
        <v>0</v>
      </c>
      <c r="AA4" s="11">
        <v>0</v>
      </c>
      <c r="AB4" s="11">
        <v>0</v>
      </c>
      <c r="AC4" s="11">
        <v>0</v>
      </c>
      <c r="AD4" s="16">
        <f>SUM(Y4:AC4)</f>
        <v>1</v>
      </c>
      <c r="AE4" s="11">
        <f>X4*AF4</f>
        <v>40</v>
      </c>
      <c r="AF4" s="11">
        <v>6</v>
      </c>
      <c r="AG4" s="11">
        <f t="shared" ref="AG4:AG15" si="2">AE4+(AE4-AD4)</f>
        <v>79</v>
      </c>
      <c r="AH4" s="7">
        <v>60</v>
      </c>
      <c r="AI4" s="11">
        <v>13.54</v>
      </c>
      <c r="AJ4" s="11">
        <f t="shared" ref="AJ4:AJ15" si="3">AI4*AH4</f>
        <v>812.4</v>
      </c>
      <c r="AK4" s="12" t="s">
        <v>74</v>
      </c>
    </row>
    <row r="5" spans="1:37" x14ac:dyDescent="0.25">
      <c r="A5" s="11">
        <v>3</v>
      </c>
      <c r="B5" s="11" t="s">
        <v>29</v>
      </c>
      <c r="C5" s="11" t="s">
        <v>62</v>
      </c>
      <c r="D5" s="12" t="s">
        <v>41</v>
      </c>
      <c r="E5" s="11" t="s">
        <v>42</v>
      </c>
      <c r="F5" s="11">
        <v>20845144</v>
      </c>
      <c r="G5" s="11"/>
      <c r="H5" s="11" t="s">
        <v>30</v>
      </c>
      <c r="I5" s="11" t="s">
        <v>8</v>
      </c>
      <c r="J5" s="11" t="s">
        <v>33</v>
      </c>
      <c r="K5" s="11">
        <v>6</v>
      </c>
      <c r="L5" s="11">
        <v>0</v>
      </c>
      <c r="M5" s="11">
        <v>6</v>
      </c>
      <c r="N5" s="11">
        <v>0</v>
      </c>
      <c r="O5" s="11">
        <v>0</v>
      </c>
      <c r="P5" s="11">
        <v>6</v>
      </c>
      <c r="Q5" s="11">
        <v>18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6</v>
      </c>
      <c r="X5" s="15">
        <f t="shared" si="0"/>
        <v>6</v>
      </c>
      <c r="Y5" s="11">
        <v>4</v>
      </c>
      <c r="Z5" s="11">
        <v>0</v>
      </c>
      <c r="AA5" s="11">
        <v>0</v>
      </c>
      <c r="AB5" s="11">
        <v>0</v>
      </c>
      <c r="AC5" s="11">
        <v>0</v>
      </c>
      <c r="AD5" s="16">
        <f>SUM(Y5:AC5)</f>
        <v>4</v>
      </c>
      <c r="AE5" s="11">
        <f>X5*AF5</f>
        <v>36</v>
      </c>
      <c r="AF5" s="11">
        <v>6</v>
      </c>
      <c r="AG5" s="11">
        <f t="shared" si="2"/>
        <v>68</v>
      </c>
      <c r="AH5" s="7">
        <v>60</v>
      </c>
      <c r="AI5" s="11">
        <v>18.39</v>
      </c>
      <c r="AJ5" s="11">
        <f t="shared" si="3"/>
        <v>1103.4000000000001</v>
      </c>
      <c r="AK5" s="12" t="s">
        <v>74</v>
      </c>
    </row>
    <row r="6" spans="1:37" x14ac:dyDescent="0.25">
      <c r="A6" s="11">
        <v>4</v>
      </c>
      <c r="B6" s="11" t="s">
        <v>29</v>
      </c>
      <c r="C6" s="11" t="s">
        <v>62</v>
      </c>
      <c r="D6" s="12" t="s">
        <v>43</v>
      </c>
      <c r="E6" s="11" t="s">
        <v>44</v>
      </c>
      <c r="F6" s="11">
        <v>17457469</v>
      </c>
      <c r="G6" s="11" t="s">
        <v>70</v>
      </c>
      <c r="H6" s="11" t="s">
        <v>30</v>
      </c>
      <c r="I6" s="11" t="s">
        <v>64</v>
      </c>
      <c r="J6" s="11" t="s">
        <v>33</v>
      </c>
      <c r="K6" s="11">
        <v>1</v>
      </c>
      <c r="L6" s="11">
        <v>0</v>
      </c>
      <c r="M6" s="11">
        <v>0</v>
      </c>
      <c r="N6" s="11">
        <v>0</v>
      </c>
      <c r="O6" s="11">
        <v>3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5">
        <f t="shared" si="0"/>
        <v>0.5</v>
      </c>
      <c r="Y6" s="11">
        <v>0</v>
      </c>
      <c r="Z6" s="11">
        <v>0</v>
      </c>
      <c r="AA6" s="11">
        <v>0</v>
      </c>
      <c r="AB6" s="11">
        <v>0</v>
      </c>
      <c r="AC6" s="11">
        <v>0</v>
      </c>
      <c r="AD6" s="16">
        <f>SUM(Y6:AC6)</f>
        <v>0</v>
      </c>
      <c r="AE6" s="11">
        <f>X6*AF6</f>
        <v>3</v>
      </c>
      <c r="AF6" s="11">
        <v>6</v>
      </c>
      <c r="AG6" s="11">
        <f t="shared" si="2"/>
        <v>6</v>
      </c>
      <c r="AH6" s="13">
        <v>4</v>
      </c>
      <c r="AI6" s="11">
        <v>13.82</v>
      </c>
      <c r="AJ6" s="11">
        <f t="shared" si="3"/>
        <v>55.28</v>
      </c>
      <c r="AK6" s="12" t="s">
        <v>74</v>
      </c>
    </row>
    <row r="7" spans="1:37" x14ac:dyDescent="0.25">
      <c r="A7" s="11">
        <v>5</v>
      </c>
      <c r="B7" s="11" t="s">
        <v>29</v>
      </c>
      <c r="C7" s="11" t="s">
        <v>62</v>
      </c>
      <c r="D7" s="12" t="s">
        <v>46</v>
      </c>
      <c r="E7" s="32" t="s">
        <v>67</v>
      </c>
      <c r="F7" s="11">
        <v>11700284</v>
      </c>
      <c r="G7" s="11"/>
      <c r="H7" s="11" t="s">
        <v>30</v>
      </c>
      <c r="I7" s="11" t="s">
        <v>8</v>
      </c>
      <c r="J7" s="11" t="s">
        <v>33</v>
      </c>
      <c r="K7" s="11">
        <v>6</v>
      </c>
      <c r="L7" s="11">
        <v>0</v>
      </c>
      <c r="M7" s="11">
        <v>6</v>
      </c>
      <c r="N7" s="11">
        <v>0</v>
      </c>
      <c r="O7" s="11">
        <v>0</v>
      </c>
      <c r="P7" s="11">
        <v>0</v>
      </c>
      <c r="Q7" s="11">
        <v>24</v>
      </c>
      <c r="R7" s="11">
        <v>0</v>
      </c>
      <c r="S7" s="11">
        <v>0</v>
      </c>
      <c r="T7" s="11">
        <v>6</v>
      </c>
      <c r="U7" s="11">
        <v>0</v>
      </c>
      <c r="V7" s="11">
        <v>0</v>
      </c>
      <c r="W7" s="11">
        <v>24</v>
      </c>
      <c r="X7" s="15">
        <f t="shared" si="0"/>
        <v>10</v>
      </c>
      <c r="Y7" s="11">
        <v>0</v>
      </c>
      <c r="Z7" s="11">
        <v>48</v>
      </c>
      <c r="AA7" s="11">
        <v>14</v>
      </c>
      <c r="AB7" s="11">
        <v>0</v>
      </c>
      <c r="AC7" s="11">
        <v>0</v>
      </c>
      <c r="AD7" s="16">
        <f>SUM(Y7:AC7)</f>
        <v>62</v>
      </c>
      <c r="AE7" s="11">
        <f>X7*AF7</f>
        <v>60</v>
      </c>
      <c r="AF7" s="11">
        <v>6</v>
      </c>
      <c r="AG7" s="11">
        <f t="shared" si="2"/>
        <v>58</v>
      </c>
      <c r="AH7" s="13">
        <v>60</v>
      </c>
      <c r="AI7" s="11">
        <v>15.5</v>
      </c>
      <c r="AJ7" s="11">
        <f t="shared" si="3"/>
        <v>930</v>
      </c>
      <c r="AK7" s="12" t="s">
        <v>74</v>
      </c>
    </row>
    <row r="8" spans="1:37" x14ac:dyDescent="0.25">
      <c r="A8" s="11">
        <v>6</v>
      </c>
      <c r="B8" s="11" t="s">
        <v>29</v>
      </c>
      <c r="C8" s="11" t="s">
        <v>62</v>
      </c>
      <c r="D8" s="12" t="s">
        <v>46</v>
      </c>
      <c r="E8" s="11" t="s">
        <v>47</v>
      </c>
      <c r="F8" s="11">
        <v>11700285</v>
      </c>
      <c r="G8" s="11"/>
      <c r="H8" s="11" t="s">
        <v>30</v>
      </c>
      <c r="I8" s="11" t="s">
        <v>8</v>
      </c>
      <c r="J8" s="11" t="s">
        <v>33</v>
      </c>
      <c r="K8" s="11">
        <v>1</v>
      </c>
      <c r="L8" s="11">
        <v>0</v>
      </c>
      <c r="M8" s="11">
        <v>1</v>
      </c>
      <c r="N8" s="11">
        <v>0</v>
      </c>
      <c r="O8" s="11">
        <v>0</v>
      </c>
      <c r="P8" s="11">
        <v>1</v>
      </c>
      <c r="Q8" s="11">
        <v>4</v>
      </c>
      <c r="R8" s="11">
        <v>0</v>
      </c>
      <c r="S8" s="11">
        <v>0</v>
      </c>
      <c r="T8" s="11">
        <v>1</v>
      </c>
      <c r="U8" s="11">
        <v>0</v>
      </c>
      <c r="V8" s="11">
        <v>0</v>
      </c>
      <c r="W8" s="11">
        <v>3</v>
      </c>
      <c r="X8" s="15">
        <f t="shared" si="0"/>
        <v>1.6666666666666667</v>
      </c>
      <c r="Y8" s="11">
        <v>0</v>
      </c>
      <c r="Z8" s="11">
        <v>5</v>
      </c>
      <c r="AA8" s="11">
        <v>2</v>
      </c>
      <c r="AB8" s="11">
        <v>0</v>
      </c>
      <c r="AC8" s="11">
        <v>0</v>
      </c>
      <c r="AD8" s="16">
        <f>SUM(Y8:AC8)</f>
        <v>7</v>
      </c>
      <c r="AE8" s="11">
        <f>X8*AF8</f>
        <v>10</v>
      </c>
      <c r="AF8" s="11">
        <v>6</v>
      </c>
      <c r="AG8" s="11">
        <f t="shared" si="2"/>
        <v>13</v>
      </c>
      <c r="AH8" s="7">
        <v>10</v>
      </c>
      <c r="AI8" s="10">
        <v>15.97</v>
      </c>
      <c r="AJ8" s="11">
        <f t="shared" si="3"/>
        <v>159.70000000000002</v>
      </c>
      <c r="AK8" s="12" t="s">
        <v>74</v>
      </c>
    </row>
    <row r="9" spans="1:37" x14ac:dyDescent="0.25">
      <c r="A9" s="11">
        <v>7</v>
      </c>
      <c r="B9" s="11" t="s">
        <v>29</v>
      </c>
      <c r="C9" s="11" t="s">
        <v>62</v>
      </c>
      <c r="D9" s="12" t="s">
        <v>48</v>
      </c>
      <c r="E9" s="11" t="s">
        <v>49</v>
      </c>
      <c r="F9" s="11"/>
      <c r="G9" s="11"/>
      <c r="H9" s="11" t="s">
        <v>30</v>
      </c>
      <c r="I9" s="11" t="s">
        <v>65</v>
      </c>
      <c r="J9" s="11" t="s">
        <v>33</v>
      </c>
      <c r="K9" s="11">
        <v>1</v>
      </c>
      <c r="L9" s="11">
        <v>0</v>
      </c>
      <c r="M9" s="11">
        <v>1</v>
      </c>
      <c r="N9" s="11">
        <v>1</v>
      </c>
      <c r="O9" s="11">
        <v>1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5">
        <f t="shared" si="0"/>
        <v>0.5</v>
      </c>
      <c r="Y9" s="11">
        <v>0</v>
      </c>
      <c r="Z9" s="11">
        <v>0</v>
      </c>
      <c r="AA9" s="11">
        <v>2</v>
      </c>
      <c r="AB9" s="11">
        <v>0</v>
      </c>
      <c r="AC9" s="11">
        <v>0</v>
      </c>
      <c r="AD9" s="16">
        <f>SUM(Y9:AC9)</f>
        <v>2</v>
      </c>
      <c r="AE9" s="11">
        <f>X9*AF9</f>
        <v>3</v>
      </c>
      <c r="AF9" s="11">
        <v>6</v>
      </c>
      <c r="AG9" s="11">
        <f t="shared" si="2"/>
        <v>4</v>
      </c>
      <c r="AH9" s="11">
        <v>4</v>
      </c>
      <c r="AI9" s="10">
        <v>85.44</v>
      </c>
      <c r="AJ9" s="11">
        <f t="shared" si="3"/>
        <v>341.76</v>
      </c>
      <c r="AK9" s="12" t="s">
        <v>74</v>
      </c>
    </row>
    <row r="10" spans="1:37" x14ac:dyDescent="0.25">
      <c r="A10" s="11">
        <v>8</v>
      </c>
      <c r="B10" s="11" t="s">
        <v>29</v>
      </c>
      <c r="C10" s="11" t="s">
        <v>62</v>
      </c>
      <c r="D10" s="12" t="s">
        <v>50</v>
      </c>
      <c r="E10" s="11" t="s">
        <v>51</v>
      </c>
      <c r="F10" s="11"/>
      <c r="G10" s="11"/>
      <c r="H10" s="11" t="s">
        <v>30</v>
      </c>
      <c r="I10" s="11" t="s">
        <v>65</v>
      </c>
      <c r="J10" s="11" t="s">
        <v>33</v>
      </c>
      <c r="K10" s="11">
        <v>1</v>
      </c>
      <c r="L10" s="11">
        <v>0</v>
      </c>
      <c r="M10" s="11">
        <v>1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5">
        <f t="shared" si="0"/>
        <v>0.33333333333333331</v>
      </c>
      <c r="Y10" s="11">
        <v>0</v>
      </c>
      <c r="Z10" s="11">
        <v>0</v>
      </c>
      <c r="AA10" s="11">
        <v>3</v>
      </c>
      <c r="AB10" s="11">
        <v>0</v>
      </c>
      <c r="AC10" s="11">
        <v>0</v>
      </c>
      <c r="AD10" s="16">
        <f>SUM(Y10:AC10)</f>
        <v>3</v>
      </c>
      <c r="AE10" s="11">
        <f>X10*AF10</f>
        <v>2</v>
      </c>
      <c r="AF10" s="11">
        <v>6</v>
      </c>
      <c r="AG10" s="11">
        <f t="shared" si="2"/>
        <v>1</v>
      </c>
      <c r="AH10" s="11">
        <v>1</v>
      </c>
      <c r="AI10" s="10">
        <v>88.7</v>
      </c>
      <c r="AJ10" s="11">
        <f t="shared" si="3"/>
        <v>88.7</v>
      </c>
      <c r="AK10" s="12" t="s">
        <v>74</v>
      </c>
    </row>
    <row r="11" spans="1:37" x14ac:dyDescent="0.25">
      <c r="A11" s="11">
        <v>9</v>
      </c>
      <c r="B11" s="11" t="s">
        <v>29</v>
      </c>
      <c r="C11" s="11" t="s">
        <v>62</v>
      </c>
      <c r="D11" s="12" t="s">
        <v>52</v>
      </c>
      <c r="E11" s="11" t="s">
        <v>53</v>
      </c>
      <c r="F11" s="11"/>
      <c r="G11" s="11"/>
      <c r="H11" s="11" t="s">
        <v>30</v>
      </c>
      <c r="I11" s="11" t="s">
        <v>66</v>
      </c>
      <c r="J11" s="11" t="s">
        <v>33</v>
      </c>
      <c r="K11" s="11">
        <v>1</v>
      </c>
      <c r="L11" s="11">
        <v>0</v>
      </c>
      <c r="M11" s="11">
        <v>1</v>
      </c>
      <c r="N11" s="11">
        <v>0</v>
      </c>
      <c r="O11" s="11">
        <v>1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5">
        <f t="shared" si="0"/>
        <v>0.33333333333333331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6">
        <f>SUM(Y11:AC11)</f>
        <v>0</v>
      </c>
      <c r="AE11" s="11">
        <f>X11*AF11</f>
        <v>2</v>
      </c>
      <c r="AF11" s="11">
        <v>6</v>
      </c>
      <c r="AG11" s="11">
        <f t="shared" si="2"/>
        <v>4</v>
      </c>
      <c r="AH11" s="11">
        <v>5</v>
      </c>
      <c r="AI11" s="10">
        <v>72.33</v>
      </c>
      <c r="AJ11" s="11">
        <f t="shared" si="3"/>
        <v>361.65</v>
      </c>
      <c r="AK11" s="12" t="s">
        <v>74</v>
      </c>
    </row>
    <row r="12" spans="1:37" x14ac:dyDescent="0.25">
      <c r="A12" s="11">
        <v>10</v>
      </c>
      <c r="B12" s="11" t="s">
        <v>29</v>
      </c>
      <c r="C12" s="11" t="s">
        <v>62</v>
      </c>
      <c r="D12" s="12" t="s">
        <v>54</v>
      </c>
      <c r="E12" s="11" t="s">
        <v>55</v>
      </c>
      <c r="F12" s="11">
        <v>11700348</v>
      </c>
      <c r="G12" s="11"/>
      <c r="H12" s="11" t="s">
        <v>30</v>
      </c>
      <c r="I12" s="11" t="s">
        <v>8</v>
      </c>
      <c r="J12" s="11" t="s">
        <v>33</v>
      </c>
      <c r="K12" s="11">
        <v>12</v>
      </c>
      <c r="L12" s="11">
        <v>4</v>
      </c>
      <c r="M12" s="11">
        <v>36</v>
      </c>
      <c r="N12" s="11">
        <v>12</v>
      </c>
      <c r="O12" s="11">
        <v>0</v>
      </c>
      <c r="P12" s="11">
        <v>9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21</v>
      </c>
      <c r="X12" s="15">
        <f t="shared" si="0"/>
        <v>13.666666666666666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6">
        <f>SUM(Y12:AC12)</f>
        <v>0</v>
      </c>
      <c r="AE12" s="11">
        <f>X12*AF12</f>
        <v>82</v>
      </c>
      <c r="AF12" s="11">
        <v>6</v>
      </c>
      <c r="AG12" s="11">
        <f t="shared" si="2"/>
        <v>164</v>
      </c>
      <c r="AH12" s="11">
        <v>260</v>
      </c>
      <c r="AI12" s="10">
        <v>2.1</v>
      </c>
      <c r="AJ12" s="11">
        <f t="shared" si="3"/>
        <v>546</v>
      </c>
      <c r="AK12" s="12" t="s">
        <v>74</v>
      </c>
    </row>
    <row r="13" spans="1:37" x14ac:dyDescent="0.25">
      <c r="A13" s="11">
        <v>11</v>
      </c>
      <c r="B13" s="11" t="s">
        <v>29</v>
      </c>
      <c r="C13" s="11" t="s">
        <v>62</v>
      </c>
      <c r="D13" s="12" t="s">
        <v>56</v>
      </c>
      <c r="E13" s="32" t="s">
        <v>68</v>
      </c>
      <c r="F13" s="11">
        <v>20799069</v>
      </c>
      <c r="G13" s="11"/>
      <c r="H13" s="11" t="s">
        <v>30</v>
      </c>
      <c r="I13" s="11" t="s">
        <v>64</v>
      </c>
      <c r="J13" s="11" t="s">
        <v>33</v>
      </c>
      <c r="K13" s="11">
        <v>6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10</v>
      </c>
      <c r="V13" s="11">
        <v>0</v>
      </c>
      <c r="W13" s="11">
        <v>0</v>
      </c>
      <c r="X13" s="15">
        <f t="shared" si="0"/>
        <v>1.6666666666666667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6">
        <f>SUM(Y13:AC13)</f>
        <v>0</v>
      </c>
      <c r="AE13" s="11">
        <f>X13*AF13</f>
        <v>10</v>
      </c>
      <c r="AF13" s="11">
        <v>6</v>
      </c>
      <c r="AG13" s="11">
        <f t="shared" si="2"/>
        <v>20</v>
      </c>
      <c r="AH13" s="11">
        <v>12</v>
      </c>
      <c r="AI13" s="10">
        <v>86.37</v>
      </c>
      <c r="AJ13" s="11">
        <f t="shared" si="3"/>
        <v>1036.44</v>
      </c>
      <c r="AK13" s="12" t="s">
        <v>74</v>
      </c>
    </row>
    <row r="14" spans="1:37" x14ac:dyDescent="0.25">
      <c r="A14" s="11">
        <v>12</v>
      </c>
      <c r="B14" s="11" t="s">
        <v>29</v>
      </c>
      <c r="C14" s="11" t="s">
        <v>62</v>
      </c>
      <c r="D14" s="12" t="s">
        <v>57</v>
      </c>
      <c r="E14" s="11" t="s">
        <v>58</v>
      </c>
      <c r="F14" s="11">
        <v>20943389</v>
      </c>
      <c r="G14" s="11"/>
      <c r="H14" s="11" t="s">
        <v>30</v>
      </c>
      <c r="I14" s="11" t="s">
        <v>8</v>
      </c>
      <c r="J14" s="11" t="s">
        <v>33</v>
      </c>
      <c r="K14" s="11">
        <v>1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1</v>
      </c>
      <c r="V14" s="11">
        <v>0</v>
      </c>
      <c r="W14" s="11">
        <v>0</v>
      </c>
      <c r="X14" s="15">
        <f t="shared" si="0"/>
        <v>0.16666666666666666</v>
      </c>
      <c r="Y14" s="11">
        <v>0</v>
      </c>
      <c r="Z14" s="11">
        <v>0</v>
      </c>
      <c r="AA14" s="11">
        <v>6</v>
      </c>
      <c r="AB14" s="11">
        <v>0</v>
      </c>
      <c r="AC14" s="11">
        <v>0</v>
      </c>
      <c r="AD14" s="16">
        <f>SUM(Y14:AC14)</f>
        <v>6</v>
      </c>
      <c r="AE14" s="11">
        <f>X14*AF14</f>
        <v>1</v>
      </c>
      <c r="AF14" s="11">
        <v>6</v>
      </c>
      <c r="AG14" s="11">
        <f t="shared" si="2"/>
        <v>-4</v>
      </c>
      <c r="AH14" s="11">
        <v>5</v>
      </c>
      <c r="AI14" s="10">
        <v>216.06</v>
      </c>
      <c r="AJ14" s="11">
        <f t="shared" si="3"/>
        <v>1080.3</v>
      </c>
      <c r="AK14" s="12" t="s">
        <v>74</v>
      </c>
    </row>
    <row r="15" spans="1:37" x14ac:dyDescent="0.25">
      <c r="A15" s="11">
        <v>13</v>
      </c>
      <c r="B15" s="11" t="s">
        <v>29</v>
      </c>
      <c r="C15" s="11" t="s">
        <v>62</v>
      </c>
      <c r="D15" s="12" t="s">
        <v>59</v>
      </c>
      <c r="E15" s="11" t="s">
        <v>60</v>
      </c>
      <c r="F15" s="11">
        <v>20405897</v>
      </c>
      <c r="G15" s="11" t="s">
        <v>71</v>
      </c>
      <c r="H15" s="11" t="s">
        <v>30</v>
      </c>
      <c r="I15" s="11" t="s">
        <v>8</v>
      </c>
      <c r="J15" s="11" t="s">
        <v>33</v>
      </c>
      <c r="K15" s="11">
        <v>6</v>
      </c>
      <c r="L15" s="11">
        <v>0</v>
      </c>
      <c r="M15" s="11">
        <v>4</v>
      </c>
      <c r="N15" s="11">
        <v>0</v>
      </c>
      <c r="O15" s="11">
        <v>0</v>
      </c>
      <c r="P15" s="11">
        <v>12</v>
      </c>
      <c r="Q15" s="11">
        <v>36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36</v>
      </c>
      <c r="X15" s="15">
        <f t="shared" si="0"/>
        <v>14.666666666666666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6">
        <f>SUM(Y15:AC15)</f>
        <v>0</v>
      </c>
      <c r="AE15" s="11">
        <f>X15*AF15</f>
        <v>88</v>
      </c>
      <c r="AF15" s="11">
        <v>6</v>
      </c>
      <c r="AG15" s="11">
        <f t="shared" si="2"/>
        <v>176</v>
      </c>
      <c r="AH15" s="11">
        <v>180</v>
      </c>
      <c r="AI15" s="10">
        <v>11.39</v>
      </c>
      <c r="AJ15" s="11">
        <f t="shared" si="3"/>
        <v>2050.2000000000003</v>
      </c>
      <c r="AK15" s="12" t="s">
        <v>74</v>
      </c>
    </row>
    <row r="16" spans="1:37" ht="18.75" x14ac:dyDescent="0.25">
      <c r="AJ16" s="34">
        <f>SUM(AJ3:AJ15)</f>
        <v>30873.83</v>
      </c>
    </row>
  </sheetData>
  <autoFilter ref="A2:AK15"/>
  <mergeCells count="27">
    <mergeCell ref="AG1:AG2"/>
    <mergeCell ref="AH1:AH2"/>
    <mergeCell ref="AI1:AI2"/>
    <mergeCell ref="AJ1:AJ2"/>
    <mergeCell ref="AK1:AK2"/>
    <mergeCell ref="AF1:AF2"/>
    <mergeCell ref="I1:I2"/>
    <mergeCell ref="J1:J2"/>
    <mergeCell ref="K1:K2"/>
    <mergeCell ref="X1:X2"/>
    <mergeCell ref="Y1:Y2"/>
    <mergeCell ref="Z1:Z2"/>
    <mergeCell ref="L1:Q1"/>
    <mergeCell ref="R1:W1"/>
    <mergeCell ref="AB1:AB2"/>
    <mergeCell ref="AC1:AC2"/>
    <mergeCell ref="AD1:AD2"/>
    <mergeCell ref="AE1:AE2"/>
    <mergeCell ref="AA1:AA2"/>
    <mergeCell ref="F1:F2"/>
    <mergeCell ref="G1:G2"/>
    <mergeCell ref="H1:H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2022-12-30T04:51:50Z</dcterms:created>
  <dcterms:modified xsi:type="dcterms:W3CDTF">2023-07-15T08:33:52Z</dcterms:modified>
</cp:coreProperties>
</file>