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155"/>
  </bookViews>
  <sheets>
    <sheet name="Sheet1" sheetId="1" r:id="rId1"/>
    <sheet name="Sheet2" sheetId="3" r:id="rId2"/>
    <sheet name="Sheet1 (2)" sheetId="2" r:id="rId3"/>
  </sheets>
  <definedNames>
    <definedName name="_xlnm._FilterDatabase" localSheetId="0" hidden="1">Sheet1!$A$5:$D$45</definedName>
  </definedNames>
  <calcPr calcId="152511"/>
</workbook>
</file>

<file path=xl/calcChain.xml><?xml version="1.0" encoding="utf-8"?>
<calcChain xmlns="http://schemas.openxmlformats.org/spreadsheetml/2006/main">
  <c r="B16" i="3" l="1"/>
  <c r="X37" i="2" l="1"/>
  <c r="X34" i="2"/>
  <c r="D23" i="1" l="1"/>
  <c r="G44" i="2" l="1"/>
  <c r="G47" i="2" s="1"/>
  <c r="F44" i="2"/>
  <c r="F47" i="2" s="1"/>
  <c r="E44" i="2"/>
  <c r="D44" i="2"/>
  <c r="D47" i="2" s="1"/>
  <c r="D49" i="2" s="1"/>
  <c r="D52" i="2" s="1"/>
  <c r="D38" i="2"/>
  <c r="D23" i="2"/>
  <c r="F49" i="2" l="1"/>
  <c r="F52" i="2" s="1"/>
  <c r="E49" i="2"/>
  <c r="D38" i="1"/>
  <c r="D44" i="1" s="1"/>
  <c r="D46" i="1" s="1"/>
  <c r="D48" i="1" s="1"/>
  <c r="D51" i="1" l="1"/>
</calcChain>
</file>

<file path=xl/sharedStrings.xml><?xml version="1.0" encoding="utf-8"?>
<sst xmlns="http://schemas.openxmlformats.org/spreadsheetml/2006/main" count="198" uniqueCount="70">
  <si>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</si>
  <si>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</si>
  <si>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</si>
  <si>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</si>
  <si>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</si>
  <si>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</si>
  <si>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</si>
  <si>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</si>
  <si>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</si>
  <si>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</si>
  <si>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</si>
  <si>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COGS</t>
  </si>
  <si>
    <t>Total Request Amount</t>
  </si>
  <si>
    <t xml:space="preserve">Closing Balance </t>
  </si>
  <si>
    <t xml:space="preserve"> </t>
  </si>
  <si>
    <t>HO will allowance to related BU</t>
  </si>
  <si>
    <t xml:space="preserve">Cash </t>
  </si>
  <si>
    <t xml:space="preserve">                 </t>
  </si>
  <si>
    <t xml:space="preserve">Lwin Lwin Aung </t>
  </si>
  <si>
    <t>Ko Soe Htet Tin</t>
  </si>
  <si>
    <t>Ma Kyae Mhone Win</t>
  </si>
  <si>
    <t>F &amp; A DH</t>
  </si>
  <si>
    <t xml:space="preserve">AGM </t>
  </si>
  <si>
    <t>MD</t>
  </si>
  <si>
    <t>OPEX</t>
  </si>
  <si>
    <t>Employee Travelling Expenses  Local Trip - (4 persons)
-Kyaw Min Khaing -MLM, Myo Myint Aung - Latputtar
 ,Min Khant Kyaw ,Aun g Aung MLM Job Site</t>
  </si>
  <si>
    <t>First Week  Budget Request for PG BU (04-Apr-2024)</t>
  </si>
  <si>
    <t xml:space="preserve"> Painting(S&amp;M)</t>
  </si>
  <si>
    <t xml:space="preserve"> Fuel Monthly (For April)(S&amp;M)</t>
  </si>
  <si>
    <t>Fuel extra(S&amp;M)</t>
  </si>
  <si>
    <t>Travelling allowance For (PHPK)(S&amp;M)</t>
  </si>
  <si>
    <t>Car repair (3H/8375)(S&amp;M)</t>
  </si>
  <si>
    <t>SSB (Admin)</t>
  </si>
  <si>
    <t>BD Charges (Admin)</t>
  </si>
  <si>
    <t>General Expense for Office (Admin)</t>
  </si>
  <si>
    <t>Office Repair (Admin)</t>
  </si>
  <si>
    <t>Local Purchased Cash Claim (Procurement)</t>
  </si>
  <si>
    <t xml:space="preserve">ADV for DHL and Border Duty Charges(Procurement)   </t>
  </si>
  <si>
    <t xml:space="preserve">Advance for Local Purchased(Procurement)   </t>
  </si>
  <si>
    <t>Crane Charges (Spare part)</t>
  </si>
  <si>
    <t xml:space="preserve">Transportation charges(Spare part) </t>
  </si>
  <si>
    <t>ASM TA Clear  (S&amp;M)</t>
  </si>
  <si>
    <t>ASM Advance (S&amp;M)</t>
  </si>
  <si>
    <t>ASM Incentive for Feb'23 (S&amp;M)</t>
  </si>
  <si>
    <t>OT Charges(SRV)</t>
  </si>
  <si>
    <t>Car Fuel charges for 2I/3938(TSP)</t>
  </si>
  <si>
    <t>CE2 Return machine installation(SRV)</t>
  </si>
  <si>
    <t>ADV Clear Car Fuel charges for 2I/3938(TSP)</t>
  </si>
  <si>
    <t>Car repair for 2I/3938(ကားဘီးဖာ)(TSP)</t>
  </si>
  <si>
    <t>Special Tools linner puller charges (TSP)</t>
  </si>
  <si>
    <t>SDG BR Stock machine MJ10000SE(TSP)</t>
  </si>
  <si>
    <t>To purchase fuel filling pipe for warranty machine MW-440PS(TSP)</t>
  </si>
  <si>
    <t>To  purchase return pipe(TSP)</t>
  </si>
  <si>
    <t xml:space="preserve"> To purchase engine lock pin for customer-AUNGPAING,U (C110D5)series.no-K17I414941. (TSP)</t>
  </si>
  <si>
    <t xml:space="preserve">To purchase turbo pipe(TSP) </t>
  </si>
  <si>
    <t>UPS - battery(F&amp;A Dept)</t>
  </si>
  <si>
    <t>Phone Bill For Finance &amp; Account Department(F&amp;A Dept)</t>
  </si>
  <si>
    <t>Taxi Charges(F&amp;A Dept)</t>
  </si>
  <si>
    <t>Bridge Pass Charges - 2,000 (Rental)</t>
  </si>
  <si>
    <t>Car Fuel Expenses - 590,000 4I/8065 (250000) ,5M/1382 (250,000) &amp; ,Extra-70,000/(Rental)</t>
  </si>
  <si>
    <t>Car Repair &amp; Maintenance Charges  (Rental)
5M/1382 &amp; 4I/8065 Car Body Repair - ဆီတိုင်ဂီတန်း repair</t>
  </si>
  <si>
    <t>Computer &amp; Copier Repair Charges  (Rental)
DELL-RAM8GB -PC3L128008,Adapter .</t>
  </si>
  <si>
    <t>Transportation Charges   S'part sent Latputtar (Rental)</t>
  </si>
  <si>
    <t>Weekly Request</t>
  </si>
  <si>
    <t>claim</t>
  </si>
  <si>
    <t>adv clear pay</t>
  </si>
  <si>
    <t>adv clear rec</t>
  </si>
  <si>
    <t>adv req</t>
  </si>
  <si>
    <t>Total</t>
  </si>
  <si>
    <t>Ma Htet Thu 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</si>
</sst>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2"/>
      <color theme="0"/>
      <name val="Tahoma"/>
      <family val="2"/>
    </font>
    <font>
      <sz val="12"/>
      <color theme="0"/>
      <name val="Calibri 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43" fontId="3" fillId="0" borderId="6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0" xfId="0" applyFont="1" applyFill="1"/>
    <xf numFmtId="0" fontId="3" fillId="0" borderId="6" xfId="0" applyFont="1" applyFill="1" applyBorder="1" applyAlignment="1">
      <alignment horizontal="left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164" fontId="2" fillId="3" borderId="1" xfId="1" applyNumberFormat="1" applyFont="1" applyFill="1" applyBorder="1"/>
    <xf numFmtId="43" fontId="2" fillId="3" borderId="1" xfId="1" applyFont="1" applyFill="1" applyBorder="1"/>
    <xf numFmtId="164" fontId="2" fillId="0" borderId="0" xfId="1" applyNumberFormat="1" applyFont="1"/>
    <xf numFmtId="0" fontId="2" fillId="0" borderId="0" xfId="0" applyFont="1" applyAlignment="1">
      <alignment horizontal="right"/>
    </xf>
    <xf numFmtId="43" fontId="2" fillId="0" borderId="0" xfId="1" applyFont="1"/>
    <xf numFmtId="164" fontId="2" fillId="0" borderId="7" xfId="1" applyNumberFormat="1" applyFont="1" applyBorder="1"/>
    <xf numFmtId="164" fontId="2" fillId="0" borderId="0" xfId="0" applyNumberFormat="1" applyFont="1"/>
    <xf numFmtId="164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/>
    <xf numFmtId="164" fontId="3" fillId="3" borderId="1" xfId="1" applyNumberFormat="1" applyFont="1" applyFill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7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3" fillId="2" borderId="6" xfId="1" applyNumberFormat="1" applyFont="1" applyFill="1" applyBorder="1" applyAlignment="1">
      <alignment horizontal="center" vertical="center"/>
    </xf>
    <xf numFmtId="164" fontId="2" fillId="2" borderId="6" xfId="1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3" fillId="0" borderId="8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2" fillId="0" borderId="0" xfId="0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164" fontId="2" fillId="3" borderId="9" xfId="1" applyNumberFormat="1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164" fontId="2" fillId="3" borderId="10" xfId="1" applyNumberFormat="1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/>
    <xf numFmtId="0" fontId="2" fillId="0" borderId="1" xfId="0" applyFont="1" applyFill="1" applyBorder="1" applyAlignment="1"/>
    <xf numFmtId="0" fontId="4" fillId="0" borderId="0" xfId="0" applyFont="1" applyFill="1"/>
    <xf numFmtId="43" fontId="0" fillId="0" borderId="0" xfId="1" applyFont="1"/>
    <xf numFmtId="43" fontId="0" fillId="4" borderId="0" xfId="1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/>
    <xf numFmtId="0" fontId="2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5" fillId="5" borderId="0" xfId="0" applyFont="1" applyFill="1" applyBorder="1"/>
    <xf numFmtId="0" fontId="2" fillId="5" borderId="0" xfId="0" applyFont="1" applyFill="1" applyBorder="1"/>
    <xf numFmtId="0" fontId="2" fillId="5" borderId="6" xfId="0" applyFont="1" applyFill="1" applyBorder="1" applyAlignment="1">
      <alignment horizontal="left" vertical="center"/>
    </xf>
    <xf numFmtId="164" fontId="2" fillId="5" borderId="6" xfId="1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164" fontId="2" fillId="5" borderId="8" xfId="1" applyNumberFormat="1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164" fontId="3" fillId="5" borderId="6" xfId="1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left" vertical="center"/>
    </xf>
    <xf numFmtId="0" fontId="3" fillId="5" borderId="0" xfId="0" applyFont="1" applyFill="1" applyBorder="1"/>
    <xf numFmtId="164" fontId="3" fillId="5" borderId="8" xfId="1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left" vertical="center"/>
    </xf>
    <xf numFmtId="0" fontId="3" fillId="5" borderId="6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67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747413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67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861713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59</xdr:row>
      <xdr:rowOff>136072</xdr:rowOff>
    </xdr:from>
    <xdr:ext cx="184731" cy="264560"/>
    <xdr:sp macro="" textlink="">
      <xdr:nvSpPr>
        <xdr:cNvPr id="4" name="TextBox 3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59</xdr:row>
      <xdr:rowOff>136072</xdr:rowOff>
    </xdr:from>
    <xdr:ext cx="184731" cy="264560"/>
    <xdr:sp macro="" textlink="">
      <xdr:nvSpPr>
        <xdr:cNvPr id="5" name="TextBox 4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622040</xdr:colOff>
      <xdr:row>68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3372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68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3372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60</xdr:row>
      <xdr:rowOff>136072</xdr:rowOff>
    </xdr:from>
    <xdr:ext cx="184731" cy="264560"/>
    <xdr:sp macro="" textlink="">
      <xdr:nvSpPr>
        <xdr:cNvPr id="4" name="TextBox 3"/>
        <xdr:cNvSpPr txBox="1"/>
      </xdr:nvSpPr>
      <xdr:spPr>
        <a:xfrm>
          <a:off x="6047480" y="11848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2</xdr:col>
      <xdr:colOff>622040</xdr:colOff>
      <xdr:row>60</xdr:row>
      <xdr:rowOff>136072</xdr:rowOff>
    </xdr:from>
    <xdr:ext cx="184731" cy="264560"/>
    <xdr:sp macro="" textlink="">
      <xdr:nvSpPr>
        <xdr:cNvPr id="5" name="TextBox 4"/>
        <xdr:cNvSpPr txBox="1"/>
      </xdr:nvSpPr>
      <xdr:spPr>
        <a:xfrm>
          <a:off x="6047480" y="118480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topLeftCell="A17" workbookViewId="0">
      <selection activeCell="B23" sqref="B22:B23"/>
    </sheetView>
  </sheetViews>
  <sheetFormatPr defaultColWidth="9.140625" defaultRowHeight="15"/>
  <cols>
    <col min="1" max="1" width="4.7109375" style="72" customWidth="1"/>
    <col min="2" max="2" width="74.42578125" style="29" customWidth="1"/>
    <col min="3" max="3" width="15.140625" style="29" customWidth="1"/>
    <col min="4" max="4" width="17.5703125" style="35" customWidth="1"/>
    <col min="5" max="5" width="11.42578125" style="77" bestFit="1" customWidth="1"/>
    <col min="6" max="7" width="9.140625" style="77"/>
    <col min="8" max="16384" width="9.140625" style="58"/>
  </cols>
  <sheetData>
    <row r="1" spans="1:7" s="55" customFormat="1" ht="24.75" customHeight="1">
      <c r="A1" s="66"/>
      <c r="B1" s="59" t="s">
        <v>26</v>
      </c>
      <c r="C1" s="59"/>
      <c r="D1" s="52"/>
      <c r="E1" s="75"/>
      <c r="F1" s="75"/>
      <c r="G1" s="75"/>
    </row>
    <row r="2" spans="1:7" s="55" customFormat="1" ht="23.25" customHeight="1">
      <c r="A2" s="67"/>
      <c r="B2" s="52" t="s">
        <v>0</v>
      </c>
      <c r="C2" s="2" t="s">
        <v>1</v>
      </c>
      <c r="D2" s="60">
        <v>0</v>
      </c>
      <c r="E2" s="75"/>
      <c r="F2" s="75"/>
      <c r="G2" s="75"/>
    </row>
    <row r="3" spans="1:7" s="55" customFormat="1" ht="17.25" customHeight="1">
      <c r="A3" s="68"/>
      <c r="B3" s="5"/>
      <c r="C3" s="5"/>
      <c r="D3" s="5"/>
      <c r="E3" s="75"/>
      <c r="F3" s="75"/>
      <c r="G3" s="75"/>
    </row>
    <row r="4" spans="1:7" s="55" customFormat="1" ht="14.25" customHeight="1">
      <c r="A4" s="69" t="s">
        <v>3</v>
      </c>
      <c r="B4" s="53" t="s">
        <v>4</v>
      </c>
      <c r="C4" s="53" t="s">
        <v>5</v>
      </c>
      <c r="D4" s="61" t="s">
        <v>63</v>
      </c>
      <c r="E4" s="75"/>
      <c r="F4" s="75"/>
      <c r="G4" s="75"/>
    </row>
    <row r="5" spans="1:7" s="55" customFormat="1" ht="18" customHeight="1">
      <c r="A5" s="69"/>
      <c r="B5" s="62"/>
      <c r="C5" s="62"/>
      <c r="D5" s="63"/>
      <c r="E5" s="75"/>
      <c r="F5" s="75"/>
      <c r="G5" s="75"/>
    </row>
    <row r="6" spans="1:7" s="103" customFormat="1">
      <c r="A6" s="99">
        <v>1</v>
      </c>
      <c r="B6" s="100" t="s">
        <v>27</v>
      </c>
      <c r="C6" s="99" t="s">
        <v>11</v>
      </c>
      <c r="D6" s="101">
        <v>700000</v>
      </c>
      <c r="E6" s="102"/>
      <c r="F6" s="102"/>
      <c r="G6" s="102"/>
    </row>
    <row r="7" spans="1:7" s="103" customFormat="1">
      <c r="A7" s="99">
        <v>2</v>
      </c>
      <c r="B7" s="104" t="s">
        <v>28</v>
      </c>
      <c r="C7" s="99" t="s">
        <v>24</v>
      </c>
      <c r="D7" s="105">
        <v>540000</v>
      </c>
      <c r="E7" s="102"/>
      <c r="F7" s="102"/>
      <c r="G7" s="102"/>
    </row>
    <row r="8" spans="1:7" s="103" customFormat="1">
      <c r="A8" s="99">
        <v>3</v>
      </c>
      <c r="B8" s="104" t="s">
        <v>29</v>
      </c>
      <c r="C8" s="99" t="s">
        <v>24</v>
      </c>
      <c r="D8" s="105">
        <v>230000</v>
      </c>
      <c r="E8" s="102"/>
      <c r="F8" s="102"/>
      <c r="G8" s="102"/>
    </row>
    <row r="9" spans="1:7" s="103" customFormat="1">
      <c r="A9" s="99">
        <v>4</v>
      </c>
      <c r="B9" s="104" t="s">
        <v>30</v>
      </c>
      <c r="C9" s="99" t="s">
        <v>24</v>
      </c>
      <c r="D9" s="105">
        <v>250000</v>
      </c>
      <c r="E9" s="102"/>
      <c r="F9" s="102"/>
      <c r="G9" s="102"/>
    </row>
    <row r="10" spans="1:7" s="103" customFormat="1" ht="15.75" thickBot="1">
      <c r="A10" s="99">
        <v>5</v>
      </c>
      <c r="B10" s="104" t="s">
        <v>31</v>
      </c>
      <c r="C10" s="106" t="s">
        <v>24</v>
      </c>
      <c r="D10" s="107">
        <v>170000</v>
      </c>
      <c r="E10" s="102"/>
      <c r="F10" s="102"/>
      <c r="G10" s="102"/>
    </row>
    <row r="11" spans="1:7" s="103" customFormat="1" ht="15.75" thickTop="1">
      <c r="A11" s="99">
        <v>6</v>
      </c>
      <c r="B11" s="104" t="s">
        <v>32</v>
      </c>
      <c r="C11" s="108" t="s">
        <v>24</v>
      </c>
      <c r="D11" s="109">
        <v>763000</v>
      </c>
      <c r="E11" s="102"/>
      <c r="F11" s="102"/>
      <c r="G11" s="102"/>
    </row>
    <row r="12" spans="1:7" s="103" customFormat="1">
      <c r="A12" s="99">
        <v>7</v>
      </c>
      <c r="B12" s="104" t="s">
        <v>33</v>
      </c>
      <c r="C12" s="99" t="s">
        <v>24</v>
      </c>
      <c r="D12" s="105">
        <v>54000</v>
      </c>
      <c r="E12" s="102"/>
      <c r="F12" s="102"/>
      <c r="G12" s="102"/>
    </row>
    <row r="13" spans="1:7" s="103" customFormat="1">
      <c r="A13" s="99">
        <v>8</v>
      </c>
      <c r="B13" s="104" t="s">
        <v>34</v>
      </c>
      <c r="C13" s="99" t="s">
        <v>24</v>
      </c>
      <c r="D13" s="105">
        <v>100000</v>
      </c>
      <c r="E13" s="102"/>
      <c r="F13" s="102"/>
      <c r="G13" s="102"/>
    </row>
    <row r="14" spans="1:7" s="103" customFormat="1" ht="15.75" thickBot="1">
      <c r="A14" s="99">
        <v>9</v>
      </c>
      <c r="B14" s="110" t="s">
        <v>35</v>
      </c>
      <c r="C14" s="106" t="s">
        <v>24</v>
      </c>
      <c r="D14" s="107">
        <v>100000</v>
      </c>
      <c r="E14" s="102"/>
      <c r="F14" s="102"/>
      <c r="G14" s="102"/>
    </row>
    <row r="15" spans="1:7" s="112" customFormat="1" ht="15.75" thickTop="1">
      <c r="A15" s="99">
        <v>10</v>
      </c>
      <c r="B15" s="111" t="s">
        <v>36</v>
      </c>
      <c r="C15" s="108" t="s">
        <v>11</v>
      </c>
      <c r="D15" s="109">
        <v>400000</v>
      </c>
      <c r="E15" s="102"/>
      <c r="F15" s="102"/>
      <c r="G15" s="102"/>
    </row>
    <row r="16" spans="1:7" s="112" customFormat="1" ht="15" customHeight="1">
      <c r="A16" s="99">
        <v>11</v>
      </c>
      <c r="B16" s="111" t="s">
        <v>37</v>
      </c>
      <c r="C16" s="99" t="s">
        <v>11</v>
      </c>
      <c r="D16" s="109">
        <v>500000</v>
      </c>
      <c r="E16" s="102"/>
      <c r="F16" s="102"/>
      <c r="G16" s="102"/>
    </row>
    <row r="17" spans="1:7" s="112" customFormat="1" ht="15.75" thickBot="1">
      <c r="A17" s="99">
        <v>12</v>
      </c>
      <c r="B17" s="110" t="s">
        <v>38</v>
      </c>
      <c r="C17" s="106" t="s">
        <v>11</v>
      </c>
      <c r="D17" s="113">
        <v>2500000</v>
      </c>
      <c r="E17" s="102"/>
      <c r="F17" s="102"/>
      <c r="G17" s="102"/>
    </row>
    <row r="18" spans="1:7" s="112" customFormat="1" ht="15.75" thickTop="1">
      <c r="A18" s="99">
        <v>13</v>
      </c>
      <c r="B18" s="111" t="s">
        <v>39</v>
      </c>
      <c r="C18" s="108" t="s">
        <v>11</v>
      </c>
      <c r="D18" s="109">
        <v>125000</v>
      </c>
      <c r="E18" s="102"/>
      <c r="F18" s="102"/>
      <c r="G18" s="102"/>
    </row>
    <row r="19" spans="1:7" s="112" customFormat="1" ht="15.75" thickBot="1">
      <c r="A19" s="99">
        <v>14</v>
      </c>
      <c r="B19" s="114" t="s">
        <v>40</v>
      </c>
      <c r="C19" s="106" t="s">
        <v>24</v>
      </c>
      <c r="D19" s="113">
        <v>25000</v>
      </c>
      <c r="E19" s="102"/>
      <c r="F19" s="102"/>
      <c r="G19" s="102"/>
    </row>
    <row r="20" spans="1:7" s="56" customFormat="1" ht="15.6" customHeight="1" thickTop="1">
      <c r="A20" s="8">
        <v>15</v>
      </c>
      <c r="B20" s="12" t="s">
        <v>41</v>
      </c>
      <c r="C20" s="50" t="s">
        <v>11</v>
      </c>
      <c r="D20" s="10">
        <v>200000</v>
      </c>
      <c r="E20" s="75"/>
      <c r="F20" s="75"/>
      <c r="G20" s="75"/>
    </row>
    <row r="21" spans="1:7" s="56" customFormat="1" ht="15.6" customHeight="1">
      <c r="A21" s="8">
        <v>16</v>
      </c>
      <c r="B21" s="12" t="s">
        <v>42</v>
      </c>
      <c r="C21" s="8" t="s">
        <v>11</v>
      </c>
      <c r="D21" s="10">
        <v>600000</v>
      </c>
      <c r="E21" s="75"/>
      <c r="F21" s="75"/>
      <c r="G21" s="75"/>
    </row>
    <row r="22" spans="1:7" s="56" customFormat="1" ht="16.149999999999999" customHeight="1" thickBot="1">
      <c r="A22" s="8">
        <v>17</v>
      </c>
      <c r="B22" s="79" t="s">
        <v>43</v>
      </c>
      <c r="C22" s="78" t="s">
        <v>11</v>
      </c>
      <c r="D22" s="51">
        <v>800000</v>
      </c>
      <c r="E22" s="75"/>
      <c r="F22" s="75"/>
      <c r="G22" s="75"/>
    </row>
    <row r="23" spans="1:7" s="117" customFormat="1" ht="15.75" thickTop="1">
      <c r="A23" s="99">
        <v>18</v>
      </c>
      <c r="B23" s="111" t="s">
        <v>44</v>
      </c>
      <c r="C23" s="115" t="s">
        <v>24</v>
      </c>
      <c r="D23" s="109">
        <f>50400+42000</f>
        <v>92400</v>
      </c>
      <c r="E23" s="116"/>
      <c r="F23" s="116"/>
      <c r="G23" s="116"/>
    </row>
    <row r="24" spans="1:7" s="117" customFormat="1">
      <c r="A24" s="99">
        <v>19</v>
      </c>
      <c r="B24" s="111" t="s">
        <v>45</v>
      </c>
      <c r="C24" s="115" t="s">
        <v>24</v>
      </c>
      <c r="D24" s="109">
        <v>250000</v>
      </c>
      <c r="E24" s="116"/>
      <c r="F24" s="116"/>
      <c r="G24" s="116"/>
    </row>
    <row r="25" spans="1:7" s="57" customFormat="1">
      <c r="A25" s="8">
        <v>20</v>
      </c>
      <c r="B25" s="12" t="s">
        <v>46</v>
      </c>
      <c r="C25" s="41" t="s">
        <v>24</v>
      </c>
      <c r="D25" s="10">
        <v>570000</v>
      </c>
      <c r="E25" s="76"/>
      <c r="F25" s="76"/>
      <c r="G25" s="76"/>
    </row>
    <row r="26" spans="1:7" s="57" customFormat="1">
      <c r="A26" s="8">
        <v>21</v>
      </c>
      <c r="B26" s="12" t="s">
        <v>47</v>
      </c>
      <c r="C26" s="41" t="s">
        <v>24</v>
      </c>
      <c r="D26" s="10">
        <v>50000</v>
      </c>
      <c r="E26" s="76"/>
      <c r="F26" s="76"/>
      <c r="G26" s="76"/>
    </row>
    <row r="27" spans="1:7" s="57" customFormat="1">
      <c r="A27" s="8">
        <v>22</v>
      </c>
      <c r="B27" s="12" t="s">
        <v>48</v>
      </c>
      <c r="C27" s="41" t="s">
        <v>24</v>
      </c>
      <c r="D27" s="10">
        <v>6000</v>
      </c>
      <c r="E27" s="76"/>
      <c r="F27" s="76"/>
      <c r="G27" s="76"/>
    </row>
    <row r="28" spans="1:7" s="57" customFormat="1">
      <c r="A28" s="8">
        <v>23</v>
      </c>
      <c r="B28" s="12" t="s">
        <v>49</v>
      </c>
      <c r="C28" s="41" t="s">
        <v>24</v>
      </c>
      <c r="D28" s="10">
        <v>91000</v>
      </c>
      <c r="E28" s="76"/>
      <c r="F28" s="76"/>
      <c r="G28" s="76"/>
    </row>
    <row r="29" spans="1:7" s="57" customFormat="1">
      <c r="A29" s="8">
        <v>24</v>
      </c>
      <c r="B29" s="12" t="s">
        <v>50</v>
      </c>
      <c r="C29" s="8" t="s">
        <v>11</v>
      </c>
      <c r="D29" s="10">
        <v>11000</v>
      </c>
      <c r="E29" s="76"/>
      <c r="F29" s="76"/>
      <c r="G29" s="76"/>
    </row>
    <row r="30" spans="1:7" s="57" customFormat="1">
      <c r="A30" s="8">
        <v>25</v>
      </c>
      <c r="B30" s="12" t="s">
        <v>51</v>
      </c>
      <c r="C30" s="41" t="s">
        <v>24</v>
      </c>
      <c r="D30" s="10">
        <v>70000</v>
      </c>
      <c r="E30" s="76"/>
      <c r="F30" s="76"/>
      <c r="G30" s="76"/>
    </row>
    <row r="31" spans="1:7" s="57" customFormat="1">
      <c r="A31" s="8">
        <v>26</v>
      </c>
      <c r="B31" s="12" t="s">
        <v>52</v>
      </c>
      <c r="C31" s="41" t="s">
        <v>24</v>
      </c>
      <c r="D31" s="10">
        <v>15000</v>
      </c>
      <c r="E31" s="76"/>
      <c r="F31" s="76"/>
      <c r="G31" s="76"/>
    </row>
    <row r="32" spans="1:7" s="57" customFormat="1">
      <c r="A32" s="8">
        <v>27</v>
      </c>
      <c r="B32" s="12" t="s">
        <v>53</v>
      </c>
      <c r="C32" s="41" t="s">
        <v>24</v>
      </c>
      <c r="D32" s="10">
        <v>34771</v>
      </c>
      <c r="E32" s="76"/>
      <c r="F32" s="76"/>
      <c r="G32" s="76"/>
    </row>
    <row r="33" spans="1:7" s="57" customFormat="1" ht="15.75" thickBot="1">
      <c r="A33" s="8">
        <v>28</v>
      </c>
      <c r="B33" s="79" t="s">
        <v>54</v>
      </c>
      <c r="C33" s="80" t="s">
        <v>24</v>
      </c>
      <c r="D33" s="51">
        <v>38000</v>
      </c>
      <c r="E33" s="76"/>
      <c r="F33" s="76"/>
      <c r="G33" s="76"/>
    </row>
    <row r="34" spans="1:7" s="56" customFormat="1" ht="15.6" customHeight="1" thickTop="1">
      <c r="A34" s="8">
        <v>29</v>
      </c>
      <c r="B34" s="12" t="s">
        <v>55</v>
      </c>
      <c r="C34" s="81" t="s">
        <v>24</v>
      </c>
      <c r="D34" s="10">
        <v>60000</v>
      </c>
      <c r="E34" s="75"/>
      <c r="F34" s="75"/>
      <c r="G34" s="75"/>
    </row>
    <row r="35" spans="1:7" s="56" customFormat="1" ht="15.6" customHeight="1">
      <c r="A35" s="8">
        <v>30</v>
      </c>
      <c r="B35" s="12" t="s">
        <v>56</v>
      </c>
      <c r="C35" s="42" t="s">
        <v>24</v>
      </c>
      <c r="D35" s="10">
        <v>20000</v>
      </c>
      <c r="E35" s="75"/>
      <c r="F35" s="75"/>
      <c r="G35" s="75"/>
    </row>
    <row r="36" spans="1:7" s="56" customFormat="1" ht="16.149999999999999" customHeight="1" thickBot="1">
      <c r="A36" s="8">
        <v>31</v>
      </c>
      <c r="B36" s="79" t="s">
        <v>57</v>
      </c>
      <c r="C36" s="82" t="s">
        <v>24</v>
      </c>
      <c r="D36" s="51">
        <v>50000</v>
      </c>
      <c r="E36" s="75"/>
      <c r="F36" s="75"/>
      <c r="G36" s="75"/>
    </row>
    <row r="37" spans="1:7" s="56" customFormat="1" ht="15.6" customHeight="1" thickTop="1">
      <c r="A37" s="8">
        <v>32</v>
      </c>
      <c r="B37" s="12" t="s">
        <v>58</v>
      </c>
      <c r="C37" s="81" t="s">
        <v>24</v>
      </c>
      <c r="D37" s="10">
        <v>2000</v>
      </c>
      <c r="E37" s="75"/>
      <c r="F37" s="75"/>
      <c r="G37" s="75"/>
    </row>
    <row r="38" spans="1:7" s="56" customFormat="1" ht="15.6" customHeight="1">
      <c r="A38" s="8">
        <v>33</v>
      </c>
      <c r="B38" s="12" t="s">
        <v>59</v>
      </c>
      <c r="C38" s="42" t="s">
        <v>24</v>
      </c>
      <c r="D38" s="10">
        <f>590000</f>
        <v>590000</v>
      </c>
      <c r="E38" s="75"/>
      <c r="F38" s="75"/>
      <c r="G38" s="75"/>
    </row>
    <row r="39" spans="1:7" s="56" customFormat="1" ht="30">
      <c r="A39" s="8">
        <v>34</v>
      </c>
      <c r="B39" s="14" t="s">
        <v>60</v>
      </c>
      <c r="C39" s="42" t="s">
        <v>24</v>
      </c>
      <c r="D39" s="10">
        <v>990000</v>
      </c>
      <c r="E39" s="75"/>
      <c r="F39" s="75"/>
      <c r="G39" s="75"/>
    </row>
    <row r="40" spans="1:7" s="56" customFormat="1" ht="30">
      <c r="A40" s="8">
        <v>35</v>
      </c>
      <c r="B40" s="14" t="s">
        <v>61</v>
      </c>
      <c r="C40" s="42" t="s">
        <v>24</v>
      </c>
      <c r="D40" s="10">
        <v>160000</v>
      </c>
      <c r="E40" s="75"/>
      <c r="F40" s="75"/>
      <c r="G40" s="75"/>
    </row>
    <row r="41" spans="1:7" s="56" customFormat="1">
      <c r="A41" s="8">
        <v>36</v>
      </c>
      <c r="B41" s="12" t="s">
        <v>62</v>
      </c>
      <c r="C41" s="8" t="s">
        <v>11</v>
      </c>
      <c r="D41" s="10">
        <v>5000</v>
      </c>
      <c r="E41" s="75"/>
      <c r="F41" s="75"/>
      <c r="G41" s="75"/>
    </row>
    <row r="42" spans="1:7" s="56" customFormat="1" ht="15.6" customHeight="1" thickBot="1">
      <c r="A42" s="8">
        <v>37</v>
      </c>
      <c r="B42" s="79" t="s">
        <v>25</v>
      </c>
      <c r="C42" s="82" t="s">
        <v>24</v>
      </c>
      <c r="D42" s="51">
        <v>800000</v>
      </c>
      <c r="E42" s="75"/>
      <c r="F42" s="75"/>
      <c r="G42" s="75"/>
    </row>
    <row r="43" spans="1:7" s="56" customFormat="1" ht="15" customHeight="1" thickTop="1">
      <c r="A43" s="41"/>
      <c r="B43" s="12"/>
      <c r="C43" s="50"/>
      <c r="D43" s="10"/>
      <c r="E43" s="75"/>
      <c r="F43" s="75"/>
      <c r="G43" s="75"/>
    </row>
    <row r="44" spans="1:7" s="55" customFormat="1">
      <c r="A44" s="70"/>
      <c r="B44" s="16" t="s">
        <v>12</v>
      </c>
      <c r="C44" s="16"/>
      <c r="D44" s="30">
        <f>SUM(D6:D43)</f>
        <v>11962171</v>
      </c>
      <c r="E44" s="75"/>
      <c r="F44" s="75"/>
      <c r="G44" s="75"/>
    </row>
    <row r="45" spans="1:7" s="55" customFormat="1">
      <c r="A45" s="71"/>
      <c r="B45" s="64" t="s">
        <v>13</v>
      </c>
      <c r="C45" s="54"/>
      <c r="D45" s="65"/>
      <c r="E45" s="75"/>
      <c r="F45" s="75"/>
      <c r="G45" s="75"/>
    </row>
    <row r="46" spans="1:7" s="55" customFormat="1">
      <c r="A46" s="70"/>
      <c r="B46" s="16" t="s">
        <v>15</v>
      </c>
      <c r="C46" s="16"/>
      <c r="D46" s="6">
        <f>D44-D45</f>
        <v>11962171</v>
      </c>
      <c r="E46" s="75"/>
      <c r="F46" s="75"/>
      <c r="G46" s="75"/>
    </row>
    <row r="47" spans="1:7" s="55" customFormat="1">
      <c r="A47" s="7"/>
      <c r="B47" s="1"/>
      <c r="C47" s="1"/>
      <c r="D47" s="31"/>
      <c r="E47" s="75"/>
      <c r="F47" s="75"/>
      <c r="G47" s="75"/>
    </row>
    <row r="48" spans="1:7" s="55" customFormat="1">
      <c r="A48" s="7"/>
      <c r="B48" s="22" t="s">
        <v>16</v>
      </c>
      <c r="C48" s="22"/>
      <c r="D48" s="31">
        <f>D46</f>
        <v>11962171</v>
      </c>
      <c r="E48" s="75"/>
      <c r="F48" s="75"/>
      <c r="G48" s="75"/>
    </row>
    <row r="49" spans="1:7" s="55" customFormat="1">
      <c r="A49" s="7"/>
      <c r="B49" s="22" t="s">
        <v>9</v>
      </c>
      <c r="C49" s="22"/>
      <c r="D49" s="31"/>
      <c r="E49" s="75"/>
      <c r="F49" s="75"/>
      <c r="G49" s="75"/>
    </row>
    <row r="50" spans="1:7" s="55" customFormat="1" ht="15.75" thickBot="1">
      <c r="A50" s="7"/>
      <c r="B50" s="22" t="s">
        <v>17</v>
      </c>
      <c r="C50" s="22"/>
      <c r="D50" s="32"/>
      <c r="E50" s="75"/>
      <c r="F50" s="75"/>
      <c r="G50" s="75"/>
    </row>
    <row r="51" spans="1:7" s="55" customFormat="1" ht="15.75" thickTop="1">
      <c r="A51" s="7"/>
      <c r="B51" s="1"/>
      <c r="C51" s="1"/>
      <c r="D51" s="33">
        <f>D48</f>
        <v>11962171</v>
      </c>
      <c r="E51" s="31">
        <v>321933</v>
      </c>
      <c r="F51" s="75"/>
      <c r="G51" s="75"/>
    </row>
    <row r="52" spans="1:7" s="55" customFormat="1">
      <c r="A52" s="7"/>
      <c r="B52" s="1"/>
      <c r="C52" s="1"/>
      <c r="D52" s="27"/>
      <c r="E52" s="75"/>
      <c r="F52" s="75"/>
      <c r="G52" s="75"/>
    </row>
    <row r="53" spans="1:7" s="55" customFormat="1">
      <c r="A53" s="7"/>
      <c r="B53" s="1"/>
      <c r="C53" s="1"/>
      <c r="D53" s="27"/>
      <c r="E53" s="75"/>
      <c r="F53" s="75"/>
      <c r="G53" s="75"/>
    </row>
    <row r="54" spans="1:7" s="55" customFormat="1">
      <c r="A54" s="7"/>
      <c r="B54" s="1"/>
      <c r="C54" s="1"/>
      <c r="D54" s="27"/>
      <c r="E54" s="75"/>
      <c r="F54" s="75"/>
      <c r="G54" s="75"/>
    </row>
    <row r="55" spans="1:7" s="55" customFormat="1">
      <c r="A55" s="7"/>
      <c r="B55" s="1"/>
      <c r="C55" s="1"/>
      <c r="D55" s="33"/>
      <c r="E55" s="75"/>
      <c r="F55" s="75"/>
      <c r="G55" s="75"/>
    </row>
    <row r="56" spans="1:7" s="55" customFormat="1">
      <c r="A56" s="7"/>
      <c r="B56" s="1"/>
      <c r="C56" s="1"/>
      <c r="D56" s="27"/>
      <c r="E56" s="75"/>
      <c r="F56" s="75"/>
      <c r="G56" s="75"/>
    </row>
    <row r="57" spans="1:7" s="55" customFormat="1">
      <c r="A57" s="7"/>
      <c r="B57" s="26" t="s">
        <v>18</v>
      </c>
      <c r="C57" s="1"/>
      <c r="D57" s="31" t="s">
        <v>19</v>
      </c>
      <c r="E57" s="75"/>
      <c r="F57" s="75"/>
      <c r="G57" s="75"/>
    </row>
    <row r="58" spans="1:7" s="55" customFormat="1">
      <c r="A58" s="7"/>
      <c r="B58" s="27" t="s">
        <v>21</v>
      </c>
      <c r="C58" s="1"/>
      <c r="D58" s="27" t="s">
        <v>22</v>
      </c>
      <c r="E58" s="75"/>
      <c r="F58" s="75"/>
      <c r="G58" s="75"/>
    </row>
    <row r="59" spans="1:7">
      <c r="D59" s="34"/>
    </row>
    <row r="60" spans="1:7">
      <c r="D60" s="34"/>
    </row>
    <row r="61" spans="1:7">
      <c r="D61" s="34"/>
    </row>
  </sheetData>
  <autoFilter ref="A5:D45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>
      <selection activeCell="B5" sqref="B5"/>
    </sheetView>
  </sheetViews>
  <sheetFormatPr defaultRowHeight="15"/>
  <cols>
    <col min="1" max="1" width="13.5703125" customWidth="1"/>
    <col min="2" max="2" width="13.28515625" style="73" customWidth="1"/>
  </cols>
  <sheetData>
    <row r="1" spans="1:2">
      <c r="A1" s="83" t="s">
        <v>69</v>
      </c>
      <c r="B1" s="83"/>
    </row>
    <row r="2" spans="1:2">
      <c r="A2" t="s">
        <v>64</v>
      </c>
      <c r="B2" s="73">
        <v>50000</v>
      </c>
    </row>
    <row r="3" spans="1:2">
      <c r="B3" s="73">
        <v>9000</v>
      </c>
    </row>
    <row r="4" spans="1:2">
      <c r="B4" s="73">
        <v>750000</v>
      </c>
    </row>
    <row r="5" spans="1:2">
      <c r="B5" s="73">
        <v>153000</v>
      </c>
    </row>
    <row r="7" spans="1:2">
      <c r="A7" t="s">
        <v>65</v>
      </c>
      <c r="B7" s="73">
        <v>130000</v>
      </c>
    </row>
    <row r="8" spans="1:2">
      <c r="B8" s="73">
        <v>100000</v>
      </c>
    </row>
    <row r="9" spans="1:2">
      <c r="B9" s="73">
        <v>90000</v>
      </c>
    </row>
    <row r="10" spans="1:2">
      <c r="A10" t="s">
        <v>66</v>
      </c>
      <c r="B10" s="73">
        <v>-30000</v>
      </c>
    </row>
    <row r="11" spans="1:2">
      <c r="A11" t="s">
        <v>67</v>
      </c>
      <c r="B11" s="73">
        <v>75000</v>
      </c>
    </row>
    <row r="12" spans="1:2">
      <c r="B12" s="73">
        <v>125000</v>
      </c>
    </row>
    <row r="13" spans="1:2">
      <c r="B13" s="73">
        <v>70000</v>
      </c>
    </row>
    <row r="14" spans="1:2">
      <c r="B14" s="73">
        <v>100000</v>
      </c>
    </row>
    <row r="16" spans="1:2">
      <c r="A16" t="s">
        <v>68</v>
      </c>
      <c r="B16" s="74">
        <f>SUM(B2:B14)</f>
        <v>1622000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2"/>
  <sheetViews>
    <sheetView topLeftCell="N1" workbookViewId="0">
      <selection activeCell="X34" sqref="X34"/>
    </sheetView>
  </sheetViews>
  <sheetFormatPr defaultColWidth="9.140625" defaultRowHeight="15"/>
  <cols>
    <col min="1" max="1" width="4.7109375" style="29" customWidth="1"/>
    <col min="2" max="2" width="74.42578125" style="29" customWidth="1"/>
    <col min="3" max="3" width="15.140625" style="29" customWidth="1"/>
    <col min="4" max="4" width="17.5703125" style="35" customWidth="1"/>
    <col min="5" max="5" width="10.42578125" style="29" customWidth="1"/>
    <col min="6" max="6" width="14.85546875" style="29" customWidth="1"/>
    <col min="7" max="7" width="10.7109375" style="29" customWidth="1"/>
    <col min="8" max="8" width="54.85546875" style="29" customWidth="1"/>
    <col min="9" max="9" width="11.5703125" style="29" bestFit="1" customWidth="1"/>
    <col min="10" max="10" width="9.140625" style="29"/>
    <col min="11" max="11" width="11.5703125" style="29" bestFit="1" customWidth="1"/>
    <col min="12" max="23" width="9.140625" style="29"/>
    <col min="24" max="24" width="9.5703125" style="29" bestFit="1" customWidth="1"/>
    <col min="25" max="16384" width="9.140625" style="29"/>
  </cols>
  <sheetData>
    <row r="1" spans="1:38" s="1" customFormat="1" ht="24.75" customHeight="1">
      <c r="A1" s="84" t="s">
        <v>26</v>
      </c>
      <c r="B1" s="84"/>
      <c r="C1" s="84"/>
      <c r="D1" s="84"/>
      <c r="E1" s="84"/>
      <c r="F1" s="84"/>
      <c r="G1" s="84"/>
      <c r="H1" s="84"/>
    </row>
    <row r="2" spans="1:38" s="1" customFormat="1" ht="23.25" customHeight="1">
      <c r="A2" s="43"/>
      <c r="B2" s="43" t="s">
        <v>0</v>
      </c>
      <c r="C2" s="2" t="s">
        <v>1</v>
      </c>
      <c r="D2" s="85">
        <v>0</v>
      </c>
      <c r="E2" s="86"/>
      <c r="F2" s="43"/>
      <c r="G2" s="3" t="s">
        <v>2</v>
      </c>
      <c r="H2" s="4"/>
    </row>
    <row r="3" spans="1:38" s="1" customFormat="1" ht="17.25" customHeight="1">
      <c r="A3" s="5"/>
      <c r="B3" s="5"/>
      <c r="C3" s="5"/>
      <c r="D3" s="5"/>
      <c r="E3" s="5"/>
      <c r="F3" s="5"/>
      <c r="G3" s="5"/>
      <c r="H3" s="5"/>
    </row>
    <row r="4" spans="1:38" s="1" customFormat="1" ht="14.25" customHeight="1">
      <c r="A4" s="87" t="s">
        <v>3</v>
      </c>
      <c r="B4" s="88" t="s">
        <v>4</v>
      </c>
      <c r="C4" s="88" t="s">
        <v>5</v>
      </c>
      <c r="D4" s="90" t="s">
        <v>6</v>
      </c>
      <c r="E4" s="91"/>
      <c r="F4" s="90" t="s">
        <v>2</v>
      </c>
      <c r="G4" s="91"/>
      <c r="H4" s="88" t="s">
        <v>7</v>
      </c>
    </row>
    <row r="5" spans="1:38" s="1" customFormat="1" ht="18" customHeight="1">
      <c r="A5" s="87"/>
      <c r="B5" s="89"/>
      <c r="C5" s="89"/>
      <c r="D5" s="6" t="s">
        <v>8</v>
      </c>
      <c r="E5" s="6" t="s">
        <v>9</v>
      </c>
      <c r="F5" s="6" t="s">
        <v>8</v>
      </c>
      <c r="G5" s="6" t="s">
        <v>10</v>
      </c>
      <c r="H5" s="89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</row>
    <row r="6" spans="1:38" s="7" customFormat="1">
      <c r="A6" s="8">
        <v>1</v>
      </c>
      <c r="B6" s="37" t="s">
        <v>27</v>
      </c>
      <c r="C6" s="8" t="s">
        <v>11</v>
      </c>
      <c r="D6" s="46">
        <v>700000</v>
      </c>
      <c r="E6" s="47"/>
      <c r="F6" s="38"/>
      <c r="G6" s="46"/>
      <c r="H6" s="39"/>
    </row>
    <row r="7" spans="1:38" s="7" customFormat="1">
      <c r="A7" s="8">
        <v>2</v>
      </c>
      <c r="B7" s="39" t="s">
        <v>28</v>
      </c>
      <c r="C7" s="8" t="s">
        <v>24</v>
      </c>
      <c r="D7" s="47">
        <v>540000</v>
      </c>
      <c r="E7" s="47"/>
      <c r="F7" s="38"/>
      <c r="G7" s="46"/>
      <c r="H7" s="39"/>
    </row>
    <row r="8" spans="1:38" s="7" customFormat="1">
      <c r="A8" s="8">
        <v>3</v>
      </c>
      <c r="B8" s="39" t="s">
        <v>29</v>
      </c>
      <c r="C8" s="8" t="s">
        <v>24</v>
      </c>
      <c r="D8" s="47">
        <v>230000</v>
      </c>
      <c r="E8" s="47"/>
      <c r="F8" s="38"/>
      <c r="G8" s="46"/>
      <c r="H8" s="39"/>
    </row>
    <row r="9" spans="1:38" s="7" customFormat="1">
      <c r="A9" s="8">
        <v>4</v>
      </c>
      <c r="B9" s="39" t="s">
        <v>30</v>
      </c>
      <c r="C9" s="8" t="s">
        <v>24</v>
      </c>
      <c r="D9" s="47">
        <v>250000</v>
      </c>
      <c r="E9" s="47"/>
      <c r="F9" s="38"/>
      <c r="G9" s="46"/>
      <c r="H9" s="40"/>
    </row>
    <row r="10" spans="1:38" s="7" customFormat="1">
      <c r="A10" s="8">
        <v>5</v>
      </c>
      <c r="B10" s="39" t="s">
        <v>31</v>
      </c>
      <c r="C10" s="8" t="s">
        <v>24</v>
      </c>
      <c r="D10" s="47">
        <v>170000</v>
      </c>
      <c r="E10" s="47"/>
      <c r="F10" s="38"/>
      <c r="G10" s="46"/>
      <c r="H10" s="39"/>
    </row>
    <row r="11" spans="1:38" s="7" customFormat="1">
      <c r="A11" s="8">
        <v>6</v>
      </c>
      <c r="B11" s="39" t="s">
        <v>32</v>
      </c>
      <c r="C11" s="8" t="s">
        <v>24</v>
      </c>
      <c r="D11" s="49">
        <v>763000</v>
      </c>
      <c r="E11" s="47"/>
      <c r="F11" s="38"/>
      <c r="G11" s="46"/>
      <c r="H11" s="39"/>
    </row>
    <row r="12" spans="1:38" s="7" customFormat="1">
      <c r="A12" s="8">
        <v>7</v>
      </c>
      <c r="B12" s="39" t="s">
        <v>33</v>
      </c>
      <c r="C12" s="8" t="s">
        <v>24</v>
      </c>
      <c r="D12" s="49">
        <v>54000</v>
      </c>
      <c r="E12" s="47"/>
      <c r="F12" s="38"/>
      <c r="G12" s="46"/>
      <c r="H12" s="39"/>
    </row>
    <row r="13" spans="1:38" s="7" customFormat="1">
      <c r="A13" s="8">
        <v>8</v>
      </c>
      <c r="B13" s="39" t="s">
        <v>34</v>
      </c>
      <c r="C13" s="8" t="s">
        <v>24</v>
      </c>
      <c r="D13" s="49">
        <v>100000</v>
      </c>
      <c r="E13" s="47"/>
      <c r="F13" s="38"/>
      <c r="G13" s="46"/>
      <c r="H13" s="40"/>
    </row>
    <row r="14" spans="1:38" s="7" customFormat="1">
      <c r="A14" s="8">
        <v>9</v>
      </c>
      <c r="B14" s="39" t="s">
        <v>35</v>
      </c>
      <c r="C14" s="8" t="s">
        <v>24</v>
      </c>
      <c r="D14" s="49">
        <v>100000</v>
      </c>
      <c r="E14" s="47"/>
      <c r="F14" s="38"/>
      <c r="G14" s="46"/>
      <c r="H14" s="40"/>
    </row>
    <row r="15" spans="1:38" s="13" customFormat="1">
      <c r="A15" s="8">
        <v>10</v>
      </c>
      <c r="B15" s="12" t="s">
        <v>36</v>
      </c>
      <c r="C15" s="8" t="s">
        <v>11</v>
      </c>
      <c r="D15" s="10">
        <v>400000</v>
      </c>
      <c r="E15" s="10"/>
      <c r="F15" s="11"/>
      <c r="G15" s="9"/>
      <c r="H15" s="14"/>
    </row>
    <row r="16" spans="1:38" s="13" customFormat="1">
      <c r="A16" s="8">
        <v>11</v>
      </c>
      <c r="B16" s="12" t="s">
        <v>37</v>
      </c>
      <c r="C16" s="8" t="s">
        <v>11</v>
      </c>
      <c r="D16" s="10">
        <v>500000</v>
      </c>
      <c r="E16" s="10"/>
      <c r="F16" s="11"/>
      <c r="G16" s="9"/>
      <c r="H16" s="14"/>
    </row>
    <row r="17" spans="1:24" s="13" customFormat="1">
      <c r="A17" s="8">
        <v>12</v>
      </c>
      <c r="B17" s="39" t="s">
        <v>38</v>
      </c>
      <c r="C17" s="8" t="s">
        <v>11</v>
      </c>
      <c r="D17" s="10">
        <v>2500000</v>
      </c>
      <c r="E17" s="10"/>
      <c r="F17" s="11"/>
      <c r="G17" s="9"/>
      <c r="H17" s="14"/>
    </row>
    <row r="18" spans="1:24" s="13" customFormat="1">
      <c r="A18" s="8">
        <v>13</v>
      </c>
      <c r="B18" s="12" t="s">
        <v>39</v>
      </c>
      <c r="C18" s="8" t="s">
        <v>11</v>
      </c>
      <c r="D18" s="10">
        <v>125000</v>
      </c>
      <c r="E18" s="10"/>
      <c r="F18" s="11"/>
      <c r="G18" s="9"/>
      <c r="H18" s="14"/>
    </row>
    <row r="19" spans="1:24" s="13" customFormat="1">
      <c r="A19" s="8">
        <v>14</v>
      </c>
      <c r="B19" s="12" t="s">
        <v>40</v>
      </c>
      <c r="C19" s="8" t="s">
        <v>24</v>
      </c>
      <c r="D19" s="48">
        <v>25000</v>
      </c>
      <c r="E19" s="10">
        <v>19000</v>
      </c>
      <c r="F19" s="11"/>
      <c r="G19" s="9"/>
      <c r="H19" s="14"/>
    </row>
    <row r="20" spans="1:24" s="13" customFormat="1">
      <c r="A20" s="8">
        <v>15</v>
      </c>
      <c r="B20" s="12" t="s">
        <v>41</v>
      </c>
      <c r="C20" s="8" t="s">
        <v>11</v>
      </c>
      <c r="D20" s="10">
        <v>200000</v>
      </c>
      <c r="E20" s="10"/>
      <c r="F20" s="11"/>
      <c r="G20" s="9"/>
      <c r="H20" s="14"/>
    </row>
    <row r="21" spans="1:24" s="13" customFormat="1">
      <c r="A21" s="8">
        <v>16</v>
      </c>
      <c r="B21" s="12" t="s">
        <v>42</v>
      </c>
      <c r="C21" s="8" t="s">
        <v>11</v>
      </c>
      <c r="D21" s="10">
        <v>600000</v>
      </c>
      <c r="E21" s="10"/>
      <c r="F21" s="11"/>
      <c r="G21" s="9"/>
      <c r="H21" s="14"/>
    </row>
    <row r="22" spans="1:24" s="13" customFormat="1">
      <c r="A22" s="8">
        <v>17</v>
      </c>
      <c r="B22" s="12" t="s">
        <v>43</v>
      </c>
      <c r="C22" s="8" t="s">
        <v>11</v>
      </c>
      <c r="D22" s="10">
        <v>800000</v>
      </c>
      <c r="E22" s="10"/>
      <c r="F22" s="11"/>
      <c r="G22" s="9"/>
      <c r="H22" s="14"/>
    </row>
    <row r="23" spans="1:24" s="12" customFormat="1">
      <c r="A23" s="8">
        <v>18</v>
      </c>
      <c r="B23" s="12" t="s">
        <v>44</v>
      </c>
      <c r="C23" s="41" t="s">
        <v>24</v>
      </c>
      <c r="D23" s="10">
        <f>50400+42000</f>
        <v>92400</v>
      </c>
    </row>
    <row r="24" spans="1:24" s="12" customFormat="1">
      <c r="A24" s="8">
        <v>19</v>
      </c>
      <c r="B24" s="12" t="s">
        <v>45</v>
      </c>
      <c r="C24" s="41" t="s">
        <v>24</v>
      </c>
      <c r="D24" s="10">
        <v>250000</v>
      </c>
    </row>
    <row r="25" spans="1:24" s="12" customFormat="1">
      <c r="A25" s="8">
        <v>20</v>
      </c>
      <c r="B25" s="12" t="s">
        <v>46</v>
      </c>
      <c r="C25" s="41" t="s">
        <v>24</v>
      </c>
      <c r="D25" s="10">
        <v>570000</v>
      </c>
    </row>
    <row r="26" spans="1:24" s="12" customFormat="1">
      <c r="A26" s="8">
        <v>21</v>
      </c>
      <c r="B26" s="12" t="s">
        <v>47</v>
      </c>
      <c r="C26" s="41" t="s">
        <v>24</v>
      </c>
      <c r="D26" s="10">
        <v>50000</v>
      </c>
    </row>
    <row r="27" spans="1:24" s="12" customFormat="1">
      <c r="A27" s="8">
        <v>22</v>
      </c>
      <c r="B27" s="12" t="s">
        <v>48</v>
      </c>
      <c r="C27" s="41" t="s">
        <v>24</v>
      </c>
      <c r="D27" s="10">
        <v>6000</v>
      </c>
    </row>
    <row r="28" spans="1:24" s="12" customFormat="1">
      <c r="A28" s="8">
        <v>23</v>
      </c>
      <c r="B28" s="12" t="s">
        <v>49</v>
      </c>
      <c r="C28" s="41" t="s">
        <v>24</v>
      </c>
      <c r="D28" s="10">
        <v>91000</v>
      </c>
    </row>
    <row r="29" spans="1:24" s="12" customFormat="1">
      <c r="A29" s="8">
        <v>24</v>
      </c>
      <c r="B29" s="12" t="s">
        <v>50</v>
      </c>
      <c r="C29" s="8" t="s">
        <v>11</v>
      </c>
      <c r="D29" s="10">
        <v>11000</v>
      </c>
      <c r="X29" s="12">
        <v>500000</v>
      </c>
    </row>
    <row r="30" spans="1:24" s="12" customFormat="1">
      <c r="A30" s="8">
        <v>25</v>
      </c>
      <c r="B30" s="12" t="s">
        <v>51</v>
      </c>
      <c r="C30" s="41" t="s">
        <v>24</v>
      </c>
      <c r="D30" s="10">
        <v>70000</v>
      </c>
      <c r="X30" s="12">
        <v>500000</v>
      </c>
    </row>
    <row r="31" spans="1:24" s="12" customFormat="1">
      <c r="A31" s="8">
        <v>26</v>
      </c>
      <c r="B31" s="12" t="s">
        <v>52</v>
      </c>
      <c r="C31" s="41" t="s">
        <v>24</v>
      </c>
      <c r="D31" s="10">
        <v>15000</v>
      </c>
      <c r="X31" s="12">
        <v>500000</v>
      </c>
    </row>
    <row r="32" spans="1:24" s="12" customFormat="1">
      <c r="A32" s="8">
        <v>27</v>
      </c>
      <c r="B32" s="12" t="s">
        <v>53</v>
      </c>
      <c r="C32" s="41" t="s">
        <v>24</v>
      </c>
      <c r="D32" s="10">
        <v>34771</v>
      </c>
      <c r="X32" s="12">
        <v>500000</v>
      </c>
    </row>
    <row r="33" spans="1:38" s="12" customFormat="1">
      <c r="A33" s="8">
        <v>28</v>
      </c>
      <c r="B33" s="12" t="s">
        <v>54</v>
      </c>
      <c r="C33" s="41" t="s">
        <v>24</v>
      </c>
      <c r="D33" s="10">
        <v>38000</v>
      </c>
      <c r="X33" s="12">
        <v>1272250</v>
      </c>
    </row>
    <row r="34" spans="1:38" s="13" customFormat="1">
      <c r="A34" s="8">
        <v>29</v>
      </c>
      <c r="B34" s="12" t="s">
        <v>55</v>
      </c>
      <c r="C34" s="42" t="s">
        <v>24</v>
      </c>
      <c r="D34" s="10">
        <v>60000</v>
      </c>
      <c r="E34" s="10"/>
      <c r="F34" s="11"/>
      <c r="G34" s="9"/>
      <c r="H34" s="14"/>
      <c r="X34" s="13">
        <f>SUM(X29:X33)</f>
        <v>3272250</v>
      </c>
    </row>
    <row r="35" spans="1:38" s="13" customFormat="1">
      <c r="A35" s="8">
        <v>30</v>
      </c>
      <c r="B35" s="12" t="s">
        <v>56</v>
      </c>
      <c r="C35" s="42" t="s">
        <v>24</v>
      </c>
      <c r="D35" s="10">
        <v>20000</v>
      </c>
      <c r="E35" s="10"/>
      <c r="F35" s="11"/>
      <c r="G35" s="9"/>
      <c r="H35" s="14"/>
      <c r="X35" s="13">
        <v>1500800</v>
      </c>
    </row>
    <row r="36" spans="1:38" s="13" customFormat="1">
      <c r="A36" s="8">
        <v>31</v>
      </c>
      <c r="B36" s="12" t="s">
        <v>57</v>
      </c>
      <c r="C36" s="42" t="s">
        <v>24</v>
      </c>
      <c r="D36" s="10">
        <v>50000</v>
      </c>
      <c r="E36" s="10"/>
      <c r="F36" s="11"/>
      <c r="G36" s="9"/>
      <c r="H36" s="14"/>
      <c r="X36" s="13">
        <v>2943600</v>
      </c>
    </row>
    <row r="37" spans="1:38" s="13" customFormat="1">
      <c r="A37" s="8">
        <v>32</v>
      </c>
      <c r="B37" s="12" t="s">
        <v>58</v>
      </c>
      <c r="C37" s="42" t="s">
        <v>24</v>
      </c>
      <c r="D37" s="10">
        <v>2000</v>
      </c>
      <c r="E37" s="10"/>
      <c r="F37" s="11"/>
      <c r="G37" s="9"/>
      <c r="H37" s="14"/>
      <c r="X37" s="13">
        <f>SUM(X34:X36)</f>
        <v>7716650</v>
      </c>
    </row>
    <row r="38" spans="1:38" s="13" customFormat="1">
      <c r="A38" s="8">
        <v>33</v>
      </c>
      <c r="B38" s="12" t="s">
        <v>59</v>
      </c>
      <c r="C38" s="42" t="s">
        <v>24</v>
      </c>
      <c r="D38" s="10">
        <f>590000</f>
        <v>590000</v>
      </c>
      <c r="E38" s="10"/>
      <c r="F38" s="11"/>
      <c r="G38" s="9"/>
      <c r="H38" s="14"/>
    </row>
    <row r="39" spans="1:38" s="13" customFormat="1" ht="30">
      <c r="A39" s="8">
        <v>34</v>
      </c>
      <c r="B39" s="14" t="s">
        <v>60</v>
      </c>
      <c r="C39" s="42" t="s">
        <v>24</v>
      </c>
      <c r="D39" s="48">
        <v>990000</v>
      </c>
      <c r="E39" s="10"/>
      <c r="F39" s="11"/>
      <c r="G39" s="9"/>
      <c r="H39" s="14"/>
    </row>
    <row r="40" spans="1:38" s="13" customFormat="1" ht="30">
      <c r="A40" s="8">
        <v>35</v>
      </c>
      <c r="B40" s="14" t="s">
        <v>61</v>
      </c>
      <c r="C40" s="42" t="s">
        <v>24</v>
      </c>
      <c r="D40" s="48">
        <v>160000</v>
      </c>
      <c r="E40" s="10"/>
      <c r="F40" s="11"/>
      <c r="G40" s="9"/>
      <c r="H40" s="14"/>
    </row>
    <row r="41" spans="1:38" s="13" customFormat="1">
      <c r="A41" s="8">
        <v>36</v>
      </c>
      <c r="B41" s="12" t="s">
        <v>62</v>
      </c>
      <c r="C41" s="8" t="s">
        <v>11</v>
      </c>
      <c r="D41" s="48">
        <v>5000</v>
      </c>
      <c r="E41" s="10"/>
      <c r="F41" s="11"/>
      <c r="G41" s="9"/>
      <c r="H41" s="14"/>
    </row>
    <row r="42" spans="1:38" s="13" customFormat="1">
      <c r="A42" s="8">
        <v>37</v>
      </c>
      <c r="B42" s="12" t="s">
        <v>25</v>
      </c>
      <c r="C42" s="42" t="s">
        <v>24</v>
      </c>
      <c r="D42" s="10">
        <v>800000</v>
      </c>
      <c r="E42" s="10"/>
      <c r="F42" s="11"/>
      <c r="G42" s="9"/>
      <c r="H42" s="14"/>
    </row>
    <row r="43" spans="1:38" s="13" customFormat="1">
      <c r="A43" s="36"/>
      <c r="B43" s="12"/>
      <c r="C43" s="8"/>
      <c r="D43" s="10"/>
      <c r="E43" s="10"/>
      <c r="F43" s="11"/>
      <c r="G43" s="9"/>
      <c r="H43" s="14"/>
    </row>
    <row r="44" spans="1:38" s="1" customFormat="1">
      <c r="A44" s="15"/>
      <c r="B44" s="16" t="s">
        <v>12</v>
      </c>
      <c r="C44" s="16"/>
      <c r="D44" s="30">
        <f>SUM(D6:D43)</f>
        <v>11962171</v>
      </c>
      <c r="E44" s="17">
        <f>SUM(E6:E36)</f>
        <v>19000</v>
      </c>
      <c r="F44" s="18">
        <f>SUM(F6:F36)</f>
        <v>0</v>
      </c>
      <c r="G44" s="18">
        <f>SUM(G6:G36)</f>
        <v>0</v>
      </c>
      <c r="H44" s="15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</row>
    <row r="45" spans="1:38" s="1" customFormat="1">
      <c r="A45" s="92"/>
      <c r="B45" s="93" t="s">
        <v>13</v>
      </c>
      <c r="C45" s="44"/>
      <c r="D45" s="95"/>
      <c r="E45" s="96"/>
      <c r="F45" s="96">
        <v>0</v>
      </c>
      <c r="G45" s="98"/>
      <c r="H45" s="92" t="s">
        <v>14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</row>
    <row r="46" spans="1:38" s="1" customFormat="1" ht="6.75" customHeight="1">
      <c r="A46" s="92"/>
      <c r="B46" s="94"/>
      <c r="C46" s="45"/>
      <c r="D46" s="95"/>
      <c r="E46" s="97"/>
      <c r="F46" s="97"/>
      <c r="G46" s="98"/>
      <c r="H46" s="92"/>
    </row>
    <row r="47" spans="1:38" s="1" customFormat="1">
      <c r="A47" s="15"/>
      <c r="B47" s="16" t="s">
        <v>15</v>
      </c>
      <c r="C47" s="16"/>
      <c r="D47" s="6">
        <f>D44-D45</f>
        <v>11962171</v>
      </c>
      <c r="E47" s="19"/>
      <c r="F47" s="20">
        <f>F44-F45</f>
        <v>0</v>
      </c>
      <c r="G47" s="20">
        <f>SUM(G44)</f>
        <v>0</v>
      </c>
      <c r="H47" s="15"/>
    </row>
    <row r="48" spans="1:38" s="1" customFormat="1" hidden="1">
      <c r="D48" s="31"/>
      <c r="E48" s="21"/>
      <c r="F48" s="21"/>
      <c r="G48" s="21"/>
    </row>
    <row r="49" spans="2:9" s="1" customFormat="1">
      <c r="B49" s="22" t="s">
        <v>16</v>
      </c>
      <c r="C49" s="22"/>
      <c r="D49" s="31">
        <f>D47</f>
        <v>11962171</v>
      </c>
      <c r="E49" s="23">
        <f>F47</f>
        <v>0</v>
      </c>
      <c r="F49" s="21">
        <f>F47</f>
        <v>0</v>
      </c>
      <c r="G49" s="21"/>
    </row>
    <row r="50" spans="2:9" s="1" customFormat="1">
      <c r="B50" s="22" t="s">
        <v>9</v>
      </c>
      <c r="C50" s="22"/>
      <c r="D50" s="31"/>
      <c r="E50" s="23"/>
      <c r="F50" s="21"/>
      <c r="G50" s="21"/>
    </row>
    <row r="51" spans="2:9" s="1" customFormat="1" ht="9" customHeight="1" thickBot="1">
      <c r="B51" s="22" t="s">
        <v>17</v>
      </c>
      <c r="C51" s="22"/>
      <c r="D51" s="32"/>
      <c r="E51" s="21"/>
      <c r="F51" s="24"/>
      <c r="G51" s="21"/>
      <c r="I51" s="25"/>
    </row>
    <row r="52" spans="2:9" s="1" customFormat="1" ht="15.75" thickTop="1">
      <c r="D52" s="33">
        <f>D49</f>
        <v>11962171</v>
      </c>
      <c r="F52" s="25">
        <f>F49+F50</f>
        <v>0</v>
      </c>
    </row>
    <row r="53" spans="2:9" s="1" customFormat="1">
      <c r="D53" s="27"/>
    </row>
    <row r="54" spans="2:9" s="1" customFormat="1">
      <c r="D54" s="27"/>
    </row>
    <row r="55" spans="2:9" s="1" customFormat="1">
      <c r="D55" s="27"/>
    </row>
    <row r="56" spans="2:9" s="1" customFormat="1">
      <c r="D56" s="33"/>
    </row>
    <row r="57" spans="2:9" s="1" customFormat="1">
      <c r="D57" s="27"/>
    </row>
    <row r="58" spans="2:9" s="1" customFormat="1">
      <c r="B58" s="26" t="s">
        <v>18</v>
      </c>
      <c r="D58" s="31" t="s">
        <v>19</v>
      </c>
      <c r="H58" s="27" t="s">
        <v>20</v>
      </c>
    </row>
    <row r="59" spans="2:9" s="1" customFormat="1">
      <c r="B59" s="27" t="s">
        <v>21</v>
      </c>
      <c r="D59" s="27" t="s">
        <v>22</v>
      </c>
      <c r="H59" s="28" t="s">
        <v>23</v>
      </c>
    </row>
    <row r="60" spans="2:9">
      <c r="D60" s="34"/>
    </row>
    <row r="61" spans="2:9">
      <c r="D61" s="34"/>
    </row>
    <row r="62" spans="2:9">
      <c r="D62" s="34"/>
    </row>
  </sheetData>
  <mergeCells count="15">
    <mergeCell ref="H45:H46"/>
    <mergeCell ref="A45:A46"/>
    <mergeCell ref="B45:B46"/>
    <mergeCell ref="D45:D46"/>
    <mergeCell ref="E45:E46"/>
    <mergeCell ref="F45:F46"/>
    <mergeCell ref="G45:G46"/>
    <mergeCell ref="A1:H1"/>
    <mergeCell ref="D2:E2"/>
    <mergeCell ref="A4:A5"/>
    <mergeCell ref="B4:B5"/>
    <mergeCell ref="C4:C5"/>
    <mergeCell ref="D4:E4"/>
    <mergeCell ref="F4:G4"/>
    <mergeCell ref="H4:H5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2024-04-30T02:40:35Z</dcterms:modified>
</cp:coreProperties>
</file>