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'Parts\Apr'24 ~ Mar'25\2)Monthly PO Apr'24~Mar'25\10) JAN'25\Inventory Purchase Order\78-PRT-PO-25010003 Mitsubishi (Border)\"/>
    </mc:Choice>
  </mc:AlternateContent>
  <bookViews>
    <workbookView xWindow="0" yWindow="0" windowWidth="20340" windowHeight="7080"/>
  </bookViews>
  <sheets>
    <sheet name="PO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D71" i="1" l="1"/>
  <c r="M16" i="1" l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15" i="1" l="1"/>
  <c r="M67" i="1" s="1"/>
  <c r="A16" i="1" l="1"/>
  <c r="A17" i="1" l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M69" i="1" l="1"/>
  <c r="M18" i="2"/>
  <c r="M17" i="2"/>
  <c r="M16" i="2"/>
  <c r="M15" i="2"/>
  <c r="M14" i="2"/>
  <c r="M13" i="2"/>
  <c r="M12" i="2"/>
  <c r="M11" i="2"/>
  <c r="M10" i="2"/>
  <c r="M9" i="2"/>
  <c r="M8" i="2"/>
  <c r="M7" i="2"/>
  <c r="M6" i="2"/>
  <c r="M5" i="2"/>
  <c r="A5" i="2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M4" i="2"/>
</calcChain>
</file>

<file path=xl/sharedStrings.xml><?xml version="1.0" encoding="utf-8"?>
<sst xmlns="http://schemas.openxmlformats.org/spreadsheetml/2006/main" count="281" uniqueCount="176">
  <si>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</si>
  <si>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</si>
  <si>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</si>
  <si>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</si>
  <si>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</si>
  <si>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</si>
  <si>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</si>
  <si>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</si>
  <si>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</si>
  <si>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</si>
  <si>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</si>
  <si>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</si>
  <si>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</si>
  <si>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</si>
  <si>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</si>
  <si>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</si>
  <si>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</si>
  <si>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</si>
  <si>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</si>
  <si>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</si>
  <si>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</si>
  <si>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</si>
  <si>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</si>
  <si>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</si>
  <si>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</si>
  <si>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</si>
  <si>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</si>
  <si>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</si>
  <si>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</si>
  <si>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</si>
  <si>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</si>
  <si>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</si>
  <si>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</si>
  <si>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</si>
  <si>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</si>
  <si>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</si>
  <si>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</si>
  <si>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</si>
  <si>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</si>
  <si>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</si>
  <si>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</si>
  <si>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</si>
  <si>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</si>
  <si>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</si>
  <si>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</si>
  <si>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</si>
  <si>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</si>
  <si>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</si>
  <si>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>JPY</t>
  </si>
  <si>
    <t xml:space="preserve">MITSUBISHI LOGISNEXT ASIA PACIFIC PTE LTD </t>
  </si>
  <si>
    <t>MAY TAN</t>
  </si>
  <si>
    <t>EX-WORK</t>
  </si>
  <si>
    <t>may_tan@logisnext.com</t>
  </si>
  <si>
    <t>NO.1 TUAS WEST STREET SINGAPORE 637480</t>
  </si>
  <si>
    <t xml:space="preserve">' +65 6571 623765-6571-6237 </t>
  </si>
  <si>
    <t xml:space="preserve"> 1901-75053</t>
  </si>
  <si>
    <t>1</t>
  </si>
  <si>
    <t>1901-75047</t>
  </si>
  <si>
    <t>14200-13930-1</t>
  </si>
  <si>
    <t>14200-13060</t>
  </si>
  <si>
    <t>14200-13952-0</t>
  </si>
  <si>
    <t>0405-62050</t>
  </si>
  <si>
    <t>0405-63056</t>
  </si>
  <si>
    <t>14200-19590</t>
  </si>
  <si>
    <t>14200-13941-1</t>
  </si>
  <si>
    <t>0405-62056</t>
  </si>
  <si>
    <t>14200-19140</t>
  </si>
  <si>
    <t xml:space="preserve">14200-13962-100 </t>
  </si>
  <si>
    <t>1902-79011</t>
  </si>
  <si>
    <t>70000-54440+0</t>
  </si>
  <si>
    <t>0350-42300</t>
  </si>
  <si>
    <t>BEARING</t>
  </si>
  <si>
    <t>GEAR, DRIVEN</t>
  </si>
  <si>
    <t>SHIM,t0.2</t>
  </si>
  <si>
    <t>PINION, DRIVE</t>
  </si>
  <si>
    <t>BEARING, RADIAL BALL</t>
  </si>
  <si>
    <t xml:space="preserve"> SPACER</t>
  </si>
  <si>
    <t xml:space="preserve"> GEAR, COUNTER</t>
  </si>
  <si>
    <t>BERING RADIAL BALL</t>
  </si>
  <si>
    <t xml:space="preserve"> PACKING,COVER</t>
  </si>
  <si>
    <t>CASE GEAR</t>
  </si>
  <si>
    <t>GAUGE, LEVEL</t>
  </si>
  <si>
    <t>BEARING, CYLINDRICAL ROLLER</t>
  </si>
  <si>
    <t>RING, O</t>
  </si>
  <si>
    <t xml:space="preserve"> BEARING,RADIAL ROLLING</t>
  </si>
  <si>
    <t>91A2002500</t>
  </si>
  <si>
    <t>70000-02070-0</t>
  </si>
  <si>
    <t>0550024012</t>
  </si>
  <si>
    <t>32A0101600</t>
  </si>
  <si>
    <t>32A0103100</t>
  </si>
  <si>
    <t>32A0103200</t>
  </si>
  <si>
    <t>32A0420100</t>
  </si>
  <si>
    <t>32A0421100</t>
  </si>
  <si>
    <t>32A1900501</t>
  </si>
  <si>
    <t>91C0522400</t>
  </si>
  <si>
    <t>91E4330900</t>
  </si>
  <si>
    <t>32A6610101S</t>
  </si>
  <si>
    <t>91E4600112</t>
  </si>
  <si>
    <t>91A2408300</t>
  </si>
  <si>
    <t>91A4600130</t>
  </si>
  <si>
    <t>32A6603102</t>
  </si>
  <si>
    <t>91E4300300</t>
  </si>
  <si>
    <t>91E4307700</t>
  </si>
  <si>
    <t>91A4620100</t>
  </si>
  <si>
    <t>91B2400500</t>
  </si>
  <si>
    <t>91B2402300</t>
  </si>
  <si>
    <t>91A2441700</t>
  </si>
  <si>
    <t>91A0511901</t>
  </si>
  <si>
    <t>91A1010500</t>
  </si>
  <si>
    <t>91E7203200</t>
  </si>
  <si>
    <t xml:space="preserve"> 32A6211010 </t>
  </si>
  <si>
    <t>91A2408600</t>
  </si>
  <si>
    <t>32A1708300</t>
  </si>
  <si>
    <t>91A0701910</t>
  </si>
  <si>
    <t>91W5111900</t>
  </si>
  <si>
    <t>91B2412201</t>
  </si>
  <si>
    <t>A990059075PU</t>
  </si>
  <si>
    <t>91A0711901</t>
  </si>
  <si>
    <t>91E3301800</t>
  </si>
  <si>
    <t>F301612523</t>
  </si>
  <si>
    <t>91A2804800</t>
  </si>
  <si>
    <t>MC840219</t>
  </si>
  <si>
    <t>Bracket Assy Engine</t>
  </si>
  <si>
    <t xml:space="preserve">Filter ,Return </t>
  </si>
  <si>
    <t>O-Ring</t>
  </si>
  <si>
    <t>RIM 5.00F x 10DT</t>
  </si>
  <si>
    <t>Hyd; Return Filter</t>
  </si>
  <si>
    <t>Pulley</t>
  </si>
  <si>
    <t>Guide, Valve</t>
  </si>
  <si>
    <t>Seat, Valve Inlet</t>
  </si>
  <si>
    <t>Seat, Valve Exhaust</t>
  </si>
  <si>
    <t>Valve, Intake</t>
  </si>
  <si>
    <t>Valve, Exhaust</t>
  </si>
  <si>
    <t>Bushing</t>
  </si>
  <si>
    <t>Lamp, Rear Combi</t>
  </si>
  <si>
    <t>Bush, Mount</t>
  </si>
  <si>
    <t>Starter Motor</t>
  </si>
  <si>
    <t>Cylinder Assy , Wheel / Brake(Below joint)</t>
  </si>
  <si>
    <t>Seal Kit, Tilt Cylinder</t>
  </si>
  <si>
    <t>O - Ring</t>
  </si>
  <si>
    <t>Repair Kit , Master Cylinder</t>
  </si>
  <si>
    <t>pluj,glow</t>
  </si>
  <si>
    <t xml:space="preserve">Bearing </t>
  </si>
  <si>
    <t>Pin , King</t>
  </si>
  <si>
    <t>Cylinder , Master 314(Above Joint)</t>
  </si>
  <si>
    <t>Ring , Seal</t>
  </si>
  <si>
    <t>Plate Matting</t>
  </si>
  <si>
    <t>GASKET,TRANSMISSION TRQ</t>
  </si>
  <si>
    <t>GENERATOR,PULSE</t>
  </si>
  <si>
    <t>BRACKET, ASSY DIFF</t>
  </si>
  <si>
    <t>Hyd Filter Assy Return</t>
  </si>
  <si>
    <t>Buzzer Back</t>
  </si>
  <si>
    <t>Spring, Belle Ville</t>
  </si>
  <si>
    <t>Belt, VL=1235</t>
  </si>
  <si>
    <t>Valve Assy Dry, TRQ</t>
  </si>
  <si>
    <t>Switch,Thermo</t>
  </si>
  <si>
    <t xml:space="preserve"> BODY ASSY </t>
  </si>
  <si>
    <t>Seal , Oil</t>
  </si>
  <si>
    <t>Pin,Piston</t>
  </si>
  <si>
    <t>CYLINDER,MASTER</t>
  </si>
  <si>
    <t>SPRING, VALV E</t>
  </si>
  <si>
    <t>PLATE ,FRRICTION TRQ</t>
  </si>
  <si>
    <t>Fork Wheel, Tanderm-PU yellow W/bearing 80x70</t>
  </si>
  <si>
    <t>SWITCH, STARTING</t>
  </si>
  <si>
    <t xml:space="preserve">SLIDING PAD </t>
  </si>
  <si>
    <t>Seal, Oil</t>
  </si>
  <si>
    <t>T/C RELIEF VALVE TRQ</t>
  </si>
  <si>
    <t>T/C RELIEF SPRING TRQ</t>
  </si>
  <si>
    <t>Switch,Oil Pressure</t>
  </si>
  <si>
    <t>KEY SET,START SWITCH</t>
  </si>
  <si>
    <t>0566006050</t>
  </si>
  <si>
    <t>0550024022</t>
  </si>
  <si>
    <t>78-PRT-PO-25010003</t>
  </si>
  <si>
    <t>FPO-78-2024-12-001</t>
  </si>
  <si>
    <t>BORDER</t>
  </si>
  <si>
    <t>Inventory Purchase Order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</si>
</sst>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0.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FF0000"/>
      <name val="Times New Roman"/>
      <family val="1"/>
    </font>
    <font>
      <sz val="9"/>
      <color theme="1"/>
      <name val="Times New Roman"/>
      <family val="1"/>
    </font>
    <font>
      <sz val="9"/>
      <color indexed="8"/>
      <name val="Times New Roman"/>
      <family val="1"/>
    </font>
    <font>
      <b/>
      <sz val="9"/>
      <color theme="1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43" fontId="11" fillId="0" borderId="0" applyFont="0" applyFill="0" applyBorder="0" applyAlignment="0" applyProtection="0"/>
  </cellStyleXfs>
  <cellXfs count="112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9" fontId="0" fillId="0" borderId="1" xfId="1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3" fontId="13" fillId="0" borderId="1" xfId="0" applyNumberFormat="1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14" fillId="0" borderId="0" xfId="0" applyFont="1" applyProtection="1">
      <protection locked="0"/>
    </xf>
    <xf numFmtId="0" fontId="14" fillId="0" borderId="0" xfId="0" applyFont="1" applyFill="1" applyAlignment="1" applyProtection="1">
      <alignment vertical="center"/>
      <protection locked="0"/>
    </xf>
    <xf numFmtId="0" fontId="14" fillId="0" borderId="0" xfId="0" quotePrefix="1" applyFont="1" applyFill="1" applyAlignment="1" applyProtection="1">
      <alignment vertical="center"/>
      <protection locked="0"/>
    </xf>
    <xf numFmtId="0" fontId="14" fillId="0" borderId="0" xfId="0" applyFont="1" applyAlignment="1" applyProtection="1">
      <protection locked="0"/>
    </xf>
    <xf numFmtId="0" fontId="15" fillId="0" borderId="0" xfId="0" applyFont="1" applyAlignment="1" applyProtection="1">
      <alignment vertical="top" wrapText="1" readingOrder="1"/>
      <protection locked="0"/>
    </xf>
    <xf numFmtId="0" fontId="16" fillId="0" borderId="1" xfId="0" applyFont="1" applyBorder="1" applyAlignment="1" applyProtection="1">
      <alignment horizontal="center" vertical="center"/>
    </xf>
    <xf numFmtId="3" fontId="14" fillId="0" borderId="0" xfId="0" applyNumberFormat="1" applyFont="1" applyAlignment="1" applyProtection="1">
      <alignment horizontal="left" vertical="center"/>
      <protection locked="0"/>
    </xf>
    <xf numFmtId="0" fontId="14" fillId="0" borderId="0" xfId="0" applyFont="1" applyAlignment="1" applyProtection="1">
      <alignment horizontal="left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17" fillId="0" borderId="1" xfId="0" applyFont="1" applyFill="1" applyBorder="1" applyAlignment="1" applyProtection="1">
      <alignment horizontal="center" vertical="center"/>
      <protection locked="0"/>
    </xf>
    <xf numFmtId="2" fontId="17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2" fillId="0" borderId="1" xfId="3" applyNumberFormat="1" applyFont="1" applyFill="1" applyBorder="1" applyAlignment="1" applyProtection="1">
      <alignment horizontal="center" vertical="center"/>
      <protection locked="0"/>
    </xf>
    <xf numFmtId="1" fontId="17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17" fillId="0" borderId="1" xfId="0" applyNumberFormat="1" applyFont="1" applyFill="1" applyBorder="1" applyAlignment="1" applyProtection="1">
      <alignment horizontal="center" vertical="center"/>
      <protection locked="0"/>
    </xf>
    <xf numFmtId="11" fontId="17" fillId="0" borderId="1" xfId="0" applyNumberFormat="1" applyFont="1" applyFill="1" applyBorder="1" applyAlignment="1" applyProtection="1">
      <alignment horizontal="center" vertical="center"/>
      <protection locked="0"/>
    </xf>
    <xf numFmtId="43" fontId="2" fillId="0" borderId="1" xfId="3" applyFont="1" applyFill="1" applyBorder="1" applyAlignment="1" applyProtection="1">
      <alignment horizontal="center" vertical="center" wrapText="1"/>
      <protection locked="0"/>
    </xf>
    <xf numFmtId="165" fontId="2" fillId="0" borderId="0" xfId="0" applyNumberFormat="1" applyFont="1" applyFill="1" applyAlignment="1" applyProtection="1">
      <alignment horizontal="left" vertical="center"/>
      <protection locked="0"/>
    </xf>
    <xf numFmtId="3" fontId="2" fillId="0" borderId="0" xfId="0" applyNumberFormat="1" applyFont="1" applyFill="1" applyAlignment="1" applyProtection="1">
      <alignment horizontal="left" vertical="center"/>
      <protection locked="0"/>
    </xf>
    <xf numFmtId="1" fontId="14" fillId="0" borderId="0" xfId="0" applyNumberFormat="1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1" fontId="2" fillId="0" borderId="0" xfId="0" applyNumberFormat="1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7" fillId="0" borderId="1" xfId="0" quotePrefix="1" applyFont="1" applyFill="1" applyBorder="1" applyAlignment="1" applyProtection="1">
      <alignment horizontal="center" vertical="center"/>
      <protection locked="0"/>
    </xf>
    <xf numFmtId="1" fontId="2" fillId="0" borderId="0" xfId="0" applyNumberFormat="1" applyFont="1" applyFill="1" applyAlignment="1" applyProtection="1">
      <alignment horizontal="left" vertical="center"/>
      <protection locked="0"/>
    </xf>
    <xf numFmtId="3" fontId="14" fillId="0" borderId="0" xfId="0" applyNumberFormat="1" applyFont="1" applyFill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left"/>
      <protection locked="0"/>
    </xf>
    <xf numFmtId="14" fontId="2" fillId="0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 wrapText="1"/>
      <protection locked="0"/>
    </xf>
    <xf numFmtId="0" fontId="1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17" fillId="2" borderId="1" xfId="0" applyFont="1" applyFill="1" applyBorder="1" applyAlignment="1" applyProtection="1">
      <alignment horizontal="center" vertical="center"/>
      <protection locked="0"/>
    </xf>
    <xf numFmtId="2" fontId="17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2" fillId="2" borderId="1" xfId="3" applyNumberFormat="1" applyFont="1" applyFill="1" applyBorder="1" applyAlignment="1" applyProtection="1">
      <alignment horizontal="center" vertical="center"/>
      <protection locked="0"/>
    </xf>
    <xf numFmtId="1" fontId="17" fillId="2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Fill="1" applyBorder="1" applyAlignment="1" applyProtection="1">
      <alignment horizontal="left" vertical="center"/>
    </xf>
    <xf numFmtId="0" fontId="1" fillId="0" borderId="0" xfId="0" applyFont="1" applyFill="1" applyAlignment="1" applyProtection="1">
      <alignment horizontal="left" vertical="center"/>
    </xf>
    <xf numFmtId="0" fontId="1" fillId="0" borderId="0" xfId="0" applyFont="1" applyFill="1" applyAlignment="1" applyProtection="1">
      <alignment horizontal="left" vertical="center" wrapText="1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12" fillId="0" borderId="0" xfId="2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2" fillId="2" borderId="2" xfId="0" quotePrefix="1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1" fontId="2" fillId="2" borderId="2" xfId="3" applyNumberFormat="1" applyFont="1" applyFill="1" applyBorder="1" applyAlignment="1" applyProtection="1">
      <alignment horizontal="center" vertical="center"/>
      <protection locked="0"/>
    </xf>
    <xf numFmtId="1" fontId="2" fillId="2" borderId="3" xfId="3" applyNumberFormat="1" applyFont="1" applyFill="1" applyBorder="1" applyAlignment="1" applyProtection="1">
      <alignment horizontal="center" vertical="center"/>
      <protection locked="0"/>
    </xf>
    <xf numFmtId="0" fontId="2" fillId="0" borderId="2" xfId="0" quotePrefix="1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0" fontId="2" fillId="0" borderId="3" xfId="0" applyFont="1" applyFill="1" applyBorder="1" applyAlignment="1" applyProtection="1">
      <alignment horizontal="center" vertical="center" wrapText="1"/>
      <protection locked="0"/>
    </xf>
    <xf numFmtId="1" fontId="2" fillId="0" borderId="2" xfId="3" applyNumberFormat="1" applyFont="1" applyFill="1" applyBorder="1" applyAlignment="1" applyProtection="1">
      <alignment horizontal="center" vertical="center"/>
      <protection locked="0"/>
    </xf>
    <xf numFmtId="1" fontId="2" fillId="0" borderId="3" xfId="3" applyNumberFormat="1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</cellXfs>
  <cellStyles count="4">
    <cellStyle name="Comma" xfId="3" builtinId="3"/>
    <cellStyle name="Hyperlink" xfId="2" builtinId="8"/>
    <cellStyle name="Normal" xfId="0" builtinId="0"/>
    <cellStyle name="Percent" xfId="1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y_tan@logisnex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3"/>
  <sheetViews>
    <sheetView showGridLines="0" tabSelected="1" topLeftCell="A58" zoomScaleNormal="100" workbookViewId="0">
      <selection activeCell="O64" sqref="O64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43" customWidth="1"/>
    <col min="14" max="14" width="11.85546875" style="1" customWidth="1"/>
    <col min="15" max="16384" width="9.140625" style="1"/>
  </cols>
  <sheetData>
    <row r="1" spans="1:15" ht="17.25" customHeight="1" x14ac:dyDescent="0.2">
      <c r="A1" s="89" t="s">
        <v>44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</row>
    <row r="2" spans="1:15" ht="20.25" customHeight="1" x14ac:dyDescent="0.2">
      <c r="A2" s="89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</row>
    <row r="3" spans="1:15" ht="38.25" customHeight="1" x14ac:dyDescent="0.2">
      <c r="A3" s="89"/>
      <c r="B3" s="89"/>
      <c r="C3" s="89"/>
      <c r="D3" s="89"/>
      <c r="E3" s="89"/>
      <c r="F3" s="89"/>
      <c r="G3" s="89"/>
      <c r="H3" s="89"/>
      <c r="I3" s="89"/>
      <c r="J3" s="89"/>
      <c r="K3" s="89"/>
      <c r="L3" s="89"/>
      <c r="M3" s="89"/>
    </row>
    <row r="4" spans="1:15" ht="15" x14ac:dyDescent="0.25">
      <c r="E4" s="2"/>
      <c r="F4" s="3"/>
      <c r="G4" s="4"/>
    </row>
    <row r="5" spans="1:15" ht="21" customHeight="1" x14ac:dyDescent="0.2">
      <c r="A5" s="88" t="s">
        <v>10</v>
      </c>
      <c r="B5" s="88"/>
      <c r="C5" s="5" t="s">
        <v>2</v>
      </c>
      <c r="D5" s="6" t="s">
        <v>172</v>
      </c>
      <c r="E5" s="6"/>
      <c r="F5" s="7"/>
      <c r="G5" s="6"/>
      <c r="H5" s="6"/>
      <c r="I5" s="88" t="s">
        <v>3</v>
      </c>
      <c r="J5" s="88"/>
      <c r="K5" s="5" t="s">
        <v>2</v>
      </c>
      <c r="L5" s="31" t="s">
        <v>49</v>
      </c>
      <c r="M5" s="44"/>
    </row>
    <row r="6" spans="1:15" ht="21" customHeight="1" x14ac:dyDescent="0.2">
      <c r="A6" s="88" t="s">
        <v>11</v>
      </c>
      <c r="B6" s="88"/>
      <c r="C6" s="5" t="s">
        <v>2</v>
      </c>
      <c r="D6" s="29">
        <v>45659</v>
      </c>
      <c r="E6" s="6"/>
      <c r="F6" s="7"/>
      <c r="G6" s="6"/>
      <c r="H6" s="6"/>
      <c r="I6" s="88" t="s">
        <v>4</v>
      </c>
      <c r="J6" s="88"/>
      <c r="K6" s="5" t="s">
        <v>2</v>
      </c>
      <c r="L6" s="31" t="s">
        <v>50</v>
      </c>
      <c r="M6" s="44"/>
    </row>
    <row r="7" spans="1:15" ht="21" customHeight="1" x14ac:dyDescent="0.2">
      <c r="A7" s="88" t="s">
        <v>12</v>
      </c>
      <c r="B7" s="88"/>
      <c r="C7" s="5" t="s">
        <v>2</v>
      </c>
      <c r="D7" s="6" t="s">
        <v>173</v>
      </c>
      <c r="E7" s="6"/>
      <c r="F7" s="7"/>
      <c r="G7" s="6"/>
      <c r="H7" s="6"/>
      <c r="I7" s="88" t="s">
        <v>5</v>
      </c>
      <c r="J7" s="88"/>
      <c r="K7" s="5" t="s">
        <v>2</v>
      </c>
      <c r="L7" s="32" t="s">
        <v>54</v>
      </c>
      <c r="M7" s="45"/>
    </row>
    <row r="8" spans="1:15" ht="21" customHeight="1" x14ac:dyDescent="0.2">
      <c r="A8" s="88" t="s">
        <v>13</v>
      </c>
      <c r="B8" s="88"/>
      <c r="C8" s="5" t="s">
        <v>2</v>
      </c>
      <c r="D8" s="39" t="s">
        <v>51</v>
      </c>
      <c r="E8" s="6"/>
      <c r="F8" s="7"/>
      <c r="G8" s="6"/>
      <c r="H8" s="6"/>
      <c r="I8" s="88" t="s">
        <v>6</v>
      </c>
      <c r="J8" s="88"/>
      <c r="K8" s="5" t="s">
        <v>2</v>
      </c>
      <c r="L8" s="32"/>
      <c r="M8" s="45"/>
    </row>
    <row r="9" spans="1:15" ht="21" customHeight="1" x14ac:dyDescent="0.2">
      <c r="A9" s="88" t="s">
        <v>14</v>
      </c>
      <c r="B9" s="88"/>
      <c r="C9" s="5" t="s">
        <v>2</v>
      </c>
      <c r="D9" s="39" t="s">
        <v>48</v>
      </c>
      <c r="E9" s="6"/>
      <c r="F9" s="6"/>
      <c r="G9" s="6"/>
      <c r="H9" s="6"/>
      <c r="I9" s="88" t="s">
        <v>7</v>
      </c>
      <c r="J9" s="88"/>
      <c r="K9" s="5" t="s">
        <v>2</v>
      </c>
      <c r="L9" s="90" t="s">
        <v>52</v>
      </c>
      <c r="M9" s="91"/>
    </row>
    <row r="10" spans="1:15" ht="21" customHeight="1" x14ac:dyDescent="0.2">
      <c r="A10" s="88" t="s">
        <v>15</v>
      </c>
      <c r="B10" s="88"/>
      <c r="C10" s="5" t="s">
        <v>2</v>
      </c>
      <c r="D10" s="39" t="s">
        <v>174</v>
      </c>
      <c r="E10" s="6"/>
      <c r="F10" s="6"/>
      <c r="G10" s="6"/>
      <c r="H10" s="6"/>
      <c r="I10" s="88" t="s">
        <v>8</v>
      </c>
      <c r="J10" s="88"/>
      <c r="K10" s="5" t="s">
        <v>2</v>
      </c>
      <c r="L10" s="18" t="s">
        <v>53</v>
      </c>
      <c r="M10" s="44"/>
    </row>
    <row r="11" spans="1:15" ht="15" x14ac:dyDescent="0.25">
      <c r="B11" s="10"/>
      <c r="C11" s="10"/>
      <c r="D11" s="16"/>
      <c r="F11" s="10"/>
      <c r="G11" s="10"/>
      <c r="H11" s="10"/>
      <c r="I11" s="10"/>
      <c r="J11" s="9"/>
      <c r="K11" s="9"/>
      <c r="M11" s="46"/>
    </row>
    <row r="12" spans="1:15" x14ac:dyDescent="0.2">
      <c r="B12" s="8"/>
      <c r="C12" s="8"/>
      <c r="D12" s="11"/>
      <c r="J12" s="11"/>
      <c r="K12" s="11"/>
    </row>
    <row r="13" spans="1:15" x14ac:dyDescent="0.2">
      <c r="L13" s="12"/>
      <c r="M13" s="47"/>
    </row>
    <row r="14" spans="1:15" s="14" customFormat="1" ht="42.75" customHeight="1" x14ac:dyDescent="0.25">
      <c r="A14" s="26" t="s">
        <v>9</v>
      </c>
      <c r="B14" s="26" t="s">
        <v>16</v>
      </c>
      <c r="C14" s="92" t="s">
        <v>17</v>
      </c>
      <c r="D14" s="92"/>
      <c r="E14" s="92"/>
      <c r="F14" s="26" t="s">
        <v>0</v>
      </c>
      <c r="G14" s="26" t="s">
        <v>18</v>
      </c>
      <c r="H14" s="26" t="s">
        <v>22</v>
      </c>
      <c r="I14" s="92" t="s">
        <v>19</v>
      </c>
      <c r="J14" s="92"/>
      <c r="K14" s="27" t="s">
        <v>23</v>
      </c>
      <c r="L14" s="27" t="s">
        <v>20</v>
      </c>
      <c r="M14" s="48" t="s">
        <v>21</v>
      </c>
    </row>
    <row r="15" spans="1:15" s="57" customFormat="1" ht="15" customHeight="1" x14ac:dyDescent="0.25">
      <c r="A15" s="52">
        <v>1</v>
      </c>
      <c r="B15" s="53" t="s">
        <v>85</v>
      </c>
      <c r="C15" s="98" t="s">
        <v>122</v>
      </c>
      <c r="D15" s="99"/>
      <c r="E15" s="100"/>
      <c r="F15" s="52" t="s">
        <v>46</v>
      </c>
      <c r="G15" s="54">
        <v>2.25</v>
      </c>
      <c r="H15" s="53">
        <v>4</v>
      </c>
      <c r="I15" s="101">
        <v>5093</v>
      </c>
      <c r="J15" s="102"/>
      <c r="K15" s="53"/>
      <c r="L15" s="55"/>
      <c r="M15" s="56">
        <f>(I15+L15)*H15</f>
        <v>20372</v>
      </c>
      <c r="N15" s="65"/>
      <c r="O15" s="65"/>
    </row>
    <row r="16" spans="1:15" s="57" customFormat="1" ht="15" customHeight="1" x14ac:dyDescent="0.25">
      <c r="A16" s="52">
        <f>A15+1</f>
        <v>2</v>
      </c>
      <c r="B16" s="53" t="s">
        <v>86</v>
      </c>
      <c r="C16" s="98" t="s">
        <v>123</v>
      </c>
      <c r="D16" s="99"/>
      <c r="E16" s="100"/>
      <c r="F16" s="52" t="s">
        <v>46</v>
      </c>
      <c r="G16" s="54">
        <v>0.31</v>
      </c>
      <c r="H16" s="53">
        <v>4</v>
      </c>
      <c r="I16" s="101">
        <v>2245</v>
      </c>
      <c r="J16" s="102"/>
      <c r="K16" s="53"/>
      <c r="L16" s="55"/>
      <c r="M16" s="56">
        <f t="shared" ref="M16:M66" si="0">(I16+L16)*H16</f>
        <v>8980</v>
      </c>
      <c r="O16" s="65"/>
    </row>
    <row r="17" spans="1:15" s="57" customFormat="1" ht="15" customHeight="1" x14ac:dyDescent="0.25">
      <c r="A17" s="52">
        <f>A16+1</f>
        <v>3</v>
      </c>
      <c r="B17" s="67" t="s">
        <v>87</v>
      </c>
      <c r="C17" s="98" t="s">
        <v>124</v>
      </c>
      <c r="D17" s="99"/>
      <c r="E17" s="100"/>
      <c r="F17" s="52" t="s">
        <v>46</v>
      </c>
      <c r="G17" s="54">
        <v>1E-3</v>
      </c>
      <c r="H17" s="53">
        <v>10</v>
      </c>
      <c r="I17" s="101">
        <v>80</v>
      </c>
      <c r="J17" s="102"/>
      <c r="K17" s="53"/>
      <c r="L17" s="55"/>
      <c r="M17" s="56">
        <f t="shared" si="0"/>
        <v>800</v>
      </c>
      <c r="O17" s="65"/>
    </row>
    <row r="18" spans="1:15" s="57" customFormat="1" ht="15" customHeight="1" x14ac:dyDescent="0.25">
      <c r="A18" s="52">
        <f t="shared" ref="A18:A66" si="1">A17+1</f>
        <v>4</v>
      </c>
      <c r="B18" s="67" t="s">
        <v>171</v>
      </c>
      <c r="C18" s="98" t="s">
        <v>124</v>
      </c>
      <c r="D18" s="99"/>
      <c r="E18" s="100"/>
      <c r="F18" s="52" t="s">
        <v>46</v>
      </c>
      <c r="G18" s="54">
        <v>1E-3</v>
      </c>
      <c r="H18" s="53">
        <v>2</v>
      </c>
      <c r="I18" s="101">
        <v>214</v>
      </c>
      <c r="J18" s="102"/>
      <c r="K18" s="53"/>
      <c r="L18" s="55"/>
      <c r="M18" s="56">
        <f t="shared" si="0"/>
        <v>428</v>
      </c>
      <c r="O18" s="65"/>
    </row>
    <row r="19" spans="1:15" s="57" customFormat="1" ht="15" customHeight="1" x14ac:dyDescent="0.25">
      <c r="A19" s="52">
        <f t="shared" si="1"/>
        <v>5</v>
      </c>
      <c r="B19" s="53">
        <v>9123301800</v>
      </c>
      <c r="C19" s="98" t="s">
        <v>125</v>
      </c>
      <c r="D19" s="99"/>
      <c r="E19" s="100"/>
      <c r="F19" s="52" t="s">
        <v>46</v>
      </c>
      <c r="G19" s="54">
        <v>9.11</v>
      </c>
      <c r="H19" s="53">
        <v>1</v>
      </c>
      <c r="I19" s="101">
        <v>12276</v>
      </c>
      <c r="J19" s="102"/>
      <c r="K19" s="53"/>
      <c r="L19" s="55"/>
      <c r="M19" s="56">
        <f t="shared" si="0"/>
        <v>12276</v>
      </c>
    </row>
    <row r="20" spans="1:15" s="57" customFormat="1" ht="15" customHeight="1" x14ac:dyDescent="0.25">
      <c r="A20" s="52">
        <f t="shared" si="1"/>
        <v>6</v>
      </c>
      <c r="B20" s="53">
        <v>9187505900</v>
      </c>
      <c r="C20" s="98" t="s">
        <v>126</v>
      </c>
      <c r="D20" s="99"/>
      <c r="E20" s="100"/>
      <c r="F20" s="52" t="s">
        <v>46</v>
      </c>
      <c r="G20" s="54">
        <v>0.52</v>
      </c>
      <c r="H20" s="53">
        <v>2</v>
      </c>
      <c r="I20" s="101">
        <v>2052</v>
      </c>
      <c r="J20" s="102"/>
      <c r="K20" s="53"/>
      <c r="L20" s="55"/>
      <c r="M20" s="56">
        <f t="shared" si="0"/>
        <v>4104</v>
      </c>
      <c r="O20" s="65"/>
    </row>
    <row r="21" spans="1:15" s="57" customFormat="1" ht="15" customHeight="1" x14ac:dyDescent="0.25">
      <c r="A21" s="52">
        <f t="shared" si="1"/>
        <v>7</v>
      </c>
      <c r="B21" s="53">
        <v>9309200100</v>
      </c>
      <c r="C21" s="98" t="s">
        <v>127</v>
      </c>
      <c r="D21" s="99"/>
      <c r="E21" s="100"/>
      <c r="F21" s="52" t="s">
        <v>46</v>
      </c>
      <c r="G21" s="54">
        <v>0.28100000000000003</v>
      </c>
      <c r="H21" s="53">
        <v>1</v>
      </c>
      <c r="I21" s="101">
        <v>6953</v>
      </c>
      <c r="J21" s="102"/>
      <c r="K21" s="53"/>
      <c r="L21" s="55"/>
      <c r="M21" s="56">
        <f t="shared" si="0"/>
        <v>6953</v>
      </c>
    </row>
    <row r="22" spans="1:15" s="57" customFormat="1" ht="15" customHeight="1" x14ac:dyDescent="0.25">
      <c r="A22" s="52">
        <f t="shared" si="1"/>
        <v>8</v>
      </c>
      <c r="B22" s="53" t="s">
        <v>88</v>
      </c>
      <c r="C22" s="98" t="s">
        <v>128</v>
      </c>
      <c r="D22" s="99"/>
      <c r="E22" s="100"/>
      <c r="F22" s="52" t="s">
        <v>46</v>
      </c>
      <c r="G22" s="54">
        <v>2.1999999999999999E-2</v>
      </c>
      <c r="H22" s="53">
        <v>8</v>
      </c>
      <c r="I22" s="101">
        <v>239</v>
      </c>
      <c r="J22" s="102"/>
      <c r="K22" s="53"/>
      <c r="L22" s="55"/>
      <c r="M22" s="56">
        <f t="shared" si="0"/>
        <v>1912</v>
      </c>
    </row>
    <row r="23" spans="1:15" s="57" customFormat="1" ht="15" customHeight="1" x14ac:dyDescent="0.25">
      <c r="A23" s="52">
        <f t="shared" si="1"/>
        <v>9</v>
      </c>
      <c r="B23" s="53" t="s">
        <v>89</v>
      </c>
      <c r="C23" s="98" t="s">
        <v>129</v>
      </c>
      <c r="D23" s="99"/>
      <c r="E23" s="100"/>
      <c r="F23" s="52" t="s">
        <v>46</v>
      </c>
      <c r="G23" s="54">
        <v>1.2E-2</v>
      </c>
      <c r="H23" s="53">
        <v>4</v>
      </c>
      <c r="I23" s="101">
        <v>827</v>
      </c>
      <c r="J23" s="102"/>
      <c r="K23" s="53"/>
      <c r="L23" s="55"/>
      <c r="M23" s="56">
        <f t="shared" si="0"/>
        <v>3308</v>
      </c>
    </row>
    <row r="24" spans="1:15" s="57" customFormat="1" ht="15" customHeight="1" x14ac:dyDescent="0.25">
      <c r="A24" s="52">
        <f t="shared" si="1"/>
        <v>10</v>
      </c>
      <c r="B24" s="53" t="s">
        <v>90</v>
      </c>
      <c r="C24" s="98" t="s">
        <v>130</v>
      </c>
      <c r="D24" s="99"/>
      <c r="E24" s="100"/>
      <c r="F24" s="52" t="s">
        <v>46</v>
      </c>
      <c r="G24" s="54">
        <v>1.2E-2</v>
      </c>
      <c r="H24" s="53">
        <v>4</v>
      </c>
      <c r="I24" s="101">
        <v>1718</v>
      </c>
      <c r="J24" s="102"/>
      <c r="K24" s="53"/>
      <c r="L24" s="55"/>
      <c r="M24" s="56">
        <f t="shared" si="0"/>
        <v>6872</v>
      </c>
    </row>
    <row r="25" spans="1:15" s="57" customFormat="1" ht="15" customHeight="1" x14ac:dyDescent="0.25">
      <c r="A25" s="52">
        <f t="shared" si="1"/>
        <v>11</v>
      </c>
      <c r="B25" s="53" t="s">
        <v>91</v>
      </c>
      <c r="C25" s="98" t="s">
        <v>131</v>
      </c>
      <c r="D25" s="99"/>
      <c r="E25" s="100"/>
      <c r="F25" s="52" t="s">
        <v>46</v>
      </c>
      <c r="G25" s="54">
        <v>0.11</v>
      </c>
      <c r="H25" s="53">
        <v>4</v>
      </c>
      <c r="I25" s="101">
        <v>1199</v>
      </c>
      <c r="J25" s="102"/>
      <c r="K25" s="53"/>
      <c r="L25" s="55"/>
      <c r="M25" s="56">
        <f t="shared" si="0"/>
        <v>4796</v>
      </c>
      <c r="N25" s="65"/>
      <c r="O25" s="65"/>
    </row>
    <row r="26" spans="1:15" s="57" customFormat="1" ht="15" customHeight="1" x14ac:dyDescent="0.25">
      <c r="A26" s="52">
        <f t="shared" si="1"/>
        <v>12</v>
      </c>
      <c r="B26" s="53" t="s">
        <v>92</v>
      </c>
      <c r="C26" s="98" t="s">
        <v>132</v>
      </c>
      <c r="D26" s="99"/>
      <c r="E26" s="100"/>
      <c r="F26" s="52" t="s">
        <v>46</v>
      </c>
      <c r="G26" s="54">
        <v>0.11</v>
      </c>
      <c r="H26" s="53">
        <v>4</v>
      </c>
      <c r="I26" s="101">
        <v>1406</v>
      </c>
      <c r="J26" s="102"/>
      <c r="K26" s="53"/>
      <c r="L26" s="55"/>
      <c r="M26" s="56">
        <f t="shared" si="0"/>
        <v>5624</v>
      </c>
    </row>
    <row r="27" spans="1:15" s="57" customFormat="1" ht="15" customHeight="1" x14ac:dyDescent="0.25">
      <c r="A27" s="52">
        <f t="shared" si="1"/>
        <v>13</v>
      </c>
      <c r="B27" s="53" t="s">
        <v>93</v>
      </c>
      <c r="C27" s="98" t="s">
        <v>133</v>
      </c>
      <c r="D27" s="99"/>
      <c r="E27" s="100"/>
      <c r="F27" s="52" t="s">
        <v>46</v>
      </c>
      <c r="G27" s="54">
        <v>3.5000000000000003E-2</v>
      </c>
      <c r="H27" s="53">
        <v>4</v>
      </c>
      <c r="I27" s="101">
        <v>384</v>
      </c>
      <c r="J27" s="102"/>
      <c r="K27" s="53"/>
      <c r="L27" s="55"/>
      <c r="M27" s="56">
        <f t="shared" si="0"/>
        <v>1536</v>
      </c>
    </row>
    <row r="28" spans="1:15" s="57" customFormat="1" ht="15" customHeight="1" x14ac:dyDescent="0.25">
      <c r="A28" s="52">
        <f t="shared" si="1"/>
        <v>14</v>
      </c>
      <c r="B28" s="58" t="s">
        <v>94</v>
      </c>
      <c r="C28" s="98" t="s">
        <v>134</v>
      </c>
      <c r="D28" s="99"/>
      <c r="E28" s="100"/>
      <c r="F28" s="52" t="s">
        <v>46</v>
      </c>
      <c r="G28" s="54">
        <v>0.38</v>
      </c>
      <c r="H28" s="53">
        <v>1</v>
      </c>
      <c r="I28" s="101">
        <v>5053</v>
      </c>
      <c r="J28" s="102"/>
      <c r="K28" s="53"/>
      <c r="L28" s="55"/>
      <c r="M28" s="56">
        <f t="shared" si="0"/>
        <v>5053</v>
      </c>
    </row>
    <row r="29" spans="1:15" s="57" customFormat="1" ht="15" customHeight="1" x14ac:dyDescent="0.25">
      <c r="A29" s="52">
        <f t="shared" si="1"/>
        <v>15</v>
      </c>
      <c r="B29" s="59" t="s">
        <v>95</v>
      </c>
      <c r="C29" s="98" t="s">
        <v>135</v>
      </c>
      <c r="D29" s="99"/>
      <c r="E29" s="100"/>
      <c r="F29" s="52" t="s">
        <v>46</v>
      </c>
      <c r="G29" s="54">
        <v>0.7</v>
      </c>
      <c r="H29" s="53">
        <v>2</v>
      </c>
      <c r="I29" s="101">
        <v>3262</v>
      </c>
      <c r="J29" s="102"/>
      <c r="K29" s="53"/>
      <c r="L29" s="55"/>
      <c r="M29" s="56">
        <f t="shared" si="0"/>
        <v>6524</v>
      </c>
    </row>
    <row r="30" spans="1:15" s="57" customFormat="1" ht="15" customHeight="1" x14ac:dyDescent="0.25">
      <c r="A30" s="52">
        <f t="shared" si="1"/>
        <v>16</v>
      </c>
      <c r="B30" s="53" t="s">
        <v>96</v>
      </c>
      <c r="C30" s="98" t="s">
        <v>136</v>
      </c>
      <c r="D30" s="99"/>
      <c r="E30" s="100"/>
      <c r="F30" s="52" t="s">
        <v>46</v>
      </c>
      <c r="G30" s="54">
        <v>6.14</v>
      </c>
      <c r="H30" s="53">
        <v>1</v>
      </c>
      <c r="I30" s="101">
        <v>20341</v>
      </c>
      <c r="J30" s="102"/>
      <c r="K30" s="53"/>
      <c r="L30" s="55"/>
      <c r="M30" s="56">
        <f t="shared" si="0"/>
        <v>20341</v>
      </c>
    </row>
    <row r="31" spans="1:15" s="57" customFormat="1" ht="15" customHeight="1" x14ac:dyDescent="0.25">
      <c r="A31" s="52">
        <f t="shared" si="1"/>
        <v>17</v>
      </c>
      <c r="B31" s="59" t="s">
        <v>97</v>
      </c>
      <c r="C31" s="98" t="s">
        <v>137</v>
      </c>
      <c r="D31" s="99"/>
      <c r="E31" s="100"/>
      <c r="F31" s="52" t="s">
        <v>46</v>
      </c>
      <c r="G31" s="54">
        <v>0.5</v>
      </c>
      <c r="H31" s="53">
        <v>5</v>
      </c>
      <c r="I31" s="101">
        <v>2495</v>
      </c>
      <c r="J31" s="102"/>
      <c r="K31" s="53"/>
      <c r="L31" s="55"/>
      <c r="M31" s="56">
        <f t="shared" si="0"/>
        <v>12475</v>
      </c>
    </row>
    <row r="32" spans="1:15" s="57" customFormat="1" ht="15" customHeight="1" x14ac:dyDescent="0.25">
      <c r="A32" s="52">
        <f t="shared" si="1"/>
        <v>18</v>
      </c>
      <c r="B32" s="53">
        <v>9430440140</v>
      </c>
      <c r="C32" s="98" t="s">
        <v>138</v>
      </c>
      <c r="D32" s="99"/>
      <c r="E32" s="100"/>
      <c r="F32" s="52" t="s">
        <v>46</v>
      </c>
      <c r="G32" s="54">
        <v>0.1</v>
      </c>
      <c r="H32" s="53">
        <v>3</v>
      </c>
      <c r="I32" s="101">
        <v>6282</v>
      </c>
      <c r="J32" s="102"/>
      <c r="K32" s="53"/>
      <c r="L32" s="55"/>
      <c r="M32" s="56">
        <f t="shared" si="0"/>
        <v>18846</v>
      </c>
    </row>
    <row r="33" spans="1:17" s="57" customFormat="1" ht="15" customHeight="1" x14ac:dyDescent="0.25">
      <c r="A33" s="52">
        <f t="shared" si="1"/>
        <v>19</v>
      </c>
      <c r="B33" s="53" t="s">
        <v>98</v>
      </c>
      <c r="C33" s="98" t="s">
        <v>139</v>
      </c>
      <c r="D33" s="99"/>
      <c r="E33" s="100"/>
      <c r="F33" s="52" t="s">
        <v>46</v>
      </c>
      <c r="G33" s="54">
        <v>8.0000000000000002E-3</v>
      </c>
      <c r="H33" s="53">
        <v>2</v>
      </c>
      <c r="I33" s="101">
        <v>346</v>
      </c>
      <c r="J33" s="102"/>
      <c r="K33" s="53"/>
      <c r="L33" s="55"/>
      <c r="M33" s="56">
        <f t="shared" si="0"/>
        <v>692</v>
      </c>
    </row>
    <row r="34" spans="1:17" s="57" customFormat="1" ht="15" customHeight="1" x14ac:dyDescent="0.25">
      <c r="A34" s="52">
        <f t="shared" si="1"/>
        <v>20</v>
      </c>
      <c r="B34" s="53" t="s">
        <v>99</v>
      </c>
      <c r="C34" s="98" t="s">
        <v>140</v>
      </c>
      <c r="D34" s="99"/>
      <c r="E34" s="100"/>
      <c r="F34" s="52" t="s">
        <v>46</v>
      </c>
      <c r="G34" s="54">
        <v>0.08</v>
      </c>
      <c r="H34" s="53">
        <v>2</v>
      </c>
      <c r="I34" s="101">
        <v>1724</v>
      </c>
      <c r="J34" s="102"/>
      <c r="K34" s="53"/>
      <c r="L34" s="55"/>
      <c r="M34" s="56">
        <f t="shared" si="0"/>
        <v>3448</v>
      </c>
    </row>
    <row r="35" spans="1:17" s="57" customFormat="1" ht="15" customHeight="1" x14ac:dyDescent="0.25">
      <c r="A35" s="52">
        <f t="shared" si="1"/>
        <v>21</v>
      </c>
      <c r="B35" s="53" t="s">
        <v>100</v>
      </c>
      <c r="C35" s="98" t="s">
        <v>141</v>
      </c>
      <c r="D35" s="99"/>
      <c r="E35" s="100"/>
      <c r="F35" s="52" t="s">
        <v>46</v>
      </c>
      <c r="G35" s="54">
        <v>2.7E-2</v>
      </c>
      <c r="H35" s="53">
        <v>4</v>
      </c>
      <c r="I35" s="101">
        <v>2395</v>
      </c>
      <c r="J35" s="102"/>
      <c r="K35" s="53"/>
      <c r="L35" s="55"/>
      <c r="M35" s="56">
        <f t="shared" si="0"/>
        <v>9580</v>
      </c>
      <c r="N35" s="65"/>
      <c r="O35" s="65"/>
    </row>
    <row r="36" spans="1:17" s="57" customFormat="1" ht="15" customHeight="1" x14ac:dyDescent="0.25">
      <c r="A36" s="52">
        <f t="shared" si="1"/>
        <v>22</v>
      </c>
      <c r="B36" s="59" t="s">
        <v>101</v>
      </c>
      <c r="C36" s="98" t="s">
        <v>142</v>
      </c>
      <c r="D36" s="99"/>
      <c r="E36" s="100"/>
      <c r="F36" s="52" t="s">
        <v>46</v>
      </c>
      <c r="G36" s="54">
        <v>0.1</v>
      </c>
      <c r="H36" s="53">
        <v>2</v>
      </c>
      <c r="I36" s="101">
        <v>1007</v>
      </c>
      <c r="J36" s="102"/>
      <c r="K36" s="53"/>
      <c r="L36" s="55"/>
      <c r="M36" s="56">
        <f t="shared" si="0"/>
        <v>2014</v>
      </c>
    </row>
    <row r="37" spans="1:17" s="57" customFormat="1" ht="15" customHeight="1" x14ac:dyDescent="0.25">
      <c r="A37" s="52">
        <f t="shared" si="1"/>
        <v>23</v>
      </c>
      <c r="B37" s="59" t="s">
        <v>102</v>
      </c>
      <c r="C37" s="98" t="s">
        <v>143</v>
      </c>
      <c r="D37" s="99"/>
      <c r="E37" s="100"/>
      <c r="F37" s="52" t="s">
        <v>46</v>
      </c>
      <c r="G37" s="54">
        <v>1.1000000000000001</v>
      </c>
      <c r="H37" s="53">
        <v>2</v>
      </c>
      <c r="I37" s="101">
        <v>2534</v>
      </c>
      <c r="J37" s="102"/>
      <c r="K37" s="53"/>
      <c r="L37" s="55"/>
      <c r="M37" s="56">
        <f t="shared" si="0"/>
        <v>5068</v>
      </c>
      <c r="N37" s="65"/>
    </row>
    <row r="38" spans="1:17" s="57" customFormat="1" ht="15" customHeight="1" x14ac:dyDescent="0.25">
      <c r="A38" s="52">
        <f t="shared" si="1"/>
        <v>24</v>
      </c>
      <c r="B38" s="53" t="s">
        <v>103</v>
      </c>
      <c r="C38" s="98" t="s">
        <v>144</v>
      </c>
      <c r="D38" s="99"/>
      <c r="E38" s="100"/>
      <c r="F38" s="52" t="s">
        <v>46</v>
      </c>
      <c r="G38" s="54">
        <v>0.83</v>
      </c>
      <c r="H38" s="53">
        <v>3</v>
      </c>
      <c r="I38" s="101">
        <v>6799</v>
      </c>
      <c r="J38" s="102"/>
      <c r="K38" s="53"/>
      <c r="L38" s="55"/>
      <c r="M38" s="56">
        <f t="shared" si="0"/>
        <v>20397</v>
      </c>
    </row>
    <row r="39" spans="1:17" s="57" customFormat="1" ht="15" customHeight="1" x14ac:dyDescent="0.25">
      <c r="A39" s="52">
        <f t="shared" si="1"/>
        <v>25</v>
      </c>
      <c r="B39" s="53" t="s">
        <v>104</v>
      </c>
      <c r="C39" s="98" t="s">
        <v>145</v>
      </c>
      <c r="D39" s="99"/>
      <c r="E39" s="100"/>
      <c r="F39" s="52" t="s">
        <v>46</v>
      </c>
      <c r="G39" s="54">
        <v>1E-3</v>
      </c>
      <c r="H39" s="53">
        <v>4</v>
      </c>
      <c r="I39" s="101">
        <v>589</v>
      </c>
      <c r="J39" s="102"/>
      <c r="K39" s="53"/>
      <c r="L39" s="55"/>
      <c r="M39" s="56">
        <f t="shared" si="0"/>
        <v>2356</v>
      </c>
    </row>
    <row r="40" spans="1:17" s="57" customFormat="1" ht="15" customHeight="1" x14ac:dyDescent="0.25">
      <c r="A40" s="52">
        <f t="shared" si="1"/>
        <v>26</v>
      </c>
      <c r="B40" s="53" t="s">
        <v>105</v>
      </c>
      <c r="C40" s="98" t="s">
        <v>146</v>
      </c>
      <c r="D40" s="99"/>
      <c r="E40" s="100"/>
      <c r="F40" s="52" t="s">
        <v>46</v>
      </c>
      <c r="G40" s="54">
        <v>0.1</v>
      </c>
      <c r="H40" s="53">
        <v>12</v>
      </c>
      <c r="I40" s="101">
        <v>1516</v>
      </c>
      <c r="J40" s="102"/>
      <c r="K40" s="53"/>
      <c r="L40" s="55"/>
      <c r="M40" s="56">
        <f t="shared" si="0"/>
        <v>18192</v>
      </c>
    </row>
    <row r="41" spans="1:17" s="57" customFormat="1" ht="15" customHeight="1" x14ac:dyDescent="0.25">
      <c r="A41" s="52">
        <f t="shared" si="1"/>
        <v>27</v>
      </c>
      <c r="B41" s="58" t="s">
        <v>106</v>
      </c>
      <c r="C41" s="98" t="s">
        <v>147</v>
      </c>
      <c r="D41" s="99"/>
      <c r="E41" s="100"/>
      <c r="F41" s="52" t="s">
        <v>46</v>
      </c>
      <c r="G41" s="54">
        <v>0.13200000000000001</v>
      </c>
      <c r="H41" s="53">
        <v>1</v>
      </c>
      <c r="I41" s="101">
        <v>4022</v>
      </c>
      <c r="J41" s="102"/>
      <c r="K41" s="53"/>
      <c r="L41" s="55"/>
      <c r="M41" s="56">
        <f t="shared" si="0"/>
        <v>4022</v>
      </c>
    </row>
    <row r="42" spans="1:17" s="57" customFormat="1" ht="15" customHeight="1" x14ac:dyDescent="0.25">
      <c r="A42" s="52">
        <f t="shared" si="1"/>
        <v>28</v>
      </c>
      <c r="B42" s="53" t="s">
        <v>107</v>
      </c>
      <c r="C42" s="98" t="s">
        <v>148</v>
      </c>
      <c r="D42" s="99"/>
      <c r="E42" s="100"/>
      <c r="F42" s="52" t="s">
        <v>46</v>
      </c>
      <c r="G42" s="54">
        <v>0.08</v>
      </c>
      <c r="H42" s="53">
        <v>1</v>
      </c>
      <c r="I42" s="101">
        <v>19887</v>
      </c>
      <c r="J42" s="102"/>
      <c r="K42" s="53"/>
      <c r="L42" s="55"/>
      <c r="M42" s="56">
        <f t="shared" si="0"/>
        <v>19887</v>
      </c>
    </row>
    <row r="43" spans="1:17" s="57" customFormat="1" ht="15" customHeight="1" x14ac:dyDescent="0.25">
      <c r="A43" s="52">
        <f t="shared" si="1"/>
        <v>29</v>
      </c>
      <c r="B43" s="53" t="s">
        <v>108</v>
      </c>
      <c r="C43" s="98" t="s">
        <v>149</v>
      </c>
      <c r="D43" s="99"/>
      <c r="E43" s="100"/>
      <c r="F43" s="52" t="s">
        <v>46</v>
      </c>
      <c r="G43" s="54">
        <v>1.85</v>
      </c>
      <c r="H43" s="53">
        <v>2</v>
      </c>
      <c r="I43" s="101">
        <v>4393</v>
      </c>
      <c r="J43" s="102"/>
      <c r="K43" s="53"/>
      <c r="L43" s="55"/>
      <c r="M43" s="56">
        <f t="shared" si="0"/>
        <v>8786</v>
      </c>
    </row>
    <row r="44" spans="1:17" s="57" customFormat="1" ht="15" customHeight="1" x14ac:dyDescent="0.25">
      <c r="A44" s="52">
        <f t="shared" si="1"/>
        <v>30</v>
      </c>
      <c r="B44" s="58">
        <v>9137503800</v>
      </c>
      <c r="C44" s="98" t="s">
        <v>150</v>
      </c>
      <c r="D44" s="99"/>
      <c r="E44" s="100"/>
      <c r="F44" s="52" t="s">
        <v>46</v>
      </c>
      <c r="G44" s="54">
        <v>0.4</v>
      </c>
      <c r="H44" s="53">
        <v>10</v>
      </c>
      <c r="I44" s="101">
        <v>2019</v>
      </c>
      <c r="J44" s="102"/>
      <c r="K44" s="53"/>
      <c r="L44" s="55"/>
      <c r="M44" s="56">
        <f t="shared" si="0"/>
        <v>20190</v>
      </c>
      <c r="N44" s="65"/>
      <c r="O44" s="65"/>
    </row>
    <row r="45" spans="1:17" s="57" customFormat="1" ht="15" customHeight="1" x14ac:dyDescent="0.25">
      <c r="A45" s="52">
        <f t="shared" si="1"/>
        <v>31</v>
      </c>
      <c r="B45" s="73">
        <v>9130409900</v>
      </c>
      <c r="C45" s="98" t="s">
        <v>151</v>
      </c>
      <c r="D45" s="99"/>
      <c r="E45" s="100"/>
      <c r="F45" s="52" t="s">
        <v>46</v>
      </c>
      <c r="G45" s="54">
        <v>0.09</v>
      </c>
      <c r="H45" s="53">
        <v>1</v>
      </c>
      <c r="I45" s="101">
        <v>4513</v>
      </c>
      <c r="J45" s="102"/>
      <c r="K45" s="53"/>
      <c r="L45" s="55"/>
      <c r="M45" s="56">
        <f t="shared" si="0"/>
        <v>4513</v>
      </c>
    </row>
    <row r="46" spans="1:17" s="57" customFormat="1" ht="15" customHeight="1" x14ac:dyDescent="0.25">
      <c r="A46" s="52">
        <f t="shared" si="1"/>
        <v>32</v>
      </c>
      <c r="B46" s="53">
        <v>9152411200</v>
      </c>
      <c r="C46" s="98" t="s">
        <v>152</v>
      </c>
      <c r="D46" s="99"/>
      <c r="E46" s="100"/>
      <c r="F46" s="52" t="s">
        <v>46</v>
      </c>
      <c r="G46" s="54">
        <v>0.15</v>
      </c>
      <c r="H46" s="53">
        <v>2</v>
      </c>
      <c r="I46" s="101">
        <v>1973</v>
      </c>
      <c r="J46" s="102"/>
      <c r="K46" s="53"/>
      <c r="L46" s="55"/>
      <c r="M46" s="56">
        <f t="shared" si="0"/>
        <v>3946</v>
      </c>
    </row>
    <row r="47" spans="1:17" s="57" customFormat="1" ht="15" customHeight="1" x14ac:dyDescent="0.25">
      <c r="A47" s="52">
        <f t="shared" si="1"/>
        <v>33</v>
      </c>
      <c r="B47" s="53">
        <v>9192106300</v>
      </c>
      <c r="C47" s="98" t="s">
        <v>153</v>
      </c>
      <c r="D47" s="99"/>
      <c r="E47" s="100"/>
      <c r="F47" s="52" t="s">
        <v>46</v>
      </c>
      <c r="G47" s="54">
        <v>0.16</v>
      </c>
      <c r="H47" s="53">
        <v>6</v>
      </c>
      <c r="I47" s="101">
        <v>2204</v>
      </c>
      <c r="J47" s="102"/>
      <c r="K47" s="53"/>
      <c r="L47" s="55"/>
      <c r="M47" s="56">
        <f t="shared" si="0"/>
        <v>13224</v>
      </c>
    </row>
    <row r="48" spans="1:17" s="57" customFormat="1" ht="15" customHeight="1" x14ac:dyDescent="0.25">
      <c r="A48" s="52">
        <f t="shared" si="1"/>
        <v>34</v>
      </c>
      <c r="B48" s="59" t="s">
        <v>109</v>
      </c>
      <c r="C48" s="98" t="s">
        <v>154</v>
      </c>
      <c r="D48" s="99"/>
      <c r="E48" s="100"/>
      <c r="F48" s="52" t="s">
        <v>46</v>
      </c>
      <c r="G48" s="54">
        <v>0.25</v>
      </c>
      <c r="H48" s="53">
        <v>1</v>
      </c>
      <c r="I48" s="101">
        <v>32758</v>
      </c>
      <c r="J48" s="102"/>
      <c r="K48" s="53"/>
      <c r="L48" s="55"/>
      <c r="M48" s="56">
        <f t="shared" si="0"/>
        <v>32758</v>
      </c>
      <c r="Q48" s="65"/>
    </row>
    <row r="49" spans="1:15" s="57" customFormat="1" ht="15" customHeight="1" x14ac:dyDescent="0.25">
      <c r="A49" s="52">
        <f t="shared" si="1"/>
        <v>35</v>
      </c>
      <c r="B49" s="53">
        <v>520450501</v>
      </c>
      <c r="C49" s="98" t="s">
        <v>155</v>
      </c>
      <c r="D49" s="99"/>
      <c r="E49" s="100"/>
      <c r="F49" s="52" t="s">
        <v>46</v>
      </c>
      <c r="G49" s="54">
        <v>0.03</v>
      </c>
      <c r="H49" s="53">
        <v>1</v>
      </c>
      <c r="I49" s="101">
        <v>2116</v>
      </c>
      <c r="J49" s="102"/>
      <c r="K49" s="53"/>
      <c r="L49" s="55"/>
      <c r="M49" s="56">
        <f t="shared" si="0"/>
        <v>2116</v>
      </c>
    </row>
    <row r="50" spans="1:15" s="57" customFormat="1" ht="15" customHeight="1" x14ac:dyDescent="0.25">
      <c r="A50" s="52">
        <f t="shared" si="1"/>
        <v>36</v>
      </c>
      <c r="B50" s="53" t="s">
        <v>110</v>
      </c>
      <c r="C50" s="98" t="s">
        <v>156</v>
      </c>
      <c r="D50" s="99"/>
      <c r="E50" s="100"/>
      <c r="F50" s="52" t="s">
        <v>46</v>
      </c>
      <c r="G50" s="54">
        <v>0.45</v>
      </c>
      <c r="H50" s="53">
        <v>1</v>
      </c>
      <c r="I50" s="101">
        <v>9271</v>
      </c>
      <c r="J50" s="102"/>
      <c r="K50" s="53"/>
      <c r="L50" s="55"/>
      <c r="M50" s="56">
        <f t="shared" si="0"/>
        <v>9271</v>
      </c>
    </row>
    <row r="51" spans="1:15" s="57" customFormat="1" ht="15" customHeight="1" x14ac:dyDescent="0.25">
      <c r="A51" s="52">
        <f t="shared" si="1"/>
        <v>37</v>
      </c>
      <c r="B51" s="53" t="s">
        <v>111</v>
      </c>
      <c r="C51" s="98" t="s">
        <v>157</v>
      </c>
      <c r="D51" s="99"/>
      <c r="E51" s="100"/>
      <c r="F51" s="52" t="s">
        <v>46</v>
      </c>
      <c r="G51" s="54">
        <v>0.04</v>
      </c>
      <c r="H51" s="53">
        <v>2</v>
      </c>
      <c r="I51" s="101">
        <v>1460</v>
      </c>
      <c r="J51" s="102"/>
      <c r="K51" s="53"/>
      <c r="L51" s="55"/>
      <c r="M51" s="56">
        <f t="shared" si="0"/>
        <v>2920</v>
      </c>
    </row>
    <row r="52" spans="1:15" s="57" customFormat="1" ht="15" customHeight="1" x14ac:dyDescent="0.25">
      <c r="A52" s="52">
        <f t="shared" si="1"/>
        <v>38</v>
      </c>
      <c r="B52" s="53" t="s">
        <v>112</v>
      </c>
      <c r="C52" s="98" t="s">
        <v>158</v>
      </c>
      <c r="D52" s="99"/>
      <c r="E52" s="100"/>
      <c r="F52" s="52" t="s">
        <v>46</v>
      </c>
      <c r="G52" s="54">
        <v>0.28999999999999998</v>
      </c>
      <c r="H52" s="53">
        <v>4</v>
      </c>
      <c r="I52" s="101">
        <v>891</v>
      </c>
      <c r="J52" s="102"/>
      <c r="K52" s="53"/>
      <c r="L52" s="55"/>
      <c r="M52" s="56">
        <f t="shared" si="0"/>
        <v>3564</v>
      </c>
    </row>
    <row r="53" spans="1:15" s="57" customFormat="1" ht="15" customHeight="1" x14ac:dyDescent="0.25">
      <c r="A53" s="52">
        <f t="shared" si="1"/>
        <v>39</v>
      </c>
      <c r="B53" s="53" t="s">
        <v>113</v>
      </c>
      <c r="C53" s="98" t="s">
        <v>169</v>
      </c>
      <c r="D53" s="99"/>
      <c r="E53" s="100"/>
      <c r="F53" s="52" t="s">
        <v>46</v>
      </c>
      <c r="G53" s="54">
        <v>0.02</v>
      </c>
      <c r="H53" s="53">
        <v>5</v>
      </c>
      <c r="I53" s="101">
        <v>673</v>
      </c>
      <c r="J53" s="102"/>
      <c r="K53" s="53"/>
      <c r="L53" s="55"/>
      <c r="M53" s="56">
        <f t="shared" si="0"/>
        <v>3365</v>
      </c>
    </row>
    <row r="54" spans="1:15" s="57" customFormat="1" ht="15" customHeight="1" x14ac:dyDescent="0.25">
      <c r="A54" s="52">
        <f t="shared" si="1"/>
        <v>40</v>
      </c>
      <c r="B54" s="67" t="s">
        <v>170</v>
      </c>
      <c r="C54" s="98" t="s">
        <v>133</v>
      </c>
      <c r="D54" s="99"/>
      <c r="E54" s="100"/>
      <c r="F54" s="52" t="s">
        <v>46</v>
      </c>
      <c r="G54" s="54">
        <v>0.19700000000000001</v>
      </c>
      <c r="H54" s="53">
        <v>2</v>
      </c>
      <c r="I54" s="101">
        <v>6345</v>
      </c>
      <c r="J54" s="102"/>
      <c r="K54" s="53"/>
      <c r="L54" s="55"/>
      <c r="M54" s="56">
        <f t="shared" si="0"/>
        <v>12690</v>
      </c>
      <c r="N54" s="65"/>
      <c r="O54" s="65"/>
    </row>
    <row r="55" spans="1:15" s="57" customFormat="1" ht="15" customHeight="1" x14ac:dyDescent="0.25">
      <c r="A55" s="52">
        <f t="shared" si="1"/>
        <v>41</v>
      </c>
      <c r="B55" s="53" t="s">
        <v>114</v>
      </c>
      <c r="C55" s="98" t="s">
        <v>159</v>
      </c>
      <c r="D55" s="99"/>
      <c r="E55" s="100"/>
      <c r="F55" s="52" t="s">
        <v>46</v>
      </c>
      <c r="G55" s="54">
        <v>0.89</v>
      </c>
      <c r="H55" s="53">
        <v>1</v>
      </c>
      <c r="I55" s="101">
        <v>18170</v>
      </c>
      <c r="J55" s="102"/>
      <c r="K55" s="53"/>
      <c r="L55" s="55"/>
      <c r="M55" s="56">
        <f t="shared" si="0"/>
        <v>18170</v>
      </c>
    </row>
    <row r="56" spans="1:15" s="57" customFormat="1" ht="15" customHeight="1" x14ac:dyDescent="0.25">
      <c r="A56" s="52">
        <f t="shared" si="1"/>
        <v>42</v>
      </c>
      <c r="B56" s="53">
        <v>3060421402</v>
      </c>
      <c r="C56" s="98" t="s">
        <v>160</v>
      </c>
      <c r="D56" s="99"/>
      <c r="E56" s="100"/>
      <c r="F56" s="52" t="s">
        <v>46</v>
      </c>
      <c r="G56" s="54">
        <v>5.3999999999999999E-2</v>
      </c>
      <c r="H56" s="53">
        <v>4</v>
      </c>
      <c r="I56" s="101">
        <v>744</v>
      </c>
      <c r="J56" s="102"/>
      <c r="K56" s="53"/>
      <c r="L56" s="55"/>
      <c r="M56" s="56">
        <f t="shared" si="0"/>
        <v>2976</v>
      </c>
    </row>
    <row r="57" spans="1:15" s="57" customFormat="1" ht="15" customHeight="1" x14ac:dyDescent="0.25">
      <c r="A57" s="52">
        <f t="shared" si="1"/>
        <v>43</v>
      </c>
      <c r="B57" s="53" t="s">
        <v>115</v>
      </c>
      <c r="C57" s="98" t="s">
        <v>161</v>
      </c>
      <c r="D57" s="99"/>
      <c r="E57" s="100"/>
      <c r="F57" s="52" t="s">
        <v>46</v>
      </c>
      <c r="G57" s="54">
        <v>0.115</v>
      </c>
      <c r="H57" s="53">
        <v>10</v>
      </c>
      <c r="I57" s="101">
        <v>1444</v>
      </c>
      <c r="J57" s="102"/>
      <c r="K57" s="53"/>
      <c r="L57" s="55"/>
      <c r="M57" s="56">
        <f t="shared" si="0"/>
        <v>14440</v>
      </c>
    </row>
    <row r="58" spans="1:15" s="57" customFormat="1" ht="15" customHeight="1" x14ac:dyDescent="0.25">
      <c r="A58" s="52">
        <f t="shared" si="1"/>
        <v>44</v>
      </c>
      <c r="B58" s="58" t="s">
        <v>116</v>
      </c>
      <c r="C58" s="98" t="s">
        <v>162</v>
      </c>
      <c r="D58" s="99"/>
      <c r="E58" s="100"/>
      <c r="F58" s="52" t="s">
        <v>46</v>
      </c>
      <c r="G58" s="54">
        <v>0.93</v>
      </c>
      <c r="H58" s="53">
        <v>2</v>
      </c>
      <c r="I58" s="101">
        <v>1760</v>
      </c>
      <c r="J58" s="102"/>
      <c r="K58" s="53"/>
      <c r="L58" s="55"/>
      <c r="M58" s="56">
        <f t="shared" si="0"/>
        <v>3520</v>
      </c>
    </row>
    <row r="59" spans="1:15" s="57" customFormat="1" ht="15" customHeight="1" x14ac:dyDescent="0.25">
      <c r="A59" s="52">
        <f t="shared" si="1"/>
        <v>45</v>
      </c>
      <c r="B59" s="53" t="s">
        <v>117</v>
      </c>
      <c r="C59" s="98" t="s">
        <v>163</v>
      </c>
      <c r="D59" s="99"/>
      <c r="E59" s="100"/>
      <c r="F59" s="52" t="s">
        <v>46</v>
      </c>
      <c r="G59" s="54">
        <v>0.11</v>
      </c>
      <c r="H59" s="53">
        <v>3</v>
      </c>
      <c r="I59" s="101">
        <v>3226</v>
      </c>
      <c r="J59" s="102"/>
      <c r="K59" s="53"/>
      <c r="L59" s="55"/>
      <c r="M59" s="56">
        <f t="shared" si="0"/>
        <v>9678</v>
      </c>
    </row>
    <row r="60" spans="1:15" s="57" customFormat="1" ht="15" customHeight="1" x14ac:dyDescent="0.25">
      <c r="A60" s="52">
        <f t="shared" si="1"/>
        <v>46</v>
      </c>
      <c r="B60" s="53">
        <v>9401102800</v>
      </c>
      <c r="C60" s="98" t="s">
        <v>164</v>
      </c>
      <c r="D60" s="99"/>
      <c r="E60" s="100"/>
      <c r="F60" s="52" t="s">
        <v>46</v>
      </c>
      <c r="G60" s="54">
        <v>9.2999999999999999E-2</v>
      </c>
      <c r="H60" s="53">
        <v>1</v>
      </c>
      <c r="I60" s="101">
        <v>4015</v>
      </c>
      <c r="J60" s="102"/>
      <c r="K60" s="53"/>
      <c r="L60" s="55"/>
      <c r="M60" s="56">
        <f t="shared" si="0"/>
        <v>4015</v>
      </c>
    </row>
    <row r="61" spans="1:15" s="57" customFormat="1" ht="15" customHeight="1" x14ac:dyDescent="0.25">
      <c r="A61" s="52">
        <f t="shared" si="1"/>
        <v>47</v>
      </c>
      <c r="B61" s="59" t="s">
        <v>118</v>
      </c>
      <c r="C61" s="98" t="s">
        <v>165</v>
      </c>
      <c r="D61" s="99"/>
      <c r="E61" s="100"/>
      <c r="F61" s="52" t="s">
        <v>46</v>
      </c>
      <c r="G61" s="54">
        <v>0.1</v>
      </c>
      <c r="H61" s="53">
        <v>2</v>
      </c>
      <c r="I61" s="101">
        <v>868</v>
      </c>
      <c r="J61" s="102"/>
      <c r="K61" s="53"/>
      <c r="L61" s="55"/>
      <c r="M61" s="56">
        <f t="shared" si="0"/>
        <v>1736</v>
      </c>
    </row>
    <row r="62" spans="1:15" s="57" customFormat="1" ht="15" customHeight="1" x14ac:dyDescent="0.25">
      <c r="A62" s="52">
        <f t="shared" si="1"/>
        <v>48</v>
      </c>
      <c r="B62" s="53" t="s">
        <v>119</v>
      </c>
      <c r="C62" s="98" t="s">
        <v>165</v>
      </c>
      <c r="D62" s="99"/>
      <c r="E62" s="100"/>
      <c r="F62" s="52" t="s">
        <v>46</v>
      </c>
      <c r="G62" s="54">
        <v>0.13</v>
      </c>
      <c r="H62" s="53">
        <v>2</v>
      </c>
      <c r="I62" s="101">
        <v>2177</v>
      </c>
      <c r="J62" s="102"/>
      <c r="K62" s="53"/>
      <c r="L62" s="55"/>
      <c r="M62" s="56">
        <f t="shared" si="0"/>
        <v>4354</v>
      </c>
    </row>
    <row r="63" spans="1:15" s="57" customFormat="1" ht="15" customHeight="1" x14ac:dyDescent="0.25">
      <c r="A63" s="52">
        <f t="shared" si="1"/>
        <v>49</v>
      </c>
      <c r="B63" s="59" t="s">
        <v>102</v>
      </c>
      <c r="C63" s="98" t="s">
        <v>143</v>
      </c>
      <c r="D63" s="99"/>
      <c r="E63" s="100"/>
      <c r="F63" s="52" t="s">
        <v>46</v>
      </c>
      <c r="G63" s="54">
        <v>1.1000000000000001</v>
      </c>
      <c r="H63" s="53">
        <v>1</v>
      </c>
      <c r="I63" s="101">
        <v>2534</v>
      </c>
      <c r="J63" s="102"/>
      <c r="K63" s="53"/>
      <c r="L63" s="55"/>
      <c r="M63" s="56">
        <f t="shared" si="0"/>
        <v>2534</v>
      </c>
      <c r="N63" s="65"/>
    </row>
    <row r="64" spans="1:15" s="57" customFormat="1" ht="15" customHeight="1" x14ac:dyDescent="0.25">
      <c r="A64" s="74">
        <f t="shared" si="1"/>
        <v>50</v>
      </c>
      <c r="B64" s="75">
        <v>9122402600</v>
      </c>
      <c r="C64" s="93" t="s">
        <v>166</v>
      </c>
      <c r="D64" s="94"/>
      <c r="E64" s="95"/>
      <c r="F64" s="74" t="s">
        <v>46</v>
      </c>
      <c r="G64" s="76">
        <v>2E-3</v>
      </c>
      <c r="H64" s="75">
        <v>1</v>
      </c>
      <c r="I64" s="96">
        <v>370</v>
      </c>
      <c r="J64" s="97"/>
      <c r="K64" s="75"/>
      <c r="L64" s="77"/>
      <c r="M64" s="78">
        <f t="shared" si="0"/>
        <v>370</v>
      </c>
    </row>
    <row r="65" spans="1:14" s="57" customFormat="1" ht="15" customHeight="1" x14ac:dyDescent="0.25">
      <c r="A65" s="52">
        <f t="shared" si="1"/>
        <v>51</v>
      </c>
      <c r="B65" s="53" t="s">
        <v>120</v>
      </c>
      <c r="C65" s="98" t="s">
        <v>167</v>
      </c>
      <c r="D65" s="99"/>
      <c r="E65" s="100"/>
      <c r="F65" s="52" t="s">
        <v>46</v>
      </c>
      <c r="G65" s="54">
        <v>0.3</v>
      </c>
      <c r="H65" s="53">
        <v>1</v>
      </c>
      <c r="I65" s="101">
        <v>409</v>
      </c>
      <c r="J65" s="102"/>
      <c r="K65" s="53"/>
      <c r="L65" s="55"/>
      <c r="M65" s="56">
        <f t="shared" si="0"/>
        <v>409</v>
      </c>
    </row>
    <row r="66" spans="1:14" s="57" customFormat="1" ht="15" customHeight="1" x14ac:dyDescent="0.25">
      <c r="A66" s="52">
        <f t="shared" si="1"/>
        <v>52</v>
      </c>
      <c r="B66" s="53" t="s">
        <v>121</v>
      </c>
      <c r="C66" s="98" t="s">
        <v>168</v>
      </c>
      <c r="D66" s="99"/>
      <c r="E66" s="100"/>
      <c r="F66" s="52" t="s">
        <v>46</v>
      </c>
      <c r="G66" s="54">
        <v>0.04</v>
      </c>
      <c r="H66" s="53">
        <v>2</v>
      </c>
      <c r="I66" s="101">
        <v>849</v>
      </c>
      <c r="J66" s="102"/>
      <c r="K66" s="60"/>
      <c r="L66" s="55"/>
      <c r="M66" s="56">
        <f t="shared" si="0"/>
        <v>1698</v>
      </c>
    </row>
    <row r="67" spans="1:14" s="66" customFormat="1" ht="24" customHeight="1" x14ac:dyDescent="0.25">
      <c r="G67" s="61"/>
      <c r="J67" s="62"/>
      <c r="K67" s="85" t="s">
        <v>34</v>
      </c>
      <c r="L67" s="85"/>
      <c r="M67" s="63">
        <f>M15+M16+M17+M18+M19+M20+M21+M22+M23+M24+M25+M26+M27+M28+M29+M30+M31+M32+M33+M34+M35+M36+M37+M38+M39+M40+M41+M42+M43+M44+M45+M46+M47+M48+M49+M50+M51+M52+M53+M54+M55+M56+M57+M58+M59+M60+M61+M62+M63+M64+M65+M66</f>
        <v>408099</v>
      </c>
      <c r="N67" s="68"/>
    </row>
    <row r="68" spans="1:14" s="70" customFormat="1" ht="24" customHeight="1" x14ac:dyDescent="0.2">
      <c r="B68" s="64"/>
      <c r="C68" s="64"/>
      <c r="D68" s="71"/>
      <c r="J68" s="64"/>
      <c r="K68" s="86" t="s">
        <v>33</v>
      </c>
      <c r="L68" s="86"/>
      <c r="M68" s="69">
        <v>0</v>
      </c>
    </row>
    <row r="69" spans="1:14" s="70" customFormat="1" ht="24" customHeight="1" x14ac:dyDescent="0.2">
      <c r="B69" s="64"/>
      <c r="C69" s="64"/>
      <c r="D69" s="64"/>
      <c r="J69" s="72"/>
      <c r="K69" s="87" t="s">
        <v>28</v>
      </c>
      <c r="L69" s="87"/>
      <c r="M69" s="63">
        <f>M67</f>
        <v>408099</v>
      </c>
    </row>
    <row r="70" spans="1:14" s="11" customFormat="1" ht="23.25" customHeight="1" x14ac:dyDescent="0.2">
      <c r="B70" s="40" t="s">
        <v>24</v>
      </c>
      <c r="C70" s="19" t="s">
        <v>2</v>
      </c>
      <c r="D70" s="16" t="s">
        <v>47</v>
      </c>
      <c r="J70" s="16"/>
      <c r="K70" s="16"/>
      <c r="L70" s="17"/>
      <c r="M70" s="49"/>
    </row>
    <row r="71" spans="1:14" s="11" customFormat="1" ht="23.25" customHeight="1" x14ac:dyDescent="0.2">
      <c r="B71" s="40" t="s">
        <v>25</v>
      </c>
      <c r="C71" s="19" t="s">
        <v>2</v>
      </c>
      <c r="D71" s="20">
        <f>D6+30</f>
        <v>45689</v>
      </c>
      <c r="J71" s="16"/>
      <c r="K71" s="16"/>
      <c r="L71" s="17"/>
      <c r="M71" s="49"/>
    </row>
    <row r="72" spans="1:14" s="11" customFormat="1" ht="23.25" customHeight="1" x14ac:dyDescent="0.2">
      <c r="B72" s="40" t="s">
        <v>26</v>
      </c>
      <c r="C72" s="19" t="s">
        <v>2</v>
      </c>
      <c r="D72" s="21">
        <v>1</v>
      </c>
      <c r="J72" s="16"/>
      <c r="K72" s="16"/>
      <c r="L72" s="17"/>
      <c r="M72" s="49"/>
    </row>
    <row r="73" spans="1:14" s="11" customFormat="1" ht="23.25" customHeight="1" x14ac:dyDescent="0.2">
      <c r="B73" s="40" t="s">
        <v>27</v>
      </c>
      <c r="C73" s="19" t="s">
        <v>2</v>
      </c>
      <c r="D73" s="41" t="s">
        <v>175</v>
      </c>
      <c r="M73" s="50"/>
    </row>
    <row r="74" spans="1:14" s="11" customFormat="1" ht="23.25" customHeight="1" x14ac:dyDescent="0.2">
      <c r="D74" s="42"/>
      <c r="M74" s="50"/>
    </row>
    <row r="75" spans="1:14" x14ac:dyDescent="0.2">
      <c r="B75" s="22"/>
      <c r="C75" s="22"/>
      <c r="D75" s="22"/>
      <c r="E75" s="22"/>
      <c r="F75" s="22"/>
      <c r="G75" s="22"/>
      <c r="H75" s="22"/>
      <c r="I75" s="22"/>
      <c r="J75" s="22"/>
      <c r="K75" s="22"/>
    </row>
    <row r="76" spans="1:14" s="2" customFormat="1" ht="24" customHeight="1" x14ac:dyDescent="0.25">
      <c r="A76" s="84" t="s">
        <v>29</v>
      </c>
      <c r="B76" s="84"/>
      <c r="C76" s="84"/>
      <c r="D76" s="84" t="s">
        <v>30</v>
      </c>
      <c r="E76" s="84"/>
      <c r="F76" s="84" t="s">
        <v>31</v>
      </c>
      <c r="G76" s="84"/>
      <c r="H76" s="84"/>
      <c r="I76" s="84" t="s">
        <v>32</v>
      </c>
      <c r="J76" s="84"/>
      <c r="K76" s="84"/>
      <c r="L76" s="84" t="s">
        <v>30</v>
      </c>
      <c r="M76" s="84"/>
    </row>
    <row r="77" spans="1:14" ht="15" customHeight="1" x14ac:dyDescent="0.2">
      <c r="B77" s="14"/>
      <c r="C77" s="14"/>
      <c r="D77" s="23"/>
      <c r="F77" s="16"/>
      <c r="H77" s="18"/>
      <c r="I77" s="18"/>
      <c r="J77" s="18"/>
      <c r="K77" s="18"/>
      <c r="L77" s="14"/>
      <c r="M77" s="51"/>
    </row>
    <row r="78" spans="1:14" ht="24" customHeight="1" x14ac:dyDescent="0.2">
      <c r="A78" s="80" t="s">
        <v>40</v>
      </c>
      <c r="B78" s="80"/>
      <c r="C78" s="83" t="s">
        <v>40</v>
      </c>
      <c r="D78" s="83"/>
      <c r="E78" s="24"/>
      <c r="F78" s="80" t="s">
        <v>40</v>
      </c>
      <c r="G78" s="80"/>
      <c r="H78" s="25"/>
      <c r="I78" s="25"/>
      <c r="J78" s="80" t="s">
        <v>40</v>
      </c>
      <c r="K78" s="80"/>
      <c r="L78" s="80" t="s">
        <v>41</v>
      </c>
      <c r="M78" s="80"/>
    </row>
    <row r="79" spans="1:14" ht="24" customHeight="1" x14ac:dyDescent="0.25">
      <c r="A79" s="80" t="s">
        <v>42</v>
      </c>
      <c r="B79" s="80"/>
      <c r="C79" s="83" t="s">
        <v>42</v>
      </c>
      <c r="D79" s="83"/>
      <c r="E79" s="2"/>
      <c r="F79" s="80" t="s">
        <v>42</v>
      </c>
      <c r="G79" s="80"/>
      <c r="H79" s="2"/>
      <c r="I79" s="2"/>
      <c r="J79" s="80" t="s">
        <v>42</v>
      </c>
      <c r="K79" s="80"/>
      <c r="L79" s="80" t="s">
        <v>43</v>
      </c>
      <c r="M79" s="80"/>
    </row>
    <row r="80" spans="1:14" ht="29.25" customHeight="1" x14ac:dyDescent="0.25">
      <c r="A80" s="82" t="s">
        <v>37</v>
      </c>
      <c r="B80" s="82"/>
      <c r="C80" s="28"/>
      <c r="D80" s="81" t="s">
        <v>45</v>
      </c>
      <c r="E80" s="81"/>
      <c r="F80" s="82" t="s">
        <v>35</v>
      </c>
      <c r="G80" s="82"/>
      <c r="H80" s="82"/>
      <c r="I80" s="82" t="s">
        <v>1</v>
      </c>
      <c r="J80" s="82"/>
      <c r="K80" s="82"/>
      <c r="L80" s="82" t="s">
        <v>36</v>
      </c>
      <c r="M80" s="82"/>
    </row>
    <row r="81" spans="1:13" ht="18" customHeight="1" x14ac:dyDescent="0.25">
      <c r="A81" s="28"/>
      <c r="B81" s="28"/>
      <c r="C81" s="28"/>
      <c r="D81" s="28"/>
      <c r="E81" s="28"/>
      <c r="F81" s="28"/>
      <c r="G81" s="28"/>
      <c r="H81" s="28"/>
      <c r="I81" s="28"/>
      <c r="J81" s="28"/>
      <c r="K81" s="28"/>
      <c r="L81" s="82" t="s">
        <v>38</v>
      </c>
      <c r="M81" s="82"/>
    </row>
    <row r="83" spans="1:13" ht="15.75" x14ac:dyDescent="0.2">
      <c r="L83" s="79" t="s">
        <v>39</v>
      </c>
      <c r="M83" s="79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145">
    <mergeCell ref="C65:E65"/>
    <mergeCell ref="I65:J65"/>
    <mergeCell ref="C66:E66"/>
    <mergeCell ref="I66:J66"/>
    <mergeCell ref="C62:E62"/>
    <mergeCell ref="I62:J62"/>
    <mergeCell ref="C63:E63"/>
    <mergeCell ref="I63:J63"/>
    <mergeCell ref="C64:E64"/>
    <mergeCell ref="I64:J64"/>
    <mergeCell ref="C59:E59"/>
    <mergeCell ref="I59:J59"/>
    <mergeCell ref="C60:E60"/>
    <mergeCell ref="I60:J60"/>
    <mergeCell ref="C61:E61"/>
    <mergeCell ref="I61:J61"/>
    <mergeCell ref="C56:E56"/>
    <mergeCell ref="I56:J56"/>
    <mergeCell ref="C57:E57"/>
    <mergeCell ref="I57:J57"/>
    <mergeCell ref="C58:E58"/>
    <mergeCell ref="I58:J58"/>
    <mergeCell ref="C53:E53"/>
    <mergeCell ref="I53:J53"/>
    <mergeCell ref="C54:E54"/>
    <mergeCell ref="I54:J54"/>
    <mergeCell ref="C55:E55"/>
    <mergeCell ref="I55:J55"/>
    <mergeCell ref="C50:E50"/>
    <mergeCell ref="I50:J50"/>
    <mergeCell ref="C51:E51"/>
    <mergeCell ref="I51:J51"/>
    <mergeCell ref="C52:E52"/>
    <mergeCell ref="I52:J52"/>
    <mergeCell ref="C47:E47"/>
    <mergeCell ref="I47:J47"/>
    <mergeCell ref="C48:E48"/>
    <mergeCell ref="I48:J48"/>
    <mergeCell ref="C49:E49"/>
    <mergeCell ref="I49:J49"/>
    <mergeCell ref="C44:E44"/>
    <mergeCell ref="I44:J44"/>
    <mergeCell ref="C45:E45"/>
    <mergeCell ref="I45:J45"/>
    <mergeCell ref="C46:E46"/>
    <mergeCell ref="I46:J46"/>
    <mergeCell ref="C41:E41"/>
    <mergeCell ref="I41:J41"/>
    <mergeCell ref="C42:E42"/>
    <mergeCell ref="I42:J42"/>
    <mergeCell ref="C43:E43"/>
    <mergeCell ref="I43:J43"/>
    <mergeCell ref="C38:E38"/>
    <mergeCell ref="I38:J38"/>
    <mergeCell ref="C39:E39"/>
    <mergeCell ref="I39:J39"/>
    <mergeCell ref="C40:E40"/>
    <mergeCell ref="I40:J40"/>
    <mergeCell ref="C35:E35"/>
    <mergeCell ref="I35:J35"/>
    <mergeCell ref="C36:E36"/>
    <mergeCell ref="I36:J36"/>
    <mergeCell ref="C37:E37"/>
    <mergeCell ref="I37:J37"/>
    <mergeCell ref="C32:E32"/>
    <mergeCell ref="I32:J32"/>
    <mergeCell ref="C33:E33"/>
    <mergeCell ref="I33:J33"/>
    <mergeCell ref="C34:E34"/>
    <mergeCell ref="I34:J34"/>
    <mergeCell ref="C22:E22"/>
    <mergeCell ref="I22:J22"/>
    <mergeCell ref="C29:E29"/>
    <mergeCell ref="I29:J29"/>
    <mergeCell ref="C30:E30"/>
    <mergeCell ref="I30:J30"/>
    <mergeCell ref="C31:E31"/>
    <mergeCell ref="I31:J31"/>
    <mergeCell ref="C26:E26"/>
    <mergeCell ref="I26:J26"/>
    <mergeCell ref="C27:E27"/>
    <mergeCell ref="I27:J27"/>
    <mergeCell ref="C28:E28"/>
    <mergeCell ref="I28:J28"/>
    <mergeCell ref="A80:B80"/>
    <mergeCell ref="A78:B78"/>
    <mergeCell ref="A79:B79"/>
    <mergeCell ref="C78:D78"/>
    <mergeCell ref="F76:H76"/>
    <mergeCell ref="D76:E76"/>
    <mergeCell ref="A76:C76"/>
    <mergeCell ref="C16:E16"/>
    <mergeCell ref="I16:J16"/>
    <mergeCell ref="C17:E17"/>
    <mergeCell ref="I17:J17"/>
    <mergeCell ref="C18:E18"/>
    <mergeCell ref="I18:J18"/>
    <mergeCell ref="C19:E19"/>
    <mergeCell ref="I19:J19"/>
    <mergeCell ref="C23:E23"/>
    <mergeCell ref="I23:J23"/>
    <mergeCell ref="C24:E24"/>
    <mergeCell ref="I24:J24"/>
    <mergeCell ref="C25:E25"/>
    <mergeCell ref="I25:J25"/>
    <mergeCell ref="C20:E20"/>
    <mergeCell ref="I20:J20"/>
    <mergeCell ref="C21:E21"/>
    <mergeCell ref="L76:M76"/>
    <mergeCell ref="K67:L67"/>
    <mergeCell ref="K68:L68"/>
    <mergeCell ref="K69:L69"/>
    <mergeCell ref="I76:K76"/>
    <mergeCell ref="A9:B9"/>
    <mergeCell ref="A10:B10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9:M9"/>
    <mergeCell ref="I9:J9"/>
    <mergeCell ref="I10:J10"/>
    <mergeCell ref="C14:E14"/>
    <mergeCell ref="C15:E15"/>
    <mergeCell ref="I14:J14"/>
    <mergeCell ref="I15:J15"/>
    <mergeCell ref="I21:J21"/>
    <mergeCell ref="L83:M83"/>
    <mergeCell ref="L78:M78"/>
    <mergeCell ref="L79:M79"/>
    <mergeCell ref="D80:E80"/>
    <mergeCell ref="F80:H80"/>
    <mergeCell ref="I80:K80"/>
    <mergeCell ref="F78:G78"/>
    <mergeCell ref="F79:G79"/>
    <mergeCell ref="C79:D79"/>
    <mergeCell ref="L81:M81"/>
    <mergeCell ref="L80:M80"/>
    <mergeCell ref="J78:K78"/>
    <mergeCell ref="J79:K79"/>
  </mergeCells>
  <conditionalFormatting sqref="M15:M66">
    <cfRule type="duplicateValues" dxfId="0" priority="3"/>
  </conditionalFormatting>
  <hyperlinks>
    <hyperlink ref="L9" r:id="rId1"/>
  </hyperlinks>
  <pageMargins left="0.42" right="0.13" top="0.6" bottom="0.31" header="0.3" footer="0.23"/>
  <pageSetup paperSize="9" scale="70" orientation="portrait" verticalDpi="30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V18"/>
  <sheetViews>
    <sheetView workbookViewId="0">
      <selection activeCell="M6" sqref="M6"/>
    </sheetView>
  </sheetViews>
  <sheetFormatPr defaultRowHeight="15" x14ac:dyDescent="0.25"/>
  <sheetData>
    <row r="3" spans="1:22" s="14" customFormat="1" ht="42.75" customHeight="1" x14ac:dyDescent="0.25">
      <c r="A3" s="33" t="s">
        <v>9</v>
      </c>
      <c r="B3" s="33" t="s">
        <v>16</v>
      </c>
      <c r="C3" s="92" t="s">
        <v>17</v>
      </c>
      <c r="D3" s="92"/>
      <c r="E3" s="92"/>
      <c r="F3" s="33" t="s">
        <v>0</v>
      </c>
      <c r="G3" s="33" t="s">
        <v>18</v>
      </c>
      <c r="H3" s="33" t="s">
        <v>22</v>
      </c>
      <c r="I3" s="92" t="s">
        <v>19</v>
      </c>
      <c r="J3" s="92"/>
      <c r="K3" s="27" t="s">
        <v>23</v>
      </c>
      <c r="L3" s="27" t="s">
        <v>20</v>
      </c>
      <c r="M3" s="33" t="s">
        <v>21</v>
      </c>
      <c r="N3" s="12"/>
      <c r="O3" s="13"/>
      <c r="P3" s="12"/>
      <c r="Q3" s="12"/>
      <c r="R3" s="12"/>
      <c r="S3" s="12"/>
      <c r="T3" s="12"/>
      <c r="U3" s="12"/>
      <c r="V3" s="12"/>
    </row>
    <row r="4" spans="1:22" s="14" customFormat="1" ht="24" customHeight="1" x14ac:dyDescent="0.25">
      <c r="A4" s="34">
        <v>1</v>
      </c>
      <c r="B4" s="34" t="s">
        <v>55</v>
      </c>
      <c r="C4" s="103" t="s">
        <v>84</v>
      </c>
      <c r="D4" s="104"/>
      <c r="E4" s="105"/>
      <c r="F4" s="34" t="s">
        <v>46</v>
      </c>
      <c r="G4" s="35">
        <v>0.45500000000000002</v>
      </c>
      <c r="H4" s="35">
        <v>1</v>
      </c>
      <c r="I4" s="106">
        <v>1069</v>
      </c>
      <c r="J4" s="106"/>
      <c r="K4" s="30"/>
      <c r="L4" s="15"/>
      <c r="M4" s="34">
        <f>(H4*I4)-((I4*K4)*H4)</f>
        <v>1069</v>
      </c>
      <c r="N4" s="12"/>
      <c r="O4" s="13"/>
      <c r="P4" s="12"/>
      <c r="Q4" s="12"/>
      <c r="R4" s="12"/>
      <c r="S4" s="12"/>
      <c r="T4" s="12"/>
      <c r="U4" s="12"/>
      <c r="V4" s="12"/>
    </row>
    <row r="5" spans="1:22" s="14" customFormat="1" ht="24" customHeight="1" x14ac:dyDescent="0.25">
      <c r="A5" s="34">
        <f>A4+1</f>
        <v>2</v>
      </c>
      <c r="B5" s="34" t="s">
        <v>57</v>
      </c>
      <c r="C5" s="103" t="s">
        <v>71</v>
      </c>
      <c r="D5" s="104"/>
      <c r="E5" s="105"/>
      <c r="F5" s="34" t="s">
        <v>46</v>
      </c>
      <c r="G5" s="35">
        <v>0.14199999999999999</v>
      </c>
      <c r="H5" s="35">
        <v>1</v>
      </c>
      <c r="I5" s="107">
        <v>1368</v>
      </c>
      <c r="J5" s="108"/>
      <c r="K5" s="30"/>
      <c r="L5" s="15"/>
      <c r="M5" s="34">
        <f>(H5*I5)-((I5*K5)*H5)</f>
        <v>1368</v>
      </c>
      <c r="N5" s="12"/>
      <c r="O5" s="13"/>
      <c r="P5" s="12"/>
      <c r="Q5" s="12"/>
      <c r="R5" s="12"/>
      <c r="S5" s="12"/>
      <c r="T5" s="12"/>
      <c r="U5" s="12"/>
      <c r="V5" s="12"/>
    </row>
    <row r="6" spans="1:22" s="14" customFormat="1" ht="24" customHeight="1" x14ac:dyDescent="0.25">
      <c r="A6" s="34">
        <f t="shared" ref="A6:A18" si="0">A5+1</f>
        <v>3</v>
      </c>
      <c r="B6" s="34" t="s">
        <v>58</v>
      </c>
      <c r="C6" s="103" t="s">
        <v>72</v>
      </c>
      <c r="D6" s="104"/>
      <c r="E6" s="105"/>
      <c r="F6" s="34" t="s">
        <v>46</v>
      </c>
      <c r="G6" s="35">
        <v>1.1399999999999999</v>
      </c>
      <c r="H6" s="35">
        <v>1</v>
      </c>
      <c r="I6" s="109">
        <v>39828</v>
      </c>
      <c r="J6" s="110"/>
      <c r="K6" s="30"/>
      <c r="L6" s="36">
        <v>55978</v>
      </c>
      <c r="M6" s="34">
        <f>(H6*I6)-((I6*K6)*H6)</f>
        <v>39828</v>
      </c>
      <c r="N6" s="12"/>
      <c r="O6" s="13"/>
      <c r="P6" s="12"/>
      <c r="Q6" s="12"/>
      <c r="R6" s="12"/>
      <c r="S6" s="12"/>
      <c r="T6" s="12"/>
      <c r="U6" s="12"/>
      <c r="V6" s="12"/>
    </row>
    <row r="7" spans="1:22" s="14" customFormat="1" ht="24" customHeight="1" x14ac:dyDescent="0.25">
      <c r="A7" s="34">
        <f t="shared" si="0"/>
        <v>4</v>
      </c>
      <c r="B7" s="34" t="s">
        <v>59</v>
      </c>
      <c r="C7" s="103" t="s">
        <v>73</v>
      </c>
      <c r="D7" s="104"/>
      <c r="E7" s="105"/>
      <c r="F7" s="34" t="s">
        <v>46</v>
      </c>
      <c r="G7" s="35">
        <v>2E-3</v>
      </c>
      <c r="H7" s="35">
        <v>2</v>
      </c>
      <c r="I7" s="106">
        <v>219</v>
      </c>
      <c r="J7" s="106"/>
      <c r="K7" s="30"/>
      <c r="L7" s="37"/>
      <c r="M7" s="34">
        <f>(H7*I7)-((I7*K7)*H7)</f>
        <v>438</v>
      </c>
      <c r="N7" s="12"/>
      <c r="O7" s="13"/>
      <c r="P7" s="12"/>
      <c r="Q7" s="12"/>
      <c r="R7" s="12"/>
      <c r="S7" s="12"/>
      <c r="T7" s="12"/>
      <c r="U7" s="12"/>
      <c r="V7" s="12"/>
    </row>
    <row r="8" spans="1:22" s="14" customFormat="1" ht="24" customHeight="1" x14ac:dyDescent="0.25">
      <c r="A8" s="34">
        <f t="shared" si="0"/>
        <v>5</v>
      </c>
      <c r="B8" s="34" t="s">
        <v>60</v>
      </c>
      <c r="C8" s="103" t="s">
        <v>74</v>
      </c>
      <c r="D8" s="104"/>
      <c r="E8" s="105"/>
      <c r="F8" s="34" t="s">
        <v>46</v>
      </c>
      <c r="G8" s="35">
        <v>1.19</v>
      </c>
      <c r="H8" s="35">
        <v>1</v>
      </c>
      <c r="I8" s="111">
        <v>39204</v>
      </c>
      <c r="J8" s="111"/>
      <c r="K8" s="30"/>
      <c r="L8" s="36">
        <v>45085</v>
      </c>
      <c r="M8" s="34">
        <f>(H8*I8)-((I8*K8)*H8)</f>
        <v>39204</v>
      </c>
      <c r="N8" s="12"/>
      <c r="O8" s="13"/>
      <c r="P8" s="12"/>
      <c r="Q8" s="12"/>
      <c r="R8" s="12"/>
      <c r="S8" s="12"/>
      <c r="T8" s="12"/>
      <c r="U8" s="12"/>
      <c r="V8" s="12"/>
    </row>
    <row r="9" spans="1:22" s="14" customFormat="1" ht="24" customHeight="1" x14ac:dyDescent="0.25">
      <c r="A9" s="34">
        <f t="shared" si="0"/>
        <v>6</v>
      </c>
      <c r="B9" s="34" t="s">
        <v>61</v>
      </c>
      <c r="C9" s="103" t="s">
        <v>75</v>
      </c>
      <c r="D9" s="104"/>
      <c r="E9" s="105"/>
      <c r="F9" s="34" t="s">
        <v>46</v>
      </c>
      <c r="G9" s="35">
        <v>0.13</v>
      </c>
      <c r="H9" s="35">
        <v>1</v>
      </c>
      <c r="I9" s="106">
        <v>447</v>
      </c>
      <c r="J9" s="106"/>
      <c r="K9" s="30"/>
      <c r="L9" s="38">
        <v>0.05</v>
      </c>
      <c r="M9" s="34">
        <f t="shared" ref="M9:M18" si="1">(H9*I9)-((I9*K9)*H9)</f>
        <v>447</v>
      </c>
      <c r="N9" s="12"/>
      <c r="O9" s="13"/>
      <c r="P9" s="12"/>
      <c r="Q9" s="12"/>
      <c r="R9" s="12"/>
      <c r="S9" s="12"/>
      <c r="T9" s="12"/>
      <c r="U9" s="12"/>
      <c r="V9" s="12"/>
    </row>
    <row r="10" spans="1:22" s="14" customFormat="1" ht="24" customHeight="1" x14ac:dyDescent="0.25">
      <c r="A10" s="34">
        <f t="shared" si="0"/>
        <v>7</v>
      </c>
      <c r="B10" s="34" t="s">
        <v>62</v>
      </c>
      <c r="C10" s="103" t="s">
        <v>75</v>
      </c>
      <c r="D10" s="104"/>
      <c r="E10" s="105"/>
      <c r="F10" s="34" t="s">
        <v>46</v>
      </c>
      <c r="G10" s="35">
        <v>0.24</v>
      </c>
      <c r="H10" s="35">
        <v>1</v>
      </c>
      <c r="I10" s="106">
        <v>785</v>
      </c>
      <c r="J10" s="106"/>
      <c r="K10" s="30"/>
      <c r="L10" s="15"/>
      <c r="M10" s="34">
        <f t="shared" si="1"/>
        <v>785</v>
      </c>
      <c r="N10" s="12"/>
      <c r="O10" s="13"/>
      <c r="P10" s="12"/>
      <c r="Q10" s="12"/>
      <c r="R10" s="12"/>
      <c r="S10" s="12"/>
      <c r="T10" s="12"/>
      <c r="U10" s="12"/>
      <c r="V10" s="12"/>
    </row>
    <row r="11" spans="1:22" s="14" customFormat="1" ht="24" customHeight="1" x14ac:dyDescent="0.25">
      <c r="A11" s="34">
        <f t="shared" si="0"/>
        <v>8</v>
      </c>
      <c r="B11" s="34" t="s">
        <v>63</v>
      </c>
      <c r="C11" s="103" t="s">
        <v>76</v>
      </c>
      <c r="D11" s="104"/>
      <c r="E11" s="105"/>
      <c r="F11" s="34" t="s">
        <v>46</v>
      </c>
      <c r="G11" s="35">
        <v>3.5000000000000003E-2</v>
      </c>
      <c r="H11" s="35">
        <v>1</v>
      </c>
      <c r="I11" s="106">
        <v>728</v>
      </c>
      <c r="J11" s="106"/>
      <c r="K11" s="30"/>
      <c r="L11" s="15"/>
      <c r="M11" s="34">
        <f t="shared" si="1"/>
        <v>728</v>
      </c>
      <c r="N11" s="12"/>
      <c r="O11" s="13"/>
      <c r="P11" s="12"/>
      <c r="Q11" s="12"/>
      <c r="R11" s="12"/>
      <c r="S11" s="12"/>
      <c r="T11" s="12"/>
      <c r="U11" s="12"/>
      <c r="V11" s="12"/>
    </row>
    <row r="12" spans="1:22" s="14" customFormat="1" ht="24" customHeight="1" x14ac:dyDescent="0.25">
      <c r="A12" s="34">
        <f t="shared" si="0"/>
        <v>9</v>
      </c>
      <c r="B12" s="34" t="s">
        <v>64</v>
      </c>
      <c r="C12" s="103" t="s">
        <v>77</v>
      </c>
      <c r="D12" s="104"/>
      <c r="E12" s="105"/>
      <c r="F12" s="34" t="s">
        <v>46</v>
      </c>
      <c r="G12" s="35">
        <v>1.66</v>
      </c>
      <c r="H12" s="35">
        <v>1</v>
      </c>
      <c r="I12" s="106">
        <v>81081</v>
      </c>
      <c r="J12" s="106"/>
      <c r="K12" s="30"/>
      <c r="L12" s="15"/>
      <c r="M12" s="34">
        <f t="shared" si="1"/>
        <v>81081</v>
      </c>
      <c r="N12" s="12"/>
      <c r="O12" s="13"/>
      <c r="P12" s="12"/>
      <c r="Q12" s="12"/>
      <c r="R12" s="12"/>
      <c r="S12" s="12"/>
      <c r="T12" s="12"/>
      <c r="U12" s="12"/>
      <c r="V12" s="12"/>
    </row>
    <row r="13" spans="1:22" s="14" customFormat="1" ht="24" customHeight="1" x14ac:dyDescent="0.25">
      <c r="A13" s="34">
        <f t="shared" si="0"/>
        <v>10</v>
      </c>
      <c r="B13" s="34" t="s">
        <v>65</v>
      </c>
      <c r="C13" s="103" t="s">
        <v>78</v>
      </c>
      <c r="D13" s="104"/>
      <c r="E13" s="105"/>
      <c r="F13" s="34" t="s">
        <v>46</v>
      </c>
      <c r="G13" s="35">
        <v>0.126</v>
      </c>
      <c r="H13" s="35">
        <v>1</v>
      </c>
      <c r="I13" s="106">
        <v>412</v>
      </c>
      <c r="J13" s="106"/>
      <c r="K13" s="30"/>
      <c r="L13" s="38">
        <v>0.05</v>
      </c>
      <c r="M13" s="34">
        <f t="shared" si="1"/>
        <v>412</v>
      </c>
      <c r="N13" s="12"/>
      <c r="O13" s="13"/>
      <c r="P13" s="12"/>
      <c r="Q13" s="12"/>
      <c r="R13" s="12"/>
      <c r="S13" s="12"/>
      <c r="T13" s="12"/>
      <c r="U13" s="12"/>
      <c r="V13" s="12"/>
    </row>
    <row r="14" spans="1:22" s="14" customFormat="1" ht="24" customHeight="1" x14ac:dyDescent="0.25">
      <c r="A14" s="34">
        <f t="shared" si="0"/>
        <v>11</v>
      </c>
      <c r="B14" s="34" t="s">
        <v>66</v>
      </c>
      <c r="C14" s="103" t="s">
        <v>79</v>
      </c>
      <c r="D14" s="104"/>
      <c r="E14" s="105"/>
      <c r="F14" s="34" t="s">
        <v>46</v>
      </c>
      <c r="G14" s="35">
        <v>2.5000000000000001E-2</v>
      </c>
      <c r="H14" s="35">
        <v>1</v>
      </c>
      <c r="I14" s="106">
        <v>1409</v>
      </c>
      <c r="J14" s="106"/>
      <c r="K14" s="30"/>
      <c r="L14" s="15"/>
      <c r="M14" s="34">
        <f t="shared" si="1"/>
        <v>1409</v>
      </c>
      <c r="N14" s="12"/>
      <c r="O14" s="13"/>
      <c r="P14" s="12"/>
      <c r="Q14" s="12"/>
      <c r="R14" s="12"/>
      <c r="S14" s="12"/>
      <c r="T14" s="12"/>
      <c r="U14" s="12"/>
      <c r="V14" s="12"/>
    </row>
    <row r="15" spans="1:22" s="14" customFormat="1" ht="24" customHeight="1" x14ac:dyDescent="0.25">
      <c r="A15" s="34">
        <f t="shared" si="0"/>
        <v>12</v>
      </c>
      <c r="B15" s="34" t="s">
        <v>67</v>
      </c>
      <c r="C15" s="103" t="s">
        <v>80</v>
      </c>
      <c r="D15" s="104"/>
      <c r="E15" s="105"/>
      <c r="F15" s="34" t="s">
        <v>46</v>
      </c>
      <c r="G15" s="35">
        <v>45</v>
      </c>
      <c r="H15" s="35">
        <v>1</v>
      </c>
      <c r="I15" s="106">
        <v>133164</v>
      </c>
      <c r="J15" s="106"/>
      <c r="K15" s="30"/>
      <c r="L15" s="15"/>
      <c r="M15" s="34">
        <f t="shared" si="1"/>
        <v>133164</v>
      </c>
      <c r="N15" s="12"/>
      <c r="O15" s="13"/>
      <c r="P15" s="12"/>
      <c r="Q15" s="12"/>
      <c r="R15" s="12"/>
      <c r="S15" s="12"/>
      <c r="T15" s="12"/>
      <c r="U15" s="12"/>
      <c r="V15" s="12"/>
    </row>
    <row r="16" spans="1:22" s="14" customFormat="1" ht="24" customHeight="1" x14ac:dyDescent="0.25">
      <c r="A16" s="34">
        <f t="shared" si="0"/>
        <v>13</v>
      </c>
      <c r="B16" s="34" t="s">
        <v>68</v>
      </c>
      <c r="C16" s="103" t="s">
        <v>81</v>
      </c>
      <c r="D16" s="104"/>
      <c r="E16" s="105"/>
      <c r="F16" s="34" t="s">
        <v>46</v>
      </c>
      <c r="G16" s="35">
        <v>8.0000000000000002E-3</v>
      </c>
      <c r="H16" s="35">
        <v>1</v>
      </c>
      <c r="I16" s="106">
        <v>1253</v>
      </c>
      <c r="J16" s="106"/>
      <c r="K16" s="30"/>
      <c r="L16" s="15"/>
      <c r="M16" s="34">
        <f t="shared" si="1"/>
        <v>1253</v>
      </c>
      <c r="N16" s="12"/>
      <c r="O16" s="13"/>
      <c r="P16" s="12"/>
      <c r="Q16" s="12"/>
      <c r="R16" s="12"/>
      <c r="S16" s="12"/>
      <c r="T16" s="12"/>
      <c r="U16" s="12"/>
      <c r="V16" s="12"/>
    </row>
    <row r="17" spans="1:22" s="14" customFormat="1" ht="24" customHeight="1" x14ac:dyDescent="0.25">
      <c r="A17" s="34">
        <f t="shared" si="0"/>
        <v>14</v>
      </c>
      <c r="B17" s="34" t="s">
        <v>69</v>
      </c>
      <c r="C17" s="103" t="s">
        <v>82</v>
      </c>
      <c r="D17" s="104"/>
      <c r="E17" s="105"/>
      <c r="F17" s="34" t="s">
        <v>46</v>
      </c>
      <c r="G17" s="35">
        <v>0.15</v>
      </c>
      <c r="H17" s="35" t="s">
        <v>56</v>
      </c>
      <c r="I17" s="106">
        <v>7590</v>
      </c>
      <c r="J17" s="106"/>
      <c r="K17" s="30"/>
      <c r="L17" s="15"/>
      <c r="M17" s="34">
        <f t="shared" si="1"/>
        <v>7590</v>
      </c>
      <c r="N17" s="12"/>
      <c r="O17" s="13"/>
      <c r="P17" s="12"/>
      <c r="Q17" s="12"/>
      <c r="R17" s="12"/>
      <c r="S17" s="12"/>
      <c r="T17" s="12"/>
      <c r="U17" s="12"/>
      <c r="V17" s="12"/>
    </row>
    <row r="18" spans="1:22" s="14" customFormat="1" ht="24" customHeight="1" x14ac:dyDescent="0.25">
      <c r="A18" s="34">
        <f t="shared" si="0"/>
        <v>15</v>
      </c>
      <c r="B18" s="34" t="s">
        <v>70</v>
      </c>
      <c r="C18" s="103" t="s">
        <v>83</v>
      </c>
      <c r="D18" s="104"/>
      <c r="E18" s="105"/>
      <c r="F18" s="34" t="s">
        <v>46</v>
      </c>
      <c r="G18" s="35">
        <v>2.9000000000000001E-2</v>
      </c>
      <c r="H18" s="35" t="s">
        <v>56</v>
      </c>
      <c r="I18" s="106">
        <v>356</v>
      </c>
      <c r="J18" s="106"/>
      <c r="K18" s="30"/>
      <c r="L18" s="15"/>
      <c r="M18" s="34">
        <f t="shared" si="1"/>
        <v>356</v>
      </c>
      <c r="N18" s="12"/>
      <c r="O18" s="13"/>
      <c r="P18" s="12"/>
      <c r="Q18" s="12"/>
      <c r="R18" s="12"/>
      <c r="S18" s="12"/>
      <c r="T18" s="12"/>
      <c r="U18" s="12"/>
      <c r="V18" s="12"/>
    </row>
  </sheetData>
  <mergeCells count="32">
    <mergeCell ref="C18:E18"/>
    <mergeCell ref="I18:J18"/>
    <mergeCell ref="C15:E15"/>
    <mergeCell ref="I15:J15"/>
    <mergeCell ref="C16:E16"/>
    <mergeCell ref="I16:J16"/>
    <mergeCell ref="C17:E17"/>
    <mergeCell ref="I17:J17"/>
    <mergeCell ref="C12:E12"/>
    <mergeCell ref="I12:J12"/>
    <mergeCell ref="C13:E13"/>
    <mergeCell ref="I13:J13"/>
    <mergeCell ref="C14:E14"/>
    <mergeCell ref="I14:J14"/>
    <mergeCell ref="C9:E9"/>
    <mergeCell ref="I9:J9"/>
    <mergeCell ref="C10:E10"/>
    <mergeCell ref="I10:J10"/>
    <mergeCell ref="C11:E11"/>
    <mergeCell ref="I11:J11"/>
    <mergeCell ref="C6:E6"/>
    <mergeCell ref="I6:J6"/>
    <mergeCell ref="C7:E7"/>
    <mergeCell ref="I7:J7"/>
    <mergeCell ref="C8:E8"/>
    <mergeCell ref="I8:J8"/>
    <mergeCell ref="C3:E3"/>
    <mergeCell ref="I3:J3"/>
    <mergeCell ref="C4:E4"/>
    <mergeCell ref="I4:J4"/>
    <mergeCell ref="C5:E5"/>
    <mergeCell ref="I5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IS-User</cp:lastModifiedBy>
  <cp:lastPrinted>2025-01-18T09:09:16Z</cp:lastPrinted>
  <dcterms:created xsi:type="dcterms:W3CDTF">2020-08-05T08:48:56Z</dcterms:created>
  <dcterms:modified xsi:type="dcterms:W3CDTF">2025-06-30T16:07:21Z</dcterms:modified>
</cp:coreProperties>
</file>