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19200" windowHeight="6960" activeTab="1"/>
  </bookViews>
  <sheets>
    <sheet name="CASH ON HAND (USD)" sheetId="17" r:id="rId1"/>
    <sheet name="CASH ON HAND (MMK)" sheetId="16" r:id="rId2"/>
    <sheet name="Sheet1" sheetId="18" r:id="rId3"/>
  </sheets>
  <externalReferences>
    <externalReference r:id="rId4"/>
  </externalReferences>
  <definedNames>
    <definedName name="_xlnm._FilterDatabase" localSheetId="1" hidden="1">'CASH ON HAND (MMK)'!$L$1:$L$213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1" i="16" l="1"/>
  <c r="J24" i="16"/>
  <c r="J7" i="16"/>
  <c r="J207" i="16" l="1"/>
  <c r="J206" i="16" l="1"/>
  <c r="L195" i="16" l="1"/>
  <c r="J166" i="16" l="1"/>
  <c r="J181" i="16" l="1"/>
  <c r="J186" i="16" s="1"/>
  <c r="J195" i="16" s="1"/>
  <c r="J200" i="16" s="1"/>
  <c r="J216" i="16" s="1"/>
  <c r="J158" i="16" l="1"/>
  <c r="J161" i="16" s="1"/>
  <c r="J148" i="16" l="1"/>
  <c r="J153" i="16" l="1"/>
  <c r="J137" i="16" l="1"/>
  <c r="J143" i="16" s="1"/>
  <c r="J38" i="17" l="1"/>
  <c r="I38" i="17"/>
  <c r="H38" i="17"/>
  <c r="J35" i="17"/>
  <c r="J30" i="17" l="1"/>
  <c r="I30" i="17" l="1"/>
  <c r="H30" i="17"/>
  <c r="J27" i="17"/>
  <c r="I22" i="17" l="1"/>
  <c r="H22" i="17"/>
  <c r="J19" i="17"/>
  <c r="J22" i="17" l="1"/>
  <c r="J11" i="17" l="1"/>
  <c r="I14" i="17"/>
  <c r="H14" i="17"/>
  <c r="J14" i="17" l="1"/>
  <c r="J9" i="16"/>
  <c r="I6" i="17" l="1"/>
  <c r="H6" i="17"/>
  <c r="J6" i="17" s="1"/>
  <c r="J12" i="16" l="1"/>
  <c r="J16" i="16" s="1"/>
  <c r="J21" i="16" s="1"/>
  <c r="J29" i="16" s="1"/>
  <c r="J32" i="16" s="1"/>
  <c r="J37" i="16" s="1"/>
  <c r="J40" i="16" s="1"/>
  <c r="J45" i="16" s="1"/>
  <c r="J56" i="16" s="1"/>
  <c r="J76" i="16" s="1"/>
  <c r="K9" i="16"/>
  <c r="J81" i="16" l="1"/>
  <c r="J18" i="16"/>
  <c r="J102" i="16" l="1"/>
  <c r="J107" i="16" s="1"/>
  <c r="J123" i="16" s="1"/>
  <c r="J128" i="16" s="1"/>
  <c r="J132" i="16" s="1"/>
</calcChain>
</file>

<file path=xl/sharedStrings.xml><?xml version="1.0" encoding="utf-8"?>
<sst xmlns="http://schemas.openxmlformats.org/spreadsheetml/2006/main" count="881" uniqueCount="368">
  <si>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</si>
  <si>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</si>
  <si>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</si>
  <si>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</si>
  <si>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</si>
  <si>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</si>
  <si>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</si>
  <si>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</si>
  <si>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</si>
  <si>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</si>
  <si>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</si>
  <si>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</si>
  <si>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</si>
  <si>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</si>
  <si>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 xml:space="preserve">Budget - 0/-, Income-0/-
</t>
  </si>
  <si>
    <t>2024-04-01</t>
  </si>
  <si>
    <t>WW-JV-24040009</t>
  </si>
  <si>
    <t>WW-RV-24040001</t>
  </si>
  <si>
    <t>WW-UNT-SI-23090012 ,I FOUR RESTAURANT , Cash on hnad MMK - 5,087,505/- , $1321.43@3850 rate , received form Ma Thiri Sandar ,WW-RV-24040001</t>
  </si>
  <si>
    <t>Budget- 4,947,554.98/-, income- 5,777,200/- , Other income - 4,500,000/-</t>
  </si>
  <si>
    <t xml:space="preserve">WW-RV-24040002 </t>
  </si>
  <si>
    <t xml:space="preserve">WW-PRT-SI-24040006,Myanmar Ahla, cash on hand USD1537/-,MRV-47321 </t>
  </si>
  <si>
    <t>Received;Myanmar Ahla</t>
  </si>
  <si>
    <t>WW-JV-24040042</t>
  </si>
  <si>
    <t>WW-RV-24040003</t>
  </si>
  <si>
    <t>Customer MIBA University, MC165AS, 150kva used machine Final payment 50%USD 5,750 * 3,880 Rate @ MMK 22,310,000/-,WW-RV-24040003</t>
  </si>
  <si>
    <t>WW-PV-24040001</t>
  </si>
  <si>
    <t>PG Income Transfer to corp cash</t>
  </si>
  <si>
    <t>PG Income Transfer to corp cash, Total MMK 10,277,200/- ,HQT-RV-2024-04-0045, ( WW-RV-24030080,WW-RV-24030088,WW-RV-24030083,WW-RV-24040001)</t>
  </si>
  <si>
    <t xml:space="preserve">Budget- 4,947,554.98/-, income- 22,310,000/- </t>
  </si>
  <si>
    <t xml:space="preserve">WW-PV-24040002 </t>
  </si>
  <si>
    <t>PG Income Transfer to corp cash, Total MMK 22,310,000/-,HQT-RV-2024-04-0105, ( WW-RV-24040003 )</t>
  </si>
  <si>
    <t xml:space="preserve">WW-PV-24040003 </t>
  </si>
  <si>
    <t>PG Income Transfer to crop cash, Total USD 1537/-,HQT -RV-2024-04-0104,( WW-RV-24040002 )</t>
  </si>
  <si>
    <t xml:space="preserve"> PSG BU ERP Cash Book (01.04.2024)</t>
  </si>
  <si>
    <t xml:space="preserve"> PSG BU ERP Cash Book (02.04.2024)</t>
  </si>
  <si>
    <t xml:space="preserve"> PSG BU ERP Cash Book (03.04.2024)</t>
  </si>
  <si>
    <t xml:space="preserve"> PSG BU ERP Cash Book (2.04.2024)</t>
  </si>
  <si>
    <t xml:space="preserve"> PSG BU ERP Cash Book (3.04.2024)</t>
  </si>
  <si>
    <t xml:space="preserve"> PSG BU ERP Cash Book (04.04.2024)</t>
  </si>
  <si>
    <t>WW-RV-24040004</t>
  </si>
  <si>
    <t>KBTC UNIVERSITY</t>
  </si>
  <si>
    <t>WW-RN-SI-24020028,KBTC,Cash on hand MMK 5,900,000/-,Receive from Ma Hnin Yu Yu khine</t>
  </si>
  <si>
    <t xml:space="preserve">Budget- 4,947,554.98/-, income- 5,900,000/- </t>
  </si>
  <si>
    <t xml:space="preserve"> PSG BU ERP Cash Book (05.04.2024)</t>
  </si>
  <si>
    <t xml:space="preserve">WW-PV-24040004 </t>
  </si>
  <si>
    <t xml:space="preserve">PG Income Transfer to Corp Cash,Total MMK 4,399,200/-,WW-RV-240400004 </t>
  </si>
  <si>
    <t xml:space="preserve">Budget- 4,947,554.98/-, income- 1,500,800/- </t>
  </si>
  <si>
    <t xml:space="preserve"> PSG BU ERP Cash Book (08.04.2024)</t>
  </si>
  <si>
    <t xml:space="preserve">WW-PV-24040011 </t>
  </si>
  <si>
    <t xml:space="preserve">WW-ADV2024040005 </t>
  </si>
  <si>
    <t>Advance request SSB Charges for Mar'24</t>
  </si>
  <si>
    <t xml:space="preserve">WW-PV-24040007 </t>
  </si>
  <si>
    <t xml:space="preserve">Hnin Su Phway,Procurement Dept </t>
  </si>
  <si>
    <t>Cash Pay for Local Purchase for WW-PRT-PO-24040002MMK225000/-SB, U Win Myo Thein, WW-PRT-PO-24040005,MMK16000/-MLM,WW-PRT-PO-2404004MMK672310.80/-NPT customer Shwe Ohh Si and used to Machine Model fo LG66Cs,MC220DS,QSB7-GS,4BT3.9-G2,Total-MMK913,310.80/-</t>
  </si>
  <si>
    <t xml:space="preserve">WW-PV-24040008 </t>
  </si>
  <si>
    <t>Cash pay for Local Purchase for WW-PRT-PO-24040007-MMK146000/-MDY,PTI Aksa,NGU customer Bagan View,WW-PRT-PO-24040008-MMK45000/-MLM,Mon Min Lan,WW-PRT-PO-24040009-MMK173500/-HTY,Beexprss,WW-PRT-PO-240400010-MMK170000/-TGO,Sein Thazin,WW-PRT-PO-24040011-MMK154000/-HPN,Lucky Fish and used to Machine Model for 4BT3.9-G2/MC 275 TS,4DW92-35D,SDG60S-3A6,Total-MMK688500/-</t>
  </si>
  <si>
    <t>CE2 Return machine installation(Engine head repairing &amp; liner(အထိုင်) repairing. PIC-Ye Wint</t>
  </si>
  <si>
    <t>CE2 Return machine installation(Engine head repairing &amp; liner(အထိုင်) repairing. PIC-Ye Wint,Chit Pon Su</t>
  </si>
  <si>
    <t>WW-RV-24040005</t>
  </si>
  <si>
    <t>WW-PRT-SI-24040071 ,Mynamr Ahla,Cash On Hand USD
573.32,Received From Customer U Han Thar Soe</t>
  </si>
  <si>
    <t>WW-RV-24040006</t>
  </si>
  <si>
    <t>WW-PRT-SI-24040072 ,Myanamar Ahla,Cash on hand
USD118.56 /-,Received From Customer U Han Thar Soe</t>
  </si>
  <si>
    <t xml:space="preserve">Budget- 1,887,800/-, income- 1,500,800/- </t>
  </si>
  <si>
    <t xml:space="preserve">WW-ADV2024040008 </t>
  </si>
  <si>
    <t>Advance request general expense charges.</t>
  </si>
  <si>
    <t xml:space="preserve"> PSG BU ERP Cash Book (8.04.2024)</t>
  </si>
  <si>
    <t xml:space="preserve"> PSG BU ERP Cash Book (9.04.2024)</t>
  </si>
  <si>
    <t xml:space="preserve">WW-UNT-SI-24040014 ,Youth International University ,Cash on hand USD11,350/-,Received from customer Youth International University </t>
  </si>
  <si>
    <t xml:space="preserve">WW-RV-24040007 </t>
  </si>
  <si>
    <t xml:space="preserve">   </t>
  </si>
  <si>
    <t>WW-RV-24040008</t>
  </si>
  <si>
    <t>Received Nandar lwin, from HO Cash,For Apr'24 Budget</t>
  </si>
  <si>
    <t>WW-PV-24040021</t>
  </si>
  <si>
    <t>cash transfer to crop cash,</t>
  </si>
  <si>
    <t xml:space="preserve">Cash transfer to CORP Cash,HQT-RV-2024-04-0319,Total MMK1500800/- </t>
  </si>
  <si>
    <t xml:space="preserve">WW-ADV2024040010 </t>
  </si>
  <si>
    <t xml:space="preserve"> PSG BU ERP Cash Book (09.04.2024)</t>
  </si>
  <si>
    <t>WW-PV-24040013</t>
  </si>
  <si>
    <t>Chit Pon Su (Tech-Support)</t>
  </si>
  <si>
    <t>Cash Pay for Car repairing for 2I/3938 (Car wheel patch), PIC - Ye' Min Htet, Total Expense -MMK 6000/-</t>
  </si>
  <si>
    <t>WW-ADV2024040009</t>
  </si>
  <si>
    <t>ADV TA &amp; express charges go to HPA BR Support machine repair PIC-Saw Pyae Oo</t>
  </si>
  <si>
    <t>WW-PV-24040014</t>
  </si>
  <si>
    <t>Cash Pay for Special Tools LInner Puller Chargers for 4" Size Machine Faw Engine &amp; Cummin Engine, PIC-Saw Pyae Oo, Expense Total MMK 91,000/-</t>
  </si>
  <si>
    <t>WW-PV-24040015</t>
  </si>
  <si>
    <t>Cash Pay for SDG BR Stock Machine Model - MJ10000SE(SR No. 202203060), Voltage Abnormal Problem - Office Warranty, PIC-Ye Wint, Expense Total MMK 11000/-</t>
  </si>
  <si>
    <t>WW-PV-24040016</t>
  </si>
  <si>
    <t>Cash Pay for Purchase of Fuel Filling Pipe for Warranty Machine , Customer Moon Sun, MW-440PS (Sr - 2205132975F), **Ald System Claim to Supplier**, Expense Total - MMK 70000/-</t>
  </si>
  <si>
    <t>WW-PV-24040017</t>
  </si>
  <si>
    <t>Cash Pay for Purchase of Turbo Pipe for Customer Delivery Machine MC-450BS( 2303039), PIC-Kaung Myat Thu, Expense Total - MMK 38000/-</t>
  </si>
  <si>
    <t>WW-PV-24040018</t>
  </si>
  <si>
    <t>Chit Pon Su (Service)</t>
  </si>
  <si>
    <t>Cash Pay for Purchase of Engine Lock Pin for Customer U Aung Paing, (Model - C110DS, SR - K17I414941, Office Warranty), PIC-Tint Naing, Expense Total - MMK 34,771/-</t>
  </si>
  <si>
    <t>WW-PV-24040019</t>
  </si>
  <si>
    <t>Cash Pay for Purchase of Fuel Return Pipe (1pc) for Used Machine MC-165AS(SR - A1805308), PIC-Ye' Wint, Expense Total MMK 15000/-</t>
  </si>
  <si>
    <t>WW-PV-24040020</t>
  </si>
  <si>
    <t>Cash Pay for Overtime Charges for PDI &amp; Test Run of IFour Customer, VIP Customer &amp; HO Machine Fuel Consumption, PIC-Aye MIn Soe, Ye' Min Htet, Sali Daniel Htwe, Aye  Min Thu, Kaung Myat Thu (02,07,24-Mar-2024), Expense Total MMK 50400/-</t>
  </si>
  <si>
    <t>WW-PV-24040022</t>
  </si>
  <si>
    <t>Cash Pay for Overtime Charges for Unloading Machine (9) Units, Customer Appointment Test Run &amp; MC-165A (D&amp;C), PDI for MF-22JS1, PIC- Phyo Zay Latt Min, Aung Aung Oo, Aye Min Soe, Naung Naung Oo, Aye Min Thu, Expense Total MMK 36,600/-</t>
  </si>
  <si>
    <t xml:space="preserve">WW-PV-24040009 </t>
  </si>
  <si>
    <t>WW-PV-24040023</t>
  </si>
  <si>
    <t xml:space="preserve">WW-PV-24040012 </t>
  </si>
  <si>
    <t xml:space="preserve">WW-PV-24040024 </t>
  </si>
  <si>
    <t>Hnin Yu Yu Khine,Rental Dept,</t>
  </si>
  <si>
    <t>Broker Charges Claim for ,Model-VP-500KVA,Sr.no-2306055,Customer -Kan Kaung Chin Yadanar,Broker Name-U Aung
Aung,MMK500,000</t>
  </si>
  <si>
    <t>Cash Pay For Local Purchase For WW-PRT-PO-24030049~Beepress &amp; Swe Myo Myae,WW-PRT-PO-240300051~HTY,Shwe Lin Yone,WW-PRT-PO-24030052~PTN,cusotmer Moh Mo,WW-PRT-PO-24030054~SDG Sea Lion and Used to Machine for MATADOR6KVA,6BTA8.9-G2,4BT3.9G2,4DW92-35D,Total-MMK96200/-</t>
  </si>
  <si>
    <t>Cash Pay for Transportation Charges for HO to UMG Pathein - MMK 4000/- &amp; HO to Maubin for Customer U Than Soe, Weichai Filter 2 set &amp; Engine Oil 2 Can, MMK 15000/- Expense Total MMK - 19000/-</t>
  </si>
  <si>
    <t>Cash Claim for DHL Charges for AWB 104253146 ( DER1 Sample ),Issued Hnin Su Phway MMK74070/-</t>
  </si>
  <si>
    <t>ADV No: PWG-PCD-005-04-2024 Cash Claim for Border Duty Charges for WW-PRT-PO-24010025~Stock order, WW-PRT-PO-24020004~stock order, WW-PRT-PO-24020017~customer Hledan Center, WW-PRT-PO-24010026~stock order and WW-PRT-PO-24020009~stock order,Total-MMK758,130/-</t>
  </si>
  <si>
    <t>WW-PV-24040025</t>
  </si>
  <si>
    <t>Khing Wah Wah,Sal</t>
  </si>
  <si>
    <t>Broker Charges Claim for ,HTY-BR,KVA-MC688B9625KVA),Customer U Kyaw
Aung,Broker Name-Phyo Thet Wai,MMK500,000/-,SBO-BR,KVA-VP-
350(320KVA),Customer U Phone Kyaw,Broker Name U Kyaw
Soe,MMK500,000/-,NPT-BR,KVA-350PS(320KVA),Customer Thae Su
Hlaing,Broker Name Pwint Thit Thu,MMK1,272,250/-,YGN-BR,KVA-
MC66AS(60KVA),Customer U San Min,Broker Name Saw War War
Htoo,MMK500,000/-,Total=2,772,250/-</t>
  </si>
  <si>
    <t xml:space="preserve">Budget- 4,731,973.18/-, income- 0 </t>
  </si>
  <si>
    <t xml:space="preserve"> PSG BU ERP Cash Book (10.04.2024)</t>
  </si>
  <si>
    <t xml:space="preserve">WW-AC2024040004 </t>
  </si>
  <si>
    <t>202404-10</t>
  </si>
  <si>
    <t>aircon repair charges ,total advance-350,000/-, total actual-359,500/-, additional-9,500/-,WW-ADV2024020038.</t>
  </si>
  <si>
    <t xml:space="preserve"> </t>
  </si>
  <si>
    <t xml:space="preserve">WW-PV-24040029 </t>
  </si>
  <si>
    <t>Cash claim for MF-44JS,202304165,40KVA( Controller door upper and door painting charges ) MMK-50,000/-</t>
  </si>
  <si>
    <t xml:space="preserve">Htet Thu Zar, Sale &amp; Marketing </t>
  </si>
  <si>
    <t>Painting charges For Customer The Moon Restaurant, MC-175Ms,TJ1708A278,160KVA,Issued MMK750,000/-</t>
  </si>
  <si>
    <t xml:space="preserve">WW-PV-24040030 </t>
  </si>
  <si>
    <t>Cash claim for MC-15MS,TJ08A278,160KVA( MATADOR Sticker &amp; Model Sticker making ),MMK-9,000/-</t>
  </si>
  <si>
    <t>WW-PV-24040028</t>
  </si>
  <si>
    <t>Cash claim for car repair charges ( 3H/8375,Nissian AD van ) Pump,Filter &amp; SRV Charges,MMK-153,000/-</t>
  </si>
  <si>
    <t xml:space="preserve">WW-AC2024040005 </t>
  </si>
  <si>
    <t>ssued By Htet Thu Zar, Sale &amp; MarketingAdvance clear for 3H/8375, Mar'24 car fuel charges,WW-ADV2024030011,Advance total;MMK250,000/-,Actual Amount;MMK220,000/-,Additional;MMK30,000/-</t>
  </si>
  <si>
    <t xml:space="preserve">WW-AC2024040006 </t>
  </si>
  <si>
    <t>dvance clear for Sale Support Phyo Hein Pyae Kyaw, MLM and Hpa-an market job visit and supporting, WW-ADV-2024030019, Advance Amt; MMK 250,000/-, Actual Expense MMK 340,000/-, Additional MMK 90,000/-, Issued By Htet Thu Zar, Sale &amp; Marketing</t>
  </si>
  <si>
    <t xml:space="preserve">WW-AC2024040007 </t>
  </si>
  <si>
    <t>Advance clear for 6H/4073 Nissan Clipper Mr'24 monthly car fuel charges,WW-ADV2024030012,Advance total;MMK150,000/-,Actual Amount;MMK250,000/-,Additional;MMK100,000/-, Issued By Htet Thu Zar, Sale &amp; Marketing</t>
  </si>
  <si>
    <t xml:space="preserve">WW-AC2024040008 </t>
  </si>
  <si>
    <t>Advance clear for 4D/8431,Suzuki Swift Mar'24 Monthly car fuel charges,WW-ADV2024030018,Advance Total;-MMK140,000/-,Actual Amount;MMK270,000/-,Additional;MMK130,000/-, Issued By Htet Thu Zar, Sale &amp; Marketing, Issued By Htet Thu Zar, Sale &amp; Marketing</t>
  </si>
  <si>
    <t xml:space="preserve">WW-ADV2024040013 </t>
  </si>
  <si>
    <t>4D/8341 SUZUKI SWIFT , April'24 monthly car fuel charges.(User - Soe Htet Tin)</t>
  </si>
  <si>
    <t xml:space="preserve">WW-ADV2024040014 </t>
  </si>
  <si>
    <t>3H/8375 Nissan AD-Van, April'24 monthly car fuel charges. (User - Si Thu Aung)</t>
  </si>
  <si>
    <t xml:space="preserve">WW-ADV2024040015 </t>
  </si>
  <si>
    <t>6H/4073 , Nissan Cliper April'24 monthly car fuel charges. (User - Kyi Kyi Win)</t>
  </si>
  <si>
    <t xml:space="preserve">WW-ADV2024040016 </t>
  </si>
  <si>
    <t>Sale Support Ko Phyo Hein Pyae Kyaw BGO, Nyaung Lay Pin branch supporting .</t>
  </si>
  <si>
    <t xml:space="preserve">WW-ADV2024040012 </t>
  </si>
  <si>
    <t>Ko Zaw Min Aung Car workshop GA Approve</t>
  </si>
  <si>
    <t xml:space="preserve">WW-PV-24040026 </t>
  </si>
  <si>
    <t xml:space="preserve">Hnin Yu Yu Khine,Rental </t>
  </si>
  <si>
    <t>Cash Claim payment for Car repair clear for 5M-1382,Car water tank new change ,spare wheel,MMK50,000/-</t>
  </si>
  <si>
    <t xml:space="preserve">WW-PV-24040032 </t>
  </si>
  <si>
    <t xml:space="preserve">,USD-11350/- </t>
  </si>
  <si>
    <t xml:space="preserve">PG Income Transfer to Corp Cash,HQT-RV-2024-04-0357,Total USD-12042/-(WW-RV-24040005,USD-573.32/-+WW-RV-24040006,USD-118.56/-+WW-RV-24040007PG Income Transfer to Corp Cash,HQT-RV-2024-04-0357,Total USD-12042/-(WW-
RV-24040005,USD-573.32/-+WW-RV-24040006,USD-118.56/-+WW-RV-24040007
,USD-11350/- </t>
  </si>
  <si>
    <t>PG Income Transfer to Corp Cash,Total USD-12042/-</t>
  </si>
  <si>
    <t xml:space="preserve">WW-RV-24040012 </t>
  </si>
  <si>
    <t>WW-RN-SI-24030030 , ROYAL MMA CONSTRUCTION,Cash
on hand MMK-900,000/-</t>
  </si>
  <si>
    <t>WW-RV-24040013</t>
  </si>
  <si>
    <t>WW-RN-SI-24040010,PERFECT LUCKY FORTUNE
COMPANY LIMITED ,Cash on hand MMK-2,000,000/-
Received from Hnin Yu Yu Khine</t>
  </si>
  <si>
    <t xml:space="preserve">WW-RV-24040014 </t>
  </si>
  <si>
    <t>WW-RN-SI-24030031 , KBTC UNIVERSITY ,Cash on hand
MMK-2,500,000/-Received form Hnin Yu Yu khine</t>
  </si>
  <si>
    <t>WW-RV-24040016</t>
  </si>
  <si>
    <t>WW-PRT-SI-24040099 ,WW-GIA-24040167 /NPT-BSO-PRT-
2024-04-0023,cash on hand ( USD 304.95*3870 )MMK-
1,180,000/-,Received from Ma Thidar Soe ,WW-JV-24040300</t>
  </si>
  <si>
    <t>Budget-2,105,500/-, income-6,580,000</t>
  </si>
  <si>
    <t xml:space="preserve"> PSG BU ERP Cash Book (11.04.2024)</t>
  </si>
  <si>
    <t xml:space="preserve">WW-PV-24040033 </t>
  </si>
  <si>
    <t>ADV No,PWG-PCD-006-04-2024
Cash claim for local purchase for WW-PRT-PO-24040016~HTY,Beexpress,WW-
PRT-PO-24040017~MTL customer Wun ZIn and used to machine model for
6BT3.9-G2,4DW92-35D,165AS,Total MMK-443,840/</t>
  </si>
  <si>
    <t>WW-PV-24040027</t>
  </si>
  <si>
    <t>WW-PV-24040031</t>
  </si>
  <si>
    <t>WW-AC2024040014</t>
  </si>
  <si>
    <t xml:space="preserve"> Hnin Su Phway,procurement Dept</t>
  </si>
  <si>
    <t>Car Fuel ADV Clear for Mar'24 4J8065,Hnin Yu Yu
Khine,Rental,Advance Amt:MMK250,000/-,Actual
Expense:MMK250,000/-,Addional Amt:MMK0/</t>
  </si>
  <si>
    <t>WW-AC2024040015</t>
  </si>
  <si>
    <t>Car fuel Adv clear for MAR'24 5M/1382,Hnin Yu Yu Khine,Rental
Dept,Advance Amt:MMK250,000/-,Actual
Amt:MMK350,000/-,Additional Amt:MMK100,000/-,Total-
MMK350,000/-</t>
  </si>
  <si>
    <t xml:space="preserve">WW-ADV2024040017 </t>
  </si>
  <si>
    <t xml:space="preserve">Computer Repair Charges for Dell </t>
  </si>
  <si>
    <t xml:space="preserve">WW-ADV2024040019 </t>
  </si>
  <si>
    <t xml:space="preserve">Car Fuel Adv request for 5M/1382 ,Apr'24 </t>
  </si>
  <si>
    <t>ash claim for Transportation charges for
S'Part send to customer Job Site,Matador-250KVA,Model-DE275D5,Sr.No-A167084,Customer - Aqua King ( Latputta Job Site ) MMK-5,000/-</t>
  </si>
  <si>
    <t>WW-AC2024040009</t>
  </si>
  <si>
    <t>Advance Clear for Car fuel charges for Mar'24 2I/3938(Tech-support dept) PIC-Kaung Myat Thu, WW-ADV2024030020, Adv Total - MMK 250,000/- Actual Expense MMK 300,000/-, Refund MMK 50,000/-</t>
  </si>
  <si>
    <t>WW-AC2024040011</t>
  </si>
  <si>
    <t>Advance Clear for alternator servicing (Varnish &amp; Ball Bearing) for CE2 return machine. PIC-Kaung Myat Thu, WW-ADV2024020040, Adv Amt; MMK 200,000, Actual Expense MMK 68800/-Collect MMK 131,200/-</t>
  </si>
  <si>
    <t>WW-AC2024040013</t>
  </si>
  <si>
    <t>Advance Clear for WW-ADV2024030027, for TA &amp; Express charges to Ngwe Saung machine repair PIC-Ye Min Htet (SRV Dept), Advance MMK 200,000/- Actual Expense MMK 60,000/-Collect MMK 140,000/-</t>
  </si>
  <si>
    <t>WW-AC2024040010</t>
  </si>
  <si>
    <t>Cash Clear TA &amp; express Charges go to Pyay machine  repair. PIC-Saw Pyae Oo, WW-ADV2024030007, Adv; MMK 200,000/- Actual Expense MMK 162,000/- Collected Amount MMK 38,000/-</t>
  </si>
  <si>
    <t>WW-AC2024040012</t>
  </si>
  <si>
    <t>Advance Clear for WW-ADV2024020041, Purchase Charges for Used machine AJD33(B100294)(Air cleaner &amp; fan belt) &amp; to purchase engine timing plug for customer-AUNGPAING,U(Model-C110D5 &amp; Sr.no-K17I414941). PIC-Ye Wint, Adv Amt MMK 200,000/- Actual Expense MMK 141400/-, Collect MMK 58,600/-</t>
  </si>
  <si>
    <t>WW-ADV2024040011</t>
  </si>
  <si>
    <t>ADV Car fuel charges for 2I/3938 April'24 PIC-Kaung Myat Thu</t>
  </si>
  <si>
    <t>Car Fuel Adv request for Apr'24 , 4I/8065</t>
  </si>
  <si>
    <t xml:space="preserve">WW-ADV2024040018 </t>
  </si>
  <si>
    <t xml:space="preserve"> WW-PV-24040036</t>
  </si>
  <si>
    <t>Cash claim for transportation claim for Operator
Thet Naing OO (Ngwe pinlae - Hninthata JOB Site ),Kyaw Min Khaing ( Econ Saw
Mon-Mawlamying Job Site ),Aung Aung ( Kan Kaung Chin Yandanar-Mawlamying
Job Site ),Myo Myint Aung ( Aqua King-Latputta job Site ),Min Khant Kyaw ( U
Naing Soe Lin -Mawlamying Job Site )Total MMK 880500/</t>
  </si>
  <si>
    <t>WW-PV-24040037</t>
  </si>
  <si>
    <t xml:space="preserve">WW-PV-24040038 </t>
  </si>
  <si>
    <t xml:space="preserve">WW-RV-24040022 </t>
  </si>
  <si>
    <t xml:space="preserve"> PSG BU ERP Cash Book (12.04.2024)</t>
  </si>
  <si>
    <t>WW-RN-SI-24030034 , INGYIN PHYU ,cash on hand MMK750,000/-,Received from Hnin Yu Yu Khine,Rental Dept</t>
  </si>
  <si>
    <t>WW-RN-SI-24030034 , INGYIN PHYU ,cash on hand MMK750,000/-,Received from Hnin Yu Yu Khine,Rental De[t</t>
  </si>
  <si>
    <t>WW-PV-24040039</t>
  </si>
  <si>
    <t>PG income transfer to CROP Cash,WW-RV-24040022 -MMK750,000/-,PG Budget MMK-321,950/-,Total Amt;1,071,950/-</t>
  </si>
  <si>
    <t>Budget-/-, income-</t>
  </si>
  <si>
    <t>Budget-321,933.2/-, income-</t>
  </si>
  <si>
    <t>WW-AC2024040016</t>
  </si>
  <si>
    <t>Advance request SSB charges for MAR'24,Advance Amt;MMK763,000/-,Actual Amt;MMK763,000/-,Additional Amt;0/-</t>
  </si>
  <si>
    <t>PG income to CORP Cash,HQT-RV-2024-04-0451,WW-RV-24040012MMK-900000/-,WW-RV-24040013MMK-2000000/-,WW-RV-24040016MMK-1180000/-,WW-RV-24040014 MMK-2500000/-,Total-MMK-65,80,000/-</t>
  </si>
  <si>
    <t>Adv no : PWG-PCD-007-04-2024
Cash claim for local purchase for WW-PRT-PO-24040019~MTL customer A1 &amp; WW-PRT-PO-24040020~PTN Customer used to machine model for MC66AS &amp; TAD1641GE,
Total-MMK142,000/-</t>
  </si>
  <si>
    <t>Advance request purchase CCTV for APR'24, MA Soe Lae Nandar
Tun ,Administration Dept,Advance Amt;MMK350,000/-,Actual
Amt;MMK342,000/-,Additional Amt;8,000/-</t>
  </si>
  <si>
    <t>Soe Lae Nandar Tun</t>
  </si>
  <si>
    <t xml:space="preserve"> WW-AC2024040017 </t>
  </si>
  <si>
    <t xml:space="preserve"> PSG BU ERP Cash Book (22.04.2024)</t>
  </si>
  <si>
    <t xml:space="preserve">WW-RV-24040025 </t>
  </si>
  <si>
    <t>WW-RN-SI-24040023 ,DIAMOND ENTERTAIMENT ,Cash on
hand MMK-1,500,000/-,received from MA Hnin Yu Yu Khine
,Rental Dept</t>
  </si>
  <si>
    <t>WW-RV-24040028</t>
  </si>
  <si>
    <t>WW-RN-SI-24040018 ,GROVE BAR ,Caash on MMK
-2,300,000/-,received from Ma Hnin Yu YU Khine ,Rental Dept</t>
  </si>
  <si>
    <t>WW-RN-SI-24040018</t>
  </si>
  <si>
    <t>WW-PV-24040040</t>
  </si>
  <si>
    <t xml:space="preserve">WW-RN-SI-24040029 </t>
  </si>
  <si>
    <t>WW-RV-24040029</t>
  </si>
  <si>
    <t>WW-RN-SI-24040029 ,U Myo Myint,Cash on hand MMK-4,200,000/-,Received from Ma Hnin Hnin Khine,Rental Dept</t>
  </si>
  <si>
    <t>PG income transfer to CROP Cash</t>
  </si>
  <si>
    <t>ADV clear CE2 return machine installation ( engine head repairing &amp;
liner repairing &amp; bock checking (cylinder &amp; liner Dry Type) PIC-Ye
Wint,Advance Amt;570,000/-,Actual Amt;546,000/-,Additional
Amt;24,000</t>
  </si>
  <si>
    <t xml:space="preserve">WW-PV-24040041 </t>
  </si>
  <si>
    <t>Chit Pon Su,Service Dept</t>
  </si>
  <si>
    <t xml:space="preserve">Service Overtime charges for customer appointment test run &amp; PDI ( MC-110Ds )
PIC - Aye min Soe &amp; Aye Min Thu,Total Amt;8400
</t>
  </si>
  <si>
    <t>WW-PV-24040042</t>
  </si>
  <si>
    <t>To purchase 16-10cable lug for used machine MC-175MS(SR.NO-78161195  ) for ready to sale customer.PIC - Han Oo Zaw, Total Amt;2,200/-</t>
  </si>
  <si>
    <t xml:space="preserve">WW-PV-24040043 </t>
  </si>
  <si>
    <t>To purchase Octane-92 fuel for Diashin machine test run ready to sale .PIC -Tint
Naing,Total Amt;10,000/-</t>
  </si>
  <si>
    <t xml:space="preserve">PG income transfer to CROP Cash,WW-RV-24040025 MMK- 5,500,000/-,WW-RV-24040028 ,MMK- 2,300,000/-,WW-RV-24040029
,MMK- 4,200,000/-,HQT-RV-2024-04-0592 ,Total MMK-12,008,000/-
</t>
  </si>
  <si>
    <t>( Alternator Unloading Men Power Charges,Weight-1.5 TON ) ,Ma Aye Thandar Soe,Spare Part Dept,MMK-125000/-</t>
  </si>
  <si>
    <t xml:space="preserve">Crane Charges ,Ma Aye Thandar Soe,Spare Part Dept </t>
  </si>
  <si>
    <t>COGS</t>
  </si>
  <si>
    <t>OPEX</t>
  </si>
  <si>
    <t>Income</t>
  </si>
  <si>
    <t>Income Transfer</t>
  </si>
  <si>
    <t>Fixed Assets(CAPEX)</t>
  </si>
  <si>
    <t>Income-12,000,000/-,Fixed Assets(CAPEX)-8,000/-</t>
  </si>
  <si>
    <t xml:space="preserve"> PSG BU ERP Cash Book (23.4.2024)</t>
  </si>
  <si>
    <t>Budget-3,400/-, income-</t>
  </si>
  <si>
    <t>received From Crop Cash,for April'24 Budget Total-
MMK1500800+2943600+3272250=7716650/-,HQT-PV-2024-04-0248</t>
  </si>
  <si>
    <t>51020046COGS - Spare Parts</t>
  </si>
  <si>
    <t>62010054 Admin - Employee SSB Expenses</t>
  </si>
  <si>
    <t>51010054 COGS - Commission Units</t>
  </si>
  <si>
    <t>62010059 Admin - Machine Repair &amp; Maintenance</t>
  </si>
  <si>
    <t>[51010001] COGS - Units-PSG</t>
  </si>
  <si>
    <t xml:space="preserve">COGS - Dhl Charges/ Border Charges-PSG </t>
  </si>
  <si>
    <t>62010027 Admin - Miscellaneous Expenses</t>
  </si>
  <si>
    <t>62010007 Admin - Car Repair &amp; Maintenance Charges</t>
  </si>
  <si>
    <t xml:space="preserve">62010021 Admin - Employee Travelling Expenses - Local Trip </t>
  </si>
  <si>
    <t>62010016 Admin - Employee Overtime Charges</t>
  </si>
  <si>
    <t>62010051 Admin - Employee Transportation &amp; Ferry Charges</t>
  </si>
  <si>
    <t>62010029 Admin - Office Repair &amp; Maintenance Charges</t>
  </si>
  <si>
    <t>62010005 Admin - Car Fuel Expenses</t>
  </si>
  <si>
    <t xml:space="preserve">62010008 Admin - Communication &amp; Telephone Expenses </t>
  </si>
  <si>
    <t>62010009 Admin - Computer &amp; Copier Repair Charges</t>
  </si>
  <si>
    <t xml:space="preserve"> PSG BU ERP Cash Book (25.4.2024)</t>
  </si>
  <si>
    <t>WW-RV-24040037</t>
  </si>
  <si>
    <t>Ma Hnin Yu Yu Khine
Rental Dept</t>
  </si>
  <si>
    <t>WW-RN-SI-24040028, NILAR BIRYANI CO.,LTD ,cashv on
hand MMK-5,000,000/-,Received from Ma Hnin Yu Yu Khine
Rental Dept</t>
  </si>
  <si>
    <t xml:space="preserve">WW-RV-24040038 </t>
  </si>
  <si>
    <t>WW-RN-SI-24040032 ,BIGC CONSTRUCTION ,cash on hand
MMK-900,000/-,Received from Ma Hnin Yu Yu Khine, Rental
Dept</t>
  </si>
  <si>
    <t xml:space="preserve">WW-PV-24040054 </t>
  </si>
  <si>
    <t>Cash transfer to CORP Cash</t>
  </si>
  <si>
    <t>PG Income Transfer to corp cash, Total MMK 5,900,000/-,HQT-RV-2024-04-0739,
(WW-RV-24040037
)Amt;500,000/-,HQT-RV-2024-04-0488, ( WW-RV-24040038 ) Amt;900,000/-</t>
  </si>
  <si>
    <t>Budget Income</t>
  </si>
  <si>
    <t>WW-RV-24040039</t>
  </si>
  <si>
    <t>Received by Nandar Lwin ,From CORP Cash</t>
  </si>
  <si>
    <t>received From Crop Cash,for April'24 2nd week Budget Total-
4,414,500/-HQT-PV-2024-04-0488</t>
  </si>
  <si>
    <t xml:space="preserve"> PSG BU ERP Cash Book (26.4.2024)</t>
  </si>
  <si>
    <t>WW-RV-24040042</t>
  </si>
  <si>
    <t>WW-PV-24040055</t>
  </si>
  <si>
    <t xml:space="preserve"> Budget Income</t>
  </si>
  <si>
    <t>WW-PV-24040048</t>
  </si>
  <si>
    <t>WW-PV-24040053</t>
  </si>
  <si>
    <t>WW-PV-24040052</t>
  </si>
  <si>
    <t>WW-PV-24040051</t>
  </si>
  <si>
    <t>WW-ADV-2024040023</t>
  </si>
  <si>
    <t>WW-PV-24040044</t>
  </si>
  <si>
    <t>WW-PV-24040047</t>
  </si>
  <si>
    <t>WW-PV-24040045</t>
  </si>
  <si>
    <t>WW-PV-24040050</t>
  </si>
  <si>
    <t>Budget-1,108,600/-, income-</t>
  </si>
  <si>
    <t xml:space="preserve">Ma Htet Thuzar ,Sale &amp; Marketing Dept </t>
  </si>
  <si>
    <t>1) Customer - U Htain Win, MW-28PS1, 2023060339, 25KVA, Transport from MDY to Hopin - 1150000/- and car change crane charges ( 55st office to Swel Taw Car Gate - 80000/-), Total = 1230000/-
2) Customer - Paw Oo Tea Shop, MF-44JS, 202304165, 40KVA , Unloading crane from Swel Taw gate to 113 St MDY  Site - 120000/- and Labour using charges -30000/- , Total  = 150000/-
3) Customer - Yar Pyae Paper Factory, VP-670, 2306045, 625KVA, Unloading crane from Swel Taw gate to 131 st Pyi Gyi Tagon ( MDY) Site = 220000/-Total Amt;1,600,000/-,Crane Charges</t>
  </si>
  <si>
    <t xml:space="preserve">Received by Nandar lwin from CORP </t>
  </si>
  <si>
    <t>received from Corp Cash , for April 2024 2nd week budget ,1,230,000/-,HQT-PV-2024-04-0497</t>
  </si>
  <si>
    <t xml:space="preserve">Ma Htet Thu Zar,Sale &amp; Marketing Dept </t>
  </si>
  <si>
    <t>Maachine  Repair &amp; Maintenance Charges,Customer-Thinzar Khine,Genstar,GSV 7500RX,1006301,5.5KVA,Quantum N40 2L battery = 124,100,Battery head pin 2 pcs = 5,000,Total Amt;129,100/-</t>
  </si>
  <si>
    <t xml:space="preserve">Khaing Wah Wah,Sale &amp; Marketing </t>
  </si>
  <si>
    <t>Broker charges claim for BR-TCL,customer-Sai Htay Aung,KVA-MC-44AS ( 40 KVA ), Broker Name -Pyae Phyo Kyaw,Amount-MMK300,000/-</t>
  </si>
  <si>
    <t>Htet Thuzar ,Sale &amp; Marketing Dpet</t>
  </si>
  <si>
    <t>1) Customer - Yar Pyae Paper Factory , VP-670, 2306045, 625KVA , Loading crane charges  - 180000/- ( Using 12 tons crane)
2) Customer - The Story Cafe , MF-33JS, 202304163, 30KVA ( Machine repair and checking - engine RPM unstable, Fuel Pump and Nozzel ) HO to Parami  and 60KVA Rental machine back carry to HO. = 150000/-,Total Amt;330,000/-,Crane Charges</t>
  </si>
  <si>
    <t xml:space="preserve">MA Htet Thu Zar,Sale &amp; Marketing Dept </t>
  </si>
  <si>
    <t>Cash Claim for Battery Purchase Charges,The Moon San Restaurant,MC-170Ms,78161195,160KVA,TOYO 100Ah *2units = 280,000*2=560,000/-,Old battery charing and reantal charges = 8,000/-</t>
  </si>
  <si>
    <t xml:space="preserve"> Khaing Wah Wah,Sale &amp; Marketing Dept
</t>
  </si>
  <si>
    <t>Broker cash claim for BR-TGY,KVA-MC-110BS ( 100 KVA ),Customer-Asia Myanmar,Broker-Daw EI Ei Htun,Amount-MMK 300,000/-</t>
  </si>
  <si>
    <t xml:space="preserve">Ma Khing Wah Wah,Sale &amp; Marketing Dept </t>
  </si>
  <si>
    <t>Broker cash claim forBR-MDY,KVA-VP-700S ( 700 KVA ), customer- U Maung Kyaw,Broker Name-Hlaing MIn Htet,Amount-MMK 300,000/-</t>
  </si>
  <si>
    <t xml:space="preserve">Ma Khiaing Wah Wah,Sale &amp; Marketing Dept </t>
  </si>
  <si>
    <t>Cash claim for ASM Incentive charges for Feb'24 ( $153.55*3570 Rate )=548,173.5MMK,Ma Khaing Ma Khaing Wah,Sale &amp; Marketing Dept</t>
  </si>
  <si>
    <t>Advance request Funeral supporting for Ko Thet Naing Oo</t>
  </si>
  <si>
    <t>Cash Claim for Carburator repairing charges for customer name -Thin Zar Khine ( Model - GSV7500RX ) series.no-1006301.office warranty.PIC-Tint Naing</t>
  </si>
  <si>
    <t xml:space="preserve">WW-RV-24040053 </t>
  </si>
  <si>
    <t>STONE WALL INTERNATIONAL SCHOOL</t>
  </si>
  <si>
    <t>WW-RN-SI-24040024,STONE WALL INTERNATIONAL
SCHOOL ,Cash on hand MMK-700,000/-,received from Ma
Hnin Yu Yu Khine,Rental Dept</t>
  </si>
  <si>
    <t xml:space="preserve">WW-AC2024040023 </t>
  </si>
  <si>
    <t>Lwin Lwin Aung -2</t>
  </si>
  <si>
    <t>Advance clear for dell latop battery &amp; mouse for Thiri Kyaw,UMG-Cl-
0182,Advance Amt;130,000/-,Actual Amt;98,000/-,Additional
Amt;32,000/-</t>
  </si>
  <si>
    <t xml:space="preserve">WW-AC2024040024 </t>
  </si>
  <si>
    <t>Advance clear for Crane &amp; Transportation Repossessed charges for
customer U Nyein Chan Maung MC-375TS,Advance
Amt;750,000/-,Actual Amt;968,000/-,Additional Amt;218,000/-</t>
  </si>
  <si>
    <t>Htet Thu Zar</t>
  </si>
  <si>
    <t>WW-AC2024040025</t>
  </si>
  <si>
    <t>Advance clear for ale Support Ko Phyo Hein Pyae Kyaw
BGO,Nyaung Lay Pin branch Supporting,Htet Thu Zar, Sale &amp;
Marketing Dept,Advance amt;100,000/-,Actual amt;62,000/-,Refund
amt;38,000/-</t>
  </si>
  <si>
    <t>WW-RV-22040348</t>
  </si>
  <si>
    <t>HTUN NAY WIN THITSAR CO.,LTD.</t>
  </si>
  <si>
    <t>WW-PRT-SI-24040251 , HTUN NAY WIN THITSAR
CO.,LTD. , ( 251.37*3980=1,000,452.6/-),cash on hand MMK-
1,000,000/-received from customer Htun Nay Win Thitar
Co.,ltd,WW-JV-24040545</t>
  </si>
  <si>
    <t xml:space="preserve">WW-ADV2024040024 </t>
  </si>
  <si>
    <t xml:space="preserve">Hnin Yu Yu Khine </t>
  </si>
  <si>
    <t>Adv Request for Machine Repair -Module Damage ( display Screen ) Volvo-350KVA,Model-MVP370s,Sr.no-2012651908</t>
  </si>
  <si>
    <t>WW-ADV2024040025</t>
  </si>
  <si>
    <t xml:space="preserve">TA charges for Yan Myo Aung (Taungoo Job Site )
( Stand By Operator </t>
  </si>
  <si>
    <t>62010024 Admin - Employee Welfare Expenses</t>
  </si>
  <si>
    <t xml:space="preserve"> WW-ADV2024040022
</t>
  </si>
  <si>
    <t>Advance request birthday cake charges for Apr'24 ( Ye' Wint &amp; Kyi Kyi Win)</t>
  </si>
  <si>
    <t>COGS UNIT</t>
  </si>
  <si>
    <t>WW-ADV2024040026</t>
  </si>
  <si>
    <t xml:space="preserve">Chit Pon Su </t>
  </si>
  <si>
    <t>Repairing Radiator charges &amp; need to purchase accessories (CE2 Return machine). PIC-Tint Naing</t>
  </si>
  <si>
    <t xml:space="preserve"> PSG BU ERP Cash Book (29.4.2024)</t>
  </si>
  <si>
    <t>Budget-10,600/-, income-1,700,000/-</t>
  </si>
  <si>
    <t xml:space="preserve">WW-RV-24040063 </t>
  </si>
  <si>
    <t xml:space="preserve">WW-SER-SI-23080002 ,WAH MIN CO.,LTD,cash on hand MMK-60,000/-,Ma Chit Pon Su ,Service Dept </t>
  </si>
  <si>
    <t xml:space="preserve">WW-RV-24040064 </t>
  </si>
  <si>
    <t>WW-SER-SI-23080007 ,KYI HLA (Added) ,Cash on hand
MMK-480,000/-,received from Chit Pon Su ,Service Dept</t>
  </si>
  <si>
    <t xml:space="preserve">WW-RV-24040066 </t>
  </si>
  <si>
    <t xml:space="preserve">WW-SER-SI-23080001 , TIN NWE AUNG,U(9/KHAMASA(N)152361),cash on hand MMK-70,000/-,recieved from Chit Pon Su,Service Dept </t>
  </si>
  <si>
    <t xml:space="preserve">WW-RV-24040065 </t>
  </si>
  <si>
    <t xml:space="preserve">WW-SER-SI-24020001 ,AUNG MYO CHIT,U(12/MAYAKA(N)002218),cash on hand MMK-150,000/-,received from Chit Pon Su ,Service Dept </t>
  </si>
  <si>
    <t>WW-PV-24040056</t>
  </si>
  <si>
    <t xml:space="preserve">Cash transfer to CORP Cash,(WW-SER-SI-23080002 ,WAH MIN CO.,LTD-60,000)/(WW-SER-SI-23080007 ,KYI HLA (Added)-480,000)/(WW-SER-SI-24020001 ,AUNG MYO CHIT,U(12/MAYAKA(N)002218)-150,000)/(WW-SER-SI-23080001 , TIN NWE AUNG,U(9/KHAMASA(N)152361)-70,000/-),WW-RV-24040053 -700,000/-,WW-RV-22040348-1,000,000/-
Total-MMK2,460,000/-
</t>
  </si>
  <si>
    <t>WW-RV-24040067</t>
  </si>
  <si>
    <t>Received by Nandar Lwin from CORP cash</t>
  </si>
  <si>
    <t>WW-PV-24040057</t>
  </si>
  <si>
    <t xml:space="preserve"> Adv No: PWG-PCD-008-04-2024
Cash claim for Local Purchase for WW-PRT-PO-24040012-MGO BR-Customer and WW-PRT-PO-24040024-SB,U Ngwe Soe and used to machine model for MW33PS,MW22PS,MW28PS,other Machine ,Total -MMK 146,000/-</t>
  </si>
  <si>
    <t xml:space="preserve">Hnin Su Phway ,Procurement Dept </t>
  </si>
  <si>
    <t xml:space="preserve">WW-PV-24040058 </t>
  </si>
  <si>
    <t>Adv No;PWG-PCD-009-04-2024
Cash Claim for local purchased for ww-PRT-PO-24040022-PHK customer U Naw Bauk and WW-PRT-PO-24040025-MLM-customer KS Hotel and used to machine model ML12s,6CTAA8.3G2,Total Amt;1468,000/-</t>
  </si>
  <si>
    <t>Khaing Wah Wah</t>
  </si>
  <si>
    <t>Cash advance clear;ASM Si Thu Aung for TA charges clear  Mar'24,Adv amt;300,000/-,Actual Amt;425,000/-,Additional amt;125,000/-</t>
  </si>
  <si>
    <t>WW-AC2024040027</t>
  </si>
  <si>
    <t>WW-AC2024040028</t>
  </si>
  <si>
    <t>Cash advamce clear form;
ASM AYE Chan Aung  for TA Charges clear Mar'24,Advance Amt;300,000/-,Actual Amt;325,000/-,Additional Amt;25,000/-</t>
  </si>
  <si>
    <t xml:space="preserve">WW-PV-24040059 </t>
  </si>
  <si>
    <t>Khaing Wah Wah ,Sale &amp; Marketinfg Dept</t>
  </si>
  <si>
    <t>Cash claim for ASM AYe Chan Aung customer appointment way, finding customer ,Marketing way for fuel charges claim Mar'24 ( Bike Fuel )</t>
  </si>
  <si>
    <t>WW-ADV2024040029</t>
  </si>
  <si>
    <t>Advance for MDY Billboard ( 34' × 14' ) သက်တမ်းတိုး ( 1နှစ်စာ)
လိုင်စင်ခ - 4,290,000 ကျပ်
Outdoor Billboard Vinyl ထုတ်ခ - 500,000 ကျပ်
တပ်ဆင်ခ - 100,000 ကျပ်</t>
  </si>
  <si>
    <t>WW-PV-24040060</t>
  </si>
  <si>
    <t xml:space="preserve">Ma Htet Thu Zar, Slae &amp; Marketing Dept </t>
  </si>
  <si>
    <t>Cash Claim for Ho stock machine MC-170BS,2211104,156KVA,All body painting ( Supplier warranty  claim finished,Amt;700,000/-</t>
  </si>
  <si>
    <t xml:space="preserve">Cash transfer to CORP Cash,WW-RV-24040063 - 60,000/-
WW-RV-24040064 - 480,000/-
WW-RV-24040065 - 150,000/-
WW-RV-24040066 - 70,000/-
WW-RV-22040348-1,000,000/-
WW-RV-24040053 -700,000/-
Total-MMK2,460,000/-
</t>
  </si>
  <si>
    <t xml:space="preserve">WW-AC2024040018 </t>
  </si>
  <si>
    <t xml:space="preserve">WW-AC2024040029 </t>
  </si>
  <si>
    <t>Cash Advance clear for ADV request funeral supporting for Ko Thet
Naing Oo ( Rental Department )</t>
  </si>
  <si>
    <t>WW-AC2024040030</t>
  </si>
  <si>
    <t>Cash advance clear for ADV rrquest birthday cake charges for Apr'24</t>
  </si>
  <si>
    <t>WW-PV-24040006</t>
  </si>
  <si>
    <t>WW-PV-24040034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</si>
</sst>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.0_);_(* \(#,##0.0\);_(* &quot;-&quot;??_);_(@_)"/>
    <numFmt numFmtId="165" formatCode="yyyy\-mm\-dd"/>
    <numFmt numFmtId="166" formatCode="_(* #,##0_);_(* \(#,##0\);_(* &quot;-&quot;??_);_(@_)"/>
    <numFmt numFmtId="167" formatCode="_(* #,##0.000_);_(* \(#,##0.000\);_(* &quot;-&quot;??_);_(@_)"/>
    <numFmt numFmtId="168" formatCode="_(* #,##0.000_);_(* \(#,##0.000\);_(* &quot;-&quot;?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theme="1"/>
      <name val="Cambria"/>
      <family val="1"/>
      <scheme val="major"/>
    </font>
    <font>
      <i/>
      <sz val="14"/>
      <color theme="1"/>
      <name val="Cambria"/>
      <family val="1"/>
      <scheme val="major"/>
    </font>
    <font>
      <sz val="10"/>
      <name val="Cambria"/>
      <family val="1"/>
      <scheme val="major"/>
    </font>
    <font>
      <b/>
      <i/>
      <sz val="12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12"/>
      <name val="Cambria"/>
      <family val="1"/>
    </font>
    <font>
      <b/>
      <i/>
      <sz val="14"/>
      <color theme="1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4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39" fontId="3" fillId="0" borderId="6" xfId="0" applyNumberFormat="1" applyFont="1" applyFill="1" applyBorder="1" applyAlignment="1">
      <alignment horizontal="center" vertical="center"/>
    </xf>
    <xf numFmtId="37" fontId="3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3" borderId="0" xfId="0" applyFill="1"/>
    <xf numFmtId="0" fontId="10" fillId="0" borderId="1" xfId="0" applyFont="1" applyFill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/>
    </xf>
    <xf numFmtId="4" fontId="13" fillId="0" borderId="8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8" xfId="1" applyNumberFormat="1" applyFont="1" applyFill="1" applyBorder="1" applyAlignment="1">
      <alignment horizontal="center" vertical="center"/>
    </xf>
    <xf numFmtId="4" fontId="10" fillId="4" borderId="8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4" fontId="13" fillId="4" borderId="0" xfId="0" applyNumberFormat="1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0" xfId="0" applyNumberFormat="1"/>
    <xf numFmtId="165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4" fillId="0" borderId="6" xfId="1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64" fontId="11" fillId="0" borderId="6" xfId="1" applyNumberFormat="1" applyFont="1" applyFill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64" fontId="16" fillId="4" borderId="8" xfId="1" applyNumberFormat="1" applyFont="1" applyFill="1" applyBorder="1" applyAlignment="1">
      <alignment horizontal="center" vertical="center"/>
    </xf>
    <xf numFmtId="4" fontId="15" fillId="4" borderId="8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8" xfId="1" applyNumberFormat="1" applyFont="1" applyFill="1" applyBorder="1" applyAlignment="1">
      <alignment horizontal="center" vertical="center"/>
    </xf>
    <xf numFmtId="4" fontId="13" fillId="4" borderId="8" xfId="0" applyNumberFormat="1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0" fillId="0" borderId="0" xfId="0" applyFill="1"/>
    <xf numFmtId="0" fontId="17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18" fillId="4" borderId="8" xfId="1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64" fontId="18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4" fontId="16" fillId="0" borderId="8" xfId="1" applyNumberFormat="1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167" fontId="14" fillId="4" borderId="1" xfId="1" applyNumberFormat="1" applyFont="1" applyFill="1" applyBorder="1" applyAlignment="1">
      <alignment horizontal="center" vertical="center"/>
    </xf>
    <xf numFmtId="164" fontId="22" fillId="4" borderId="1" xfId="1" applyNumberFormat="1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 wrapText="1"/>
    </xf>
    <xf numFmtId="4" fontId="13" fillId="5" borderId="8" xfId="0" applyNumberFormat="1" applyFont="1" applyFill="1" applyBorder="1" applyAlignment="1">
      <alignment horizontal="center" vertical="center" wrapText="1"/>
    </xf>
    <xf numFmtId="164" fontId="14" fillId="5" borderId="8" xfId="1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top"/>
    </xf>
    <xf numFmtId="0" fontId="23" fillId="4" borderId="1" xfId="0" applyFont="1" applyFill="1" applyBorder="1" applyAlignment="1">
      <alignment horizontal="left" vertical="top"/>
    </xf>
    <xf numFmtId="43" fontId="14" fillId="4" borderId="1" xfId="1" applyNumberFormat="1" applyFont="1" applyFill="1" applyBorder="1" applyAlignment="1">
      <alignment horizontal="center" vertical="center"/>
    </xf>
    <xf numFmtId="43" fontId="0" fillId="0" borderId="0" xfId="0" applyNumberFormat="1" applyFill="1" applyBorder="1"/>
    <xf numFmtId="164" fontId="0" fillId="0" borderId="0" xfId="0" applyNumberFormat="1" applyFill="1" applyBorder="1"/>
    <xf numFmtId="168" fontId="0" fillId="0" borderId="0" xfId="0" applyNumberFormat="1" applyFill="1" applyBorder="1"/>
    <xf numFmtId="165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/>
    </xf>
    <xf numFmtId="4" fontId="15" fillId="0" borderId="6" xfId="0" applyNumberFormat="1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164" fontId="24" fillId="0" borderId="6" xfId="1" applyNumberFormat="1" applyFont="1" applyFill="1" applyBorder="1" applyAlignment="1">
      <alignment horizontal="center" vertical="center"/>
    </xf>
    <xf numFmtId="167" fontId="16" fillId="4" borderId="1" xfId="1" applyNumberFormat="1" applyFont="1" applyFill="1" applyBorder="1" applyAlignment="1">
      <alignment horizontal="center" vertical="center"/>
    </xf>
    <xf numFmtId="43" fontId="16" fillId="4" borderId="1" xfId="1" applyNumberFormat="1" applyFont="1" applyFill="1" applyBorder="1" applyAlignment="1">
      <alignment horizontal="center" vertical="center"/>
    </xf>
    <xf numFmtId="167" fontId="16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/>
    <xf numFmtId="43" fontId="16" fillId="4" borderId="1" xfId="1" applyNumberFormat="1" applyFont="1" applyFill="1" applyBorder="1" applyAlignment="1">
      <alignment horizontal="center" vertical="center" wrapText="1"/>
    </xf>
    <xf numFmtId="167" fontId="22" fillId="4" borderId="1" xfId="1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1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hier\2024%20PG%20BU%20CASH%20DATA\April24-Cash%20Book%20Data\PSG%20BU%20CASH%20BOOK%20REPORT%20FROM%20ERP(12%20.04.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ON HAND (USD)"/>
      <sheetName val="CASH ON HAND (MMK)"/>
    </sheetNames>
    <sheetDataSet>
      <sheetData sheetId="0"/>
      <sheetData sheetId="1">
        <row r="132">
          <cell r="J132">
            <v>-1.9999996526166797E-2</v>
          </cell>
        </row>
        <row r="156">
          <cell r="J156">
            <v>3400</v>
          </cell>
        </row>
        <row r="168">
          <cell r="J168">
            <v>5903400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8" zoomScale="85" zoomScaleNormal="85" workbookViewId="0">
      <selection activeCell="D45" sqref="D45"/>
    </sheetView>
  </sheetViews>
  <sheetFormatPr defaultRowHeight="14.4" x14ac:dyDescent="0.3"/>
  <cols>
    <col min="1" max="1" width="14.21875" style="64" customWidth="1"/>
    <col min="2" max="2" width="19.33203125" customWidth="1"/>
    <col min="3" max="3" width="21.6640625" customWidth="1"/>
    <col min="4" max="4" width="61.5546875" customWidth="1"/>
    <col min="5" max="7" width="0" hidden="1" customWidth="1"/>
    <col min="8" max="8" width="15.33203125" customWidth="1"/>
    <col min="9" max="9" width="15.109375" customWidth="1"/>
    <col min="10" max="10" width="19.33203125" customWidth="1"/>
    <col min="11" max="11" width="30.5546875" customWidth="1"/>
  </cols>
  <sheetData>
    <row r="1" spans="1:12" ht="20.399999999999999" x14ac:dyDescent="0.3">
      <c r="A1" s="144" t="s">
        <v>37</v>
      </c>
      <c r="B1" s="144"/>
      <c r="C1" s="144"/>
      <c r="D1" s="144"/>
      <c r="E1" s="144"/>
      <c r="F1" s="144"/>
      <c r="G1" s="144"/>
      <c r="H1" s="144"/>
      <c r="I1" s="144"/>
      <c r="J1" s="144"/>
      <c r="K1" s="145"/>
      <c r="L1" s="22"/>
    </row>
    <row r="2" spans="1:12" ht="15" x14ac:dyDescent="0.3">
      <c r="A2" s="59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2"/>
    </row>
    <row r="3" spans="1:12" ht="15" x14ac:dyDescent="0.3">
      <c r="A3" s="59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2"/>
    </row>
    <row r="4" spans="1:12" ht="15" x14ac:dyDescent="0.3">
      <c r="A4" s="80">
        <v>45384</v>
      </c>
      <c r="B4" s="81" t="s">
        <v>20</v>
      </c>
      <c r="C4" s="82" t="s">
        <v>21</v>
      </c>
      <c r="D4" s="83" t="s">
        <v>22</v>
      </c>
      <c r="E4" s="83"/>
      <c r="F4" s="83"/>
      <c r="G4" s="83"/>
      <c r="H4" s="84">
        <v>1537</v>
      </c>
      <c r="I4" s="83"/>
      <c r="J4" s="85"/>
      <c r="K4" s="86"/>
      <c r="L4" s="22"/>
    </row>
    <row r="5" spans="1:12" ht="15" x14ac:dyDescent="0.3">
      <c r="A5" s="60"/>
      <c r="B5" s="11"/>
      <c r="C5" s="12"/>
      <c r="D5" s="12"/>
      <c r="E5" s="12"/>
      <c r="F5" s="12"/>
      <c r="G5" s="12"/>
      <c r="I5" s="12"/>
      <c r="J5" s="13"/>
      <c r="K5" s="14"/>
      <c r="L5" s="22"/>
    </row>
    <row r="6" spans="1:12" ht="28.2" thickBot="1" x14ac:dyDescent="0.35">
      <c r="A6" s="72" t="s">
        <v>12</v>
      </c>
      <c r="B6" s="15"/>
      <c r="C6" s="16"/>
      <c r="D6" s="17"/>
      <c r="E6" s="16"/>
      <c r="F6" s="16"/>
      <c r="G6" s="16"/>
      <c r="H6" s="18">
        <f>SUM(H3:H4)</f>
        <v>1537</v>
      </c>
      <c r="I6" s="18">
        <f>SUM(I3:I5)</f>
        <v>0</v>
      </c>
      <c r="J6" s="19">
        <f>J3+H6-I6</f>
        <v>1537</v>
      </c>
      <c r="K6" s="20" t="s">
        <v>14</v>
      </c>
      <c r="L6" s="22"/>
    </row>
    <row r="7" spans="1:12" ht="21" thickTop="1" x14ac:dyDescent="0.3">
      <c r="A7" s="61"/>
      <c r="B7" s="48"/>
      <c r="C7" s="48"/>
      <c r="D7" s="49"/>
      <c r="E7" s="48"/>
      <c r="F7" s="48"/>
      <c r="G7" s="48"/>
      <c r="H7" s="48"/>
      <c r="I7" s="48"/>
      <c r="J7" s="48"/>
      <c r="K7" s="48"/>
      <c r="L7" s="22"/>
    </row>
    <row r="8" spans="1:12" ht="15" x14ac:dyDescent="0.3">
      <c r="A8" s="62"/>
      <c r="B8" s="43"/>
      <c r="C8" s="43"/>
      <c r="D8" s="43"/>
      <c r="E8" s="43"/>
      <c r="F8" s="43"/>
      <c r="G8" s="43"/>
      <c r="H8" s="43"/>
      <c r="I8" s="43"/>
      <c r="J8" s="43"/>
      <c r="K8" s="43"/>
      <c r="L8" s="22"/>
    </row>
    <row r="9" spans="1:12" ht="20.399999999999999" x14ac:dyDescent="0.3">
      <c r="A9" s="144" t="s">
        <v>38</v>
      </c>
      <c r="B9" s="144"/>
      <c r="C9" s="144"/>
      <c r="D9" s="144"/>
      <c r="E9" s="144"/>
      <c r="F9" s="144"/>
      <c r="G9" s="144"/>
      <c r="H9" s="144"/>
      <c r="I9" s="144"/>
      <c r="J9" s="144"/>
      <c r="K9" s="145"/>
      <c r="L9" s="22"/>
    </row>
    <row r="10" spans="1:12" s="23" customFormat="1" ht="15" x14ac:dyDescent="0.3">
      <c r="A10" s="59" t="s">
        <v>0</v>
      </c>
      <c r="B10" s="7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9" t="s">
        <v>10</v>
      </c>
      <c r="L10" s="22"/>
    </row>
    <row r="11" spans="1:12" ht="15" x14ac:dyDescent="0.3">
      <c r="A11" s="59"/>
      <c r="B11" s="7"/>
      <c r="C11" s="8"/>
      <c r="D11" s="8" t="s">
        <v>11</v>
      </c>
      <c r="E11" s="8">
        <v>1100</v>
      </c>
      <c r="F11" s="8"/>
      <c r="G11" s="8"/>
      <c r="H11" s="8"/>
      <c r="I11" s="8"/>
      <c r="J11" s="10">
        <f>J6</f>
        <v>1537</v>
      </c>
      <c r="K11" s="9"/>
      <c r="L11" s="22"/>
    </row>
    <row r="12" spans="1:12" ht="15" x14ac:dyDescent="0.3">
      <c r="A12" s="80">
        <v>45385</v>
      </c>
      <c r="B12" s="81" t="s">
        <v>32</v>
      </c>
      <c r="C12" s="82" t="s">
        <v>27</v>
      </c>
      <c r="D12" s="83" t="s">
        <v>33</v>
      </c>
      <c r="E12" s="12"/>
      <c r="F12" s="12"/>
      <c r="G12" s="12"/>
      <c r="H12" s="84"/>
      <c r="I12" s="83">
        <v>1537</v>
      </c>
      <c r="J12" s="85">
        <v>-1537</v>
      </c>
      <c r="K12" s="86"/>
      <c r="L12" s="22"/>
    </row>
    <row r="13" spans="1:12" ht="15" x14ac:dyDescent="0.3">
      <c r="A13" s="60"/>
      <c r="B13" s="11"/>
      <c r="C13" s="12"/>
      <c r="D13" s="12"/>
      <c r="E13" s="12"/>
      <c r="F13" s="12"/>
      <c r="G13" s="12"/>
      <c r="H13" s="50"/>
      <c r="I13" s="12"/>
      <c r="J13" s="13"/>
      <c r="K13" s="14"/>
      <c r="L13" s="22"/>
    </row>
    <row r="14" spans="1:12" ht="28.2" thickBot="1" x14ac:dyDescent="0.35">
      <c r="A14" s="73" t="s">
        <v>12</v>
      </c>
      <c r="B14" s="15"/>
      <c r="C14" s="16"/>
      <c r="D14" s="17"/>
      <c r="E14" s="16"/>
      <c r="F14" s="16"/>
      <c r="G14" s="16"/>
      <c r="H14" s="18">
        <f>SUM(H11:H13)</f>
        <v>0</v>
      </c>
      <c r="I14" s="18">
        <f>SUM(I11:I13)</f>
        <v>1537</v>
      </c>
      <c r="J14" s="19">
        <f>J11+H14-I14</f>
        <v>0</v>
      </c>
      <c r="K14" s="20" t="s">
        <v>14</v>
      </c>
      <c r="L14" s="22"/>
    </row>
    <row r="15" spans="1:12" ht="21" thickTop="1" x14ac:dyDescent="0.3">
      <c r="A15" s="61"/>
      <c r="B15" s="48"/>
      <c r="C15" s="48"/>
      <c r="D15" s="49"/>
      <c r="E15" s="48"/>
      <c r="F15" s="48"/>
      <c r="G15" s="48"/>
      <c r="H15" s="48"/>
      <c r="I15" s="48"/>
      <c r="J15" s="48"/>
      <c r="K15" s="48"/>
      <c r="L15" s="22"/>
    </row>
    <row r="16" spans="1:12" ht="15" x14ac:dyDescent="0.3">
      <c r="A16" s="62"/>
      <c r="B16" s="43"/>
      <c r="C16" s="43"/>
      <c r="D16" s="43"/>
      <c r="E16" s="43"/>
      <c r="F16" s="43"/>
      <c r="G16" s="43"/>
      <c r="H16" s="43"/>
      <c r="I16" s="43"/>
      <c r="J16" s="44"/>
      <c r="K16" s="43"/>
      <c r="L16" s="22"/>
    </row>
    <row r="17" spans="1:12" s="23" customFormat="1" ht="20.399999999999999" x14ac:dyDescent="0.3">
      <c r="A17" s="144" t="s">
        <v>66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5"/>
      <c r="L17" s="22"/>
    </row>
    <row r="18" spans="1:12" ht="15" x14ac:dyDescent="0.3">
      <c r="A18" s="59" t="s">
        <v>0</v>
      </c>
      <c r="B18" s="7" t="s">
        <v>1</v>
      </c>
      <c r="C18" s="8" t="s">
        <v>2</v>
      </c>
      <c r="D18" s="8" t="s">
        <v>3</v>
      </c>
      <c r="E18" s="8" t="s">
        <v>4</v>
      </c>
      <c r="F18" s="8" t="s">
        <v>5</v>
      </c>
      <c r="G18" s="8" t="s">
        <v>6</v>
      </c>
      <c r="H18" s="8" t="s">
        <v>7</v>
      </c>
      <c r="I18" s="8" t="s">
        <v>8</v>
      </c>
      <c r="J18" s="8" t="s">
        <v>9</v>
      </c>
      <c r="K18" s="9" t="s">
        <v>10</v>
      </c>
      <c r="L18" s="22"/>
    </row>
    <row r="19" spans="1:12" ht="15" x14ac:dyDescent="0.3">
      <c r="A19" s="59"/>
      <c r="B19" s="7"/>
      <c r="C19" s="8"/>
      <c r="D19" s="8" t="s">
        <v>11</v>
      </c>
      <c r="E19" s="8">
        <v>1100</v>
      </c>
      <c r="F19" s="8"/>
      <c r="G19" s="8"/>
      <c r="H19" s="8"/>
      <c r="I19" s="8"/>
      <c r="J19" s="10">
        <f>J14</f>
        <v>0</v>
      </c>
      <c r="K19" s="9"/>
      <c r="L19" s="22"/>
    </row>
    <row r="20" spans="1:12" s="98" customFormat="1" ht="79.2" x14ac:dyDescent="0.3">
      <c r="A20" s="80">
        <v>45390</v>
      </c>
      <c r="B20" s="81" t="s">
        <v>59</v>
      </c>
      <c r="C20" s="99" t="s">
        <v>60</v>
      </c>
      <c r="D20" s="83" t="s">
        <v>22</v>
      </c>
      <c r="E20" s="83"/>
      <c r="F20" s="83"/>
      <c r="G20" s="83"/>
      <c r="H20" s="84">
        <v>573.32000000000005</v>
      </c>
      <c r="I20" s="83"/>
      <c r="J20" s="84">
        <v>573.32000000000005</v>
      </c>
      <c r="K20" s="86"/>
      <c r="L20" s="22"/>
    </row>
    <row r="21" spans="1:12" ht="120" x14ac:dyDescent="0.3">
      <c r="A21" s="80">
        <v>45390</v>
      </c>
      <c r="B21" s="100" t="s">
        <v>61</v>
      </c>
      <c r="C21" s="101" t="s">
        <v>62</v>
      </c>
      <c r="D21" s="83" t="s">
        <v>22</v>
      </c>
      <c r="E21" s="83"/>
      <c r="F21" s="83"/>
      <c r="G21" s="83"/>
      <c r="H21" s="84">
        <v>118.56</v>
      </c>
      <c r="I21" s="83"/>
      <c r="J21" s="84">
        <v>118.56</v>
      </c>
      <c r="K21" s="86"/>
      <c r="L21" s="22"/>
    </row>
    <row r="22" spans="1:12" ht="28.2" thickBot="1" x14ac:dyDescent="0.35">
      <c r="A22" s="73" t="s">
        <v>12</v>
      </c>
      <c r="B22" s="15"/>
      <c r="C22" s="16"/>
      <c r="D22" s="17"/>
      <c r="E22" s="16"/>
      <c r="F22" s="16"/>
      <c r="G22" s="16"/>
      <c r="H22" s="18">
        <f>SUM(H19:H21)</f>
        <v>691.88000000000011</v>
      </c>
      <c r="I22" s="18">
        <f>SUM(I19:I21)</f>
        <v>0</v>
      </c>
      <c r="J22" s="19">
        <f>J19+H22-I22</f>
        <v>691.88000000000011</v>
      </c>
      <c r="K22" s="20" t="s">
        <v>14</v>
      </c>
      <c r="L22" s="22"/>
    </row>
    <row r="23" spans="1:12" ht="21" thickTop="1" x14ac:dyDescent="0.3">
      <c r="A23" s="61"/>
      <c r="B23" s="48"/>
      <c r="C23" s="48"/>
      <c r="D23" s="49"/>
      <c r="E23" s="48"/>
      <c r="F23" s="48"/>
      <c r="G23" s="48"/>
      <c r="H23" s="48"/>
      <c r="I23" s="48"/>
      <c r="J23" s="48"/>
      <c r="K23" s="48"/>
      <c r="L23" s="22"/>
    </row>
    <row r="24" spans="1:12" ht="15" x14ac:dyDescent="0.3">
      <c r="A24" s="6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22"/>
    </row>
    <row r="25" spans="1:12" ht="20.399999999999999" x14ac:dyDescent="0.3">
      <c r="A25" s="144" t="s">
        <v>67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5"/>
      <c r="L25" s="22"/>
    </row>
    <row r="26" spans="1:12" ht="15" x14ac:dyDescent="0.3">
      <c r="A26" s="59" t="s">
        <v>0</v>
      </c>
      <c r="B26" s="7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8" t="s">
        <v>6</v>
      </c>
      <c r="H26" s="8" t="s">
        <v>7</v>
      </c>
      <c r="I26" s="8" t="s">
        <v>8</v>
      </c>
      <c r="J26" s="8" t="s">
        <v>9</v>
      </c>
      <c r="K26" s="9" t="s">
        <v>10</v>
      </c>
      <c r="L26" s="22"/>
    </row>
    <row r="27" spans="1:12" ht="15" x14ac:dyDescent="0.3">
      <c r="A27" s="60"/>
      <c r="B27" s="7"/>
      <c r="C27" s="8"/>
      <c r="D27" s="8" t="s">
        <v>11</v>
      </c>
      <c r="E27" s="8">
        <v>1100</v>
      </c>
      <c r="F27" s="8"/>
      <c r="G27" s="8"/>
      <c r="H27" s="8"/>
      <c r="I27" s="8"/>
      <c r="J27" s="10">
        <f>J22</f>
        <v>691.88000000000011</v>
      </c>
      <c r="K27" s="9"/>
      <c r="L27" s="22"/>
    </row>
    <row r="28" spans="1:12" s="98" customFormat="1" ht="135" x14ac:dyDescent="0.3">
      <c r="A28" s="109">
        <v>45391</v>
      </c>
      <c r="B28" s="110" t="s">
        <v>69</v>
      </c>
      <c r="C28" s="110" t="s">
        <v>68</v>
      </c>
      <c r="D28" s="110" t="s">
        <v>68</v>
      </c>
      <c r="E28" s="111"/>
      <c r="F28" s="112"/>
      <c r="G28" s="113"/>
      <c r="H28" s="101">
        <v>11350</v>
      </c>
      <c r="I28" s="113"/>
      <c r="J28" s="114">
        <v>11350</v>
      </c>
      <c r="K28" s="86"/>
      <c r="L28" s="22"/>
    </row>
    <row r="29" spans="1:12" ht="15" x14ac:dyDescent="0.3">
      <c r="A29" s="60"/>
      <c r="B29" s="11"/>
      <c r="C29" s="12"/>
      <c r="D29" s="12"/>
      <c r="E29" s="12"/>
      <c r="F29" s="12"/>
      <c r="G29" s="12"/>
      <c r="H29" s="50"/>
      <c r="I29" s="12"/>
      <c r="J29" s="13"/>
      <c r="K29" s="14"/>
      <c r="L29" s="22"/>
    </row>
    <row r="30" spans="1:12" ht="28.2" thickBot="1" x14ac:dyDescent="0.35">
      <c r="A30" s="73" t="s">
        <v>12</v>
      </c>
      <c r="B30" s="15"/>
      <c r="C30" s="16"/>
      <c r="D30" s="17"/>
      <c r="E30" s="16"/>
      <c r="F30" s="16"/>
      <c r="G30" s="16"/>
      <c r="H30" s="18">
        <f>SUM(H27:H29)</f>
        <v>11350</v>
      </c>
      <c r="I30" s="18">
        <f>SUM(I27:I29)</f>
        <v>0</v>
      </c>
      <c r="J30" s="19">
        <f>J27+J28</f>
        <v>12041.880000000001</v>
      </c>
      <c r="K30" s="20" t="s">
        <v>14</v>
      </c>
      <c r="L30" s="22"/>
    </row>
    <row r="31" spans="1:12" ht="15.6" thickTop="1" x14ac:dyDescent="0.3">
      <c r="A31" s="62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22"/>
    </row>
    <row r="32" spans="1:12" ht="15" x14ac:dyDescent="0.3">
      <c r="A32" s="62"/>
      <c r="B32" s="43"/>
      <c r="C32" s="43"/>
      <c r="D32" s="43"/>
      <c r="E32" s="43"/>
      <c r="F32" s="43"/>
      <c r="G32" s="43"/>
      <c r="H32" s="43"/>
      <c r="I32" s="43"/>
      <c r="J32" s="44"/>
      <c r="K32" s="43"/>
      <c r="L32" s="22"/>
    </row>
    <row r="33" spans="1:12" s="23" customFormat="1" ht="20.399999999999999" x14ac:dyDescent="0.3">
      <c r="A33" s="144" t="s">
        <v>114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5"/>
      <c r="L33" s="22"/>
    </row>
    <row r="34" spans="1:12" ht="15" x14ac:dyDescent="0.3">
      <c r="A34" s="59" t="s">
        <v>0</v>
      </c>
      <c r="B34" s="7" t="s">
        <v>1</v>
      </c>
      <c r="C34" s="8" t="s">
        <v>2</v>
      </c>
      <c r="D34" s="8" t="s">
        <v>3</v>
      </c>
      <c r="E34" s="8" t="s">
        <v>4</v>
      </c>
      <c r="F34" s="8" t="s">
        <v>5</v>
      </c>
      <c r="G34" s="8" t="s">
        <v>6</v>
      </c>
      <c r="H34" s="8" t="s">
        <v>7</v>
      </c>
      <c r="I34" s="8" t="s">
        <v>8</v>
      </c>
      <c r="J34" s="8" t="s">
        <v>9</v>
      </c>
      <c r="K34" s="9" t="s">
        <v>10</v>
      </c>
      <c r="L34" s="22"/>
    </row>
    <row r="35" spans="1:12" ht="15" x14ac:dyDescent="0.3">
      <c r="A35" s="60"/>
      <c r="B35" s="7"/>
      <c r="C35" s="8"/>
      <c r="D35" s="8" t="s">
        <v>11</v>
      </c>
      <c r="E35" s="8">
        <v>1100</v>
      </c>
      <c r="F35" s="8"/>
      <c r="G35" s="8"/>
      <c r="H35" s="8"/>
      <c r="I35" s="8"/>
      <c r="J35" s="10">
        <f>J30</f>
        <v>12041.880000000001</v>
      </c>
      <c r="K35" s="9"/>
      <c r="L35" s="22"/>
    </row>
    <row r="36" spans="1:12" ht="15" customHeight="1" x14ac:dyDescent="0.3">
      <c r="A36" s="109">
        <v>45392</v>
      </c>
      <c r="B36" s="115" t="s">
        <v>148</v>
      </c>
      <c r="C36" s="115" t="s">
        <v>151</v>
      </c>
      <c r="D36" s="110" t="s">
        <v>150</v>
      </c>
      <c r="E36" s="111"/>
      <c r="F36" s="112"/>
      <c r="G36" s="113"/>
      <c r="H36" s="101"/>
      <c r="I36" s="113">
        <v>12042</v>
      </c>
      <c r="J36" s="114">
        <v>-12042</v>
      </c>
      <c r="K36" s="14"/>
      <c r="L36" s="22"/>
    </row>
    <row r="37" spans="1:12" ht="15" x14ac:dyDescent="0.3">
      <c r="A37" s="60"/>
      <c r="B37" s="11"/>
      <c r="C37" s="12"/>
      <c r="D37" s="104"/>
      <c r="E37" s="12"/>
      <c r="F37" s="12"/>
      <c r="G37" s="12"/>
      <c r="H37" s="50"/>
      <c r="I37" s="12"/>
      <c r="J37" s="13" t="s">
        <v>118</v>
      </c>
      <c r="K37" s="14"/>
      <c r="L37" s="22"/>
    </row>
    <row r="38" spans="1:12" ht="28.2" thickBot="1" x14ac:dyDescent="0.35">
      <c r="A38" s="73" t="s">
        <v>12</v>
      </c>
      <c r="B38" s="15"/>
      <c r="C38" s="16"/>
      <c r="D38" s="17" t="s">
        <v>149</v>
      </c>
      <c r="E38" s="16"/>
      <c r="F38" s="16"/>
      <c r="G38" s="16"/>
      <c r="H38" s="18">
        <f>SUM(H35:H37)</f>
        <v>0</v>
      </c>
      <c r="I38" s="18">
        <f>SUM(I35:I37)</f>
        <v>12042</v>
      </c>
      <c r="J38" s="19">
        <f>J35+J36</f>
        <v>-0.11999999999898137</v>
      </c>
      <c r="K38" s="20" t="s">
        <v>14</v>
      </c>
      <c r="L38" s="22"/>
    </row>
    <row r="39" spans="1:12" ht="21" thickTop="1" x14ac:dyDescent="0.3">
      <c r="A39" s="61"/>
      <c r="B39" s="48"/>
      <c r="C39" s="48"/>
      <c r="D39" s="49"/>
      <c r="E39" s="48"/>
      <c r="F39" s="48"/>
      <c r="G39" s="48"/>
      <c r="H39" s="48"/>
      <c r="I39" s="48"/>
      <c r="J39" s="48"/>
      <c r="K39" s="48"/>
      <c r="L39" s="22"/>
    </row>
    <row r="40" spans="1:12" ht="15" x14ac:dyDescent="0.3">
      <c r="A40" s="62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22"/>
    </row>
    <row r="41" spans="1:12" ht="15" x14ac:dyDescent="0.3">
      <c r="A41" s="62"/>
      <c r="B41" s="43"/>
      <c r="C41" s="43"/>
      <c r="D41" s="43"/>
      <c r="E41" s="43"/>
      <c r="F41" s="43"/>
      <c r="G41" s="43"/>
      <c r="H41" s="43"/>
      <c r="I41" s="43"/>
      <c r="J41" s="44"/>
      <c r="K41" s="43"/>
      <c r="L41" s="22"/>
    </row>
    <row r="42" spans="1:12" ht="15" x14ac:dyDescent="0.3">
      <c r="A42" s="62"/>
      <c r="B42" s="43"/>
      <c r="C42" s="43"/>
      <c r="D42" s="43"/>
      <c r="E42" s="43"/>
      <c r="F42" s="43"/>
      <c r="G42" s="43"/>
      <c r="H42" s="43"/>
      <c r="I42" s="43"/>
      <c r="J42" s="44"/>
      <c r="K42" s="43"/>
      <c r="L42" s="22"/>
    </row>
    <row r="43" spans="1:12" ht="15" x14ac:dyDescent="0.3">
      <c r="A43" s="62"/>
      <c r="B43" s="43"/>
      <c r="C43" s="43"/>
      <c r="D43" s="43"/>
      <c r="E43" s="43"/>
      <c r="F43" s="43"/>
      <c r="G43" s="43"/>
      <c r="H43" s="43"/>
      <c r="I43" s="43"/>
      <c r="J43" s="44"/>
      <c r="K43" s="43"/>
      <c r="L43" s="22"/>
    </row>
    <row r="44" spans="1:12" ht="15" x14ac:dyDescent="0.3">
      <c r="A44" s="62"/>
      <c r="B44" s="43"/>
      <c r="C44" s="43"/>
      <c r="D44" s="43"/>
      <c r="E44" s="43"/>
      <c r="F44" s="43"/>
      <c r="G44" s="43"/>
      <c r="H44" s="43"/>
      <c r="I44" s="43"/>
      <c r="J44" s="44"/>
      <c r="K44" s="43"/>
      <c r="L44" s="22"/>
    </row>
    <row r="45" spans="1:12" ht="15" x14ac:dyDescent="0.3">
      <c r="A45" s="62"/>
      <c r="B45" s="43"/>
      <c r="C45" s="43"/>
      <c r="D45" s="43"/>
      <c r="E45" s="43"/>
      <c r="F45" s="43"/>
      <c r="G45" s="43"/>
      <c r="H45" s="43"/>
      <c r="I45" s="43"/>
      <c r="J45" s="44"/>
      <c r="K45" s="43"/>
      <c r="L45" s="22"/>
    </row>
    <row r="46" spans="1:12" ht="15" x14ac:dyDescent="0.3">
      <c r="A46" s="62"/>
      <c r="B46" s="43"/>
      <c r="C46" s="43"/>
      <c r="D46" s="45"/>
      <c r="E46" s="43"/>
      <c r="F46" s="43"/>
      <c r="G46" s="43"/>
      <c r="H46" s="46"/>
      <c r="I46" s="46"/>
      <c r="J46" s="44"/>
      <c r="K46" s="47"/>
      <c r="L46" s="22"/>
    </row>
    <row r="47" spans="1:12" x14ac:dyDescent="0.3">
      <c r="A47" s="63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</row>
    <row r="48" spans="1:12" x14ac:dyDescent="0.3">
      <c r="A48" s="63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</row>
    <row r="49" spans="1:12" x14ac:dyDescent="0.3">
      <c r="A49" s="63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</row>
    <row r="50" spans="1:12" x14ac:dyDescent="0.3">
      <c r="A50" s="63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x14ac:dyDescent="0.3">
      <c r="A51" s="63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</row>
    <row r="52" spans="1:12" x14ac:dyDescent="0.3">
      <c r="A52" s="63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2" x14ac:dyDescent="0.3">
      <c r="A53" s="63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</row>
    <row r="54" spans="1:12" x14ac:dyDescent="0.3">
      <c r="A54" s="63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</row>
    <row r="55" spans="1:12" x14ac:dyDescent="0.3">
      <c r="A55" s="63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</row>
    <row r="56" spans="1:12" x14ac:dyDescent="0.3">
      <c r="A56" s="63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</row>
    <row r="57" spans="1:12" x14ac:dyDescent="0.3">
      <c r="A57" s="63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</row>
    <row r="58" spans="1:12" x14ac:dyDescent="0.3">
      <c r="A58" s="63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x14ac:dyDescent="0.3">
      <c r="A59" s="63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x14ac:dyDescent="0.3">
      <c r="A60" s="63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</row>
    <row r="61" spans="1:12" x14ac:dyDescent="0.3">
      <c r="A61" s="63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</row>
    <row r="62" spans="1:12" x14ac:dyDescent="0.3">
      <c r="A62" s="63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</row>
    <row r="63" spans="1:12" x14ac:dyDescent="0.3">
      <c r="A63" s="63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</row>
    <row r="64" spans="1:12" x14ac:dyDescent="0.3">
      <c r="A64" s="63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</row>
    <row r="65" spans="1:12" x14ac:dyDescent="0.3">
      <c r="A65" s="63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</row>
    <row r="66" spans="1:12" x14ac:dyDescent="0.3">
      <c r="A66" s="63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1:12" x14ac:dyDescent="0.3">
      <c r="A67" s="63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</row>
    <row r="68" spans="1:12" x14ac:dyDescent="0.3">
      <c r="A68" s="63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</row>
    <row r="69" spans="1:12" x14ac:dyDescent="0.3">
      <c r="A69" s="63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x14ac:dyDescent="0.3">
      <c r="A70" s="63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</row>
    <row r="71" spans="1:12" x14ac:dyDescent="0.3">
      <c r="A71" s="63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</row>
    <row r="72" spans="1:12" x14ac:dyDescent="0.3">
      <c r="A72" s="63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</row>
    <row r="73" spans="1:12" x14ac:dyDescent="0.3">
      <c r="A73" s="63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</row>
    <row r="74" spans="1:12" x14ac:dyDescent="0.3">
      <c r="A74" s="63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</row>
  </sheetData>
  <mergeCells count="5">
    <mergeCell ref="A1:K1"/>
    <mergeCell ref="A9:K9"/>
    <mergeCell ref="A17:K17"/>
    <mergeCell ref="A25:K25"/>
    <mergeCell ref="A33:K3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7"/>
  <sheetViews>
    <sheetView tabSelected="1" zoomScale="70" zoomScaleNormal="70" workbookViewId="0">
      <pane ySplit="1" topLeftCell="A211" activePane="bottomLeft" state="frozen"/>
      <selection pane="bottomLeft" activeCell="J215" sqref="J215"/>
    </sheetView>
  </sheetViews>
  <sheetFormatPr defaultColWidth="9.109375" defaultRowHeight="33" customHeight="1" x14ac:dyDescent="0.3"/>
  <cols>
    <col min="1" max="1" width="15.44140625" style="63" customWidth="1"/>
    <col min="2" max="2" width="21.88671875" style="22" customWidth="1"/>
    <col min="3" max="3" width="25.44140625" style="22" customWidth="1"/>
    <col min="4" max="4" width="66" style="22" customWidth="1"/>
    <col min="5" max="9" width="0" style="22" hidden="1" customWidth="1"/>
    <col min="10" max="10" width="29.44140625" style="22" customWidth="1"/>
    <col min="11" max="11" width="19.6640625" style="22" customWidth="1"/>
    <col min="12" max="12" width="32.6640625" style="6" customWidth="1"/>
    <col min="13" max="13" width="33.6640625" style="22" hidden="1" customWidth="1"/>
    <col min="14" max="14" width="35" style="22" customWidth="1"/>
    <col min="15" max="15" width="19.44140625" style="22" customWidth="1"/>
    <col min="16" max="16384" width="9.109375" style="22"/>
  </cols>
  <sheetData>
    <row r="1" spans="1:12" s="42" customFormat="1" ht="33" customHeight="1" x14ac:dyDescent="0.3">
      <c r="A1" s="146" t="s">
        <v>34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8"/>
    </row>
    <row r="2" spans="1:12" s="42" customFormat="1" ht="33" customHeight="1" x14ac:dyDescent="0.3">
      <c r="A2" s="65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1" t="s">
        <v>9</v>
      </c>
      <c r="K2" s="24" t="s">
        <v>10</v>
      </c>
      <c r="L2" s="33"/>
    </row>
    <row r="3" spans="1:12" s="42" customFormat="1" ht="33" customHeight="1" x14ac:dyDescent="0.3">
      <c r="A3" s="65"/>
      <c r="B3" s="24"/>
      <c r="C3" s="24"/>
      <c r="D3" s="24" t="s">
        <v>11</v>
      </c>
      <c r="E3" s="25"/>
      <c r="F3" s="26"/>
      <c r="G3" s="3"/>
      <c r="H3" s="3"/>
      <c r="I3" s="3"/>
      <c r="J3" s="27">
        <v>10137254.98</v>
      </c>
      <c r="K3" s="28"/>
      <c r="L3" s="33"/>
    </row>
    <row r="4" spans="1:12" s="42" customFormat="1" ht="33" customHeight="1" x14ac:dyDescent="0.3">
      <c r="A4" s="66"/>
      <c r="B4" s="29"/>
      <c r="C4" s="29"/>
      <c r="D4" s="29"/>
      <c r="E4" s="30"/>
      <c r="F4" s="31"/>
      <c r="G4" s="3"/>
      <c r="H4" s="3"/>
      <c r="I4" s="3"/>
      <c r="J4" s="32"/>
      <c r="K4" s="33"/>
      <c r="L4" s="33"/>
    </row>
    <row r="5" spans="1:12" s="42" customFormat="1" ht="33" customHeight="1" x14ac:dyDescent="0.3">
      <c r="A5" s="68" t="s">
        <v>15</v>
      </c>
      <c r="B5" s="87" t="s">
        <v>16</v>
      </c>
      <c r="C5" s="87" t="s">
        <v>17</v>
      </c>
      <c r="D5" s="87" t="s">
        <v>18</v>
      </c>
      <c r="E5" s="88" t="s">
        <v>13</v>
      </c>
      <c r="F5" s="89" t="s">
        <v>13</v>
      </c>
      <c r="G5" s="90" t="s">
        <v>13</v>
      </c>
      <c r="H5" s="90">
        <v>1321.43</v>
      </c>
      <c r="I5" s="90"/>
      <c r="J5" s="91">
        <v>5087500</v>
      </c>
      <c r="K5" s="92"/>
      <c r="L5" s="92" t="s">
        <v>233</v>
      </c>
    </row>
    <row r="6" spans="1:12" s="42" customFormat="1" ht="33" customHeight="1" x14ac:dyDescent="0.3">
      <c r="A6" s="66"/>
      <c r="B6" s="29"/>
      <c r="C6" s="29"/>
      <c r="D6" s="29"/>
      <c r="E6" s="30"/>
      <c r="F6" s="31"/>
      <c r="G6" s="3"/>
      <c r="H6" s="3"/>
      <c r="I6" s="3"/>
      <c r="J6" s="32"/>
      <c r="K6" s="33"/>
      <c r="L6" s="33"/>
    </row>
    <row r="7" spans="1:12" ht="33" customHeight="1" thickBot="1" x14ac:dyDescent="0.35">
      <c r="A7" s="74"/>
      <c r="B7" s="75"/>
      <c r="C7" s="75"/>
      <c r="D7" s="75"/>
      <c r="E7" s="76"/>
      <c r="F7" s="77"/>
      <c r="G7" s="78"/>
      <c r="H7" s="78"/>
      <c r="I7" s="78"/>
      <c r="J7" s="79">
        <f>SUM(J3:J6)</f>
        <v>15224754.98</v>
      </c>
      <c r="K7" s="77" t="s">
        <v>19</v>
      </c>
      <c r="L7" s="77"/>
    </row>
    <row r="8" spans="1:12" ht="33" customHeight="1" thickTop="1" x14ac:dyDescent="0.3">
      <c r="A8" s="67"/>
      <c r="B8" s="3"/>
      <c r="C8" s="3"/>
      <c r="D8" s="3"/>
      <c r="E8" s="5"/>
      <c r="F8" s="6"/>
      <c r="G8" s="3"/>
      <c r="H8" s="3"/>
      <c r="I8" s="3"/>
      <c r="J8" s="5">
        <v>689700</v>
      </c>
      <c r="K8" s="6"/>
    </row>
    <row r="9" spans="1:12" ht="33" customHeight="1" x14ac:dyDescent="0.3">
      <c r="A9" s="67"/>
      <c r="B9" s="3"/>
      <c r="C9" s="3"/>
      <c r="D9" s="3"/>
      <c r="E9" s="5"/>
      <c r="F9" s="6"/>
      <c r="G9" s="3"/>
      <c r="H9" s="3"/>
      <c r="I9" s="3"/>
      <c r="J9" s="5">
        <f>J8+J5</f>
        <v>5777200</v>
      </c>
      <c r="K9" s="6">
        <f>J7-J9-4500000</f>
        <v>4947554.9800000004</v>
      </c>
    </row>
    <row r="10" spans="1:12" ht="33" customHeight="1" x14ac:dyDescent="0.3">
      <c r="A10" s="146" t="s">
        <v>35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8"/>
    </row>
    <row r="11" spans="1:12" ht="33" customHeight="1" x14ac:dyDescent="0.3">
      <c r="A11" s="65" t="s">
        <v>0</v>
      </c>
      <c r="B11" s="24" t="s">
        <v>1</v>
      </c>
      <c r="C11" s="24" t="s">
        <v>2</v>
      </c>
      <c r="D11" s="24" t="s">
        <v>3</v>
      </c>
      <c r="E11" s="24" t="s">
        <v>4</v>
      </c>
      <c r="F11" s="24" t="s">
        <v>5</v>
      </c>
      <c r="G11" s="24" t="s">
        <v>6</v>
      </c>
      <c r="H11" s="24" t="s">
        <v>7</v>
      </c>
      <c r="I11" s="24" t="s">
        <v>8</v>
      </c>
      <c r="J11" s="21" t="s">
        <v>9</v>
      </c>
      <c r="K11" s="24" t="s">
        <v>10</v>
      </c>
      <c r="L11" s="33"/>
    </row>
    <row r="12" spans="1:12" ht="33" customHeight="1" x14ac:dyDescent="0.3">
      <c r="A12" s="65"/>
      <c r="B12" s="24"/>
      <c r="C12" s="24"/>
      <c r="D12" s="24" t="s">
        <v>11</v>
      </c>
      <c r="E12" s="25"/>
      <c r="F12" s="26"/>
      <c r="G12" s="3"/>
      <c r="H12" s="3"/>
      <c r="I12" s="3"/>
      <c r="J12" s="27">
        <f>J7</f>
        <v>15224754.98</v>
      </c>
      <c r="K12" s="28"/>
      <c r="L12" s="33"/>
    </row>
    <row r="13" spans="1:12" ht="33" customHeight="1" x14ac:dyDescent="0.3">
      <c r="A13" s="68">
        <v>45384</v>
      </c>
      <c r="B13" s="51" t="s">
        <v>23</v>
      </c>
      <c r="C13" s="51" t="s">
        <v>24</v>
      </c>
      <c r="D13" s="51" t="s">
        <v>25</v>
      </c>
      <c r="E13" s="52"/>
      <c r="F13" s="53"/>
      <c r="G13" s="54"/>
      <c r="H13" s="55">
        <v>5750</v>
      </c>
      <c r="I13" s="54"/>
      <c r="J13" s="56">
        <v>22310000</v>
      </c>
      <c r="K13" s="57"/>
      <c r="L13" s="58" t="s">
        <v>233</v>
      </c>
    </row>
    <row r="14" spans="1:12" ht="33" customHeight="1" x14ac:dyDescent="0.3">
      <c r="A14" s="68">
        <v>45384</v>
      </c>
      <c r="B14" s="51" t="s">
        <v>26</v>
      </c>
      <c r="C14" s="51" t="s">
        <v>27</v>
      </c>
      <c r="D14" s="51" t="s">
        <v>28</v>
      </c>
      <c r="E14" s="25"/>
      <c r="F14" s="26"/>
      <c r="G14" s="3"/>
      <c r="H14" s="3"/>
      <c r="I14" s="6">
        <v>2648.43</v>
      </c>
      <c r="J14" s="56">
        <v>-10277200</v>
      </c>
      <c r="K14" s="57"/>
      <c r="L14" s="58" t="s">
        <v>234</v>
      </c>
    </row>
    <row r="15" spans="1:12" ht="33" customHeight="1" x14ac:dyDescent="0.3">
      <c r="A15" s="65"/>
      <c r="B15" s="24"/>
      <c r="C15" s="24"/>
      <c r="D15" s="24"/>
      <c r="E15" s="25"/>
      <c r="F15" s="26"/>
      <c r="G15" s="3"/>
      <c r="H15" s="3"/>
      <c r="I15" s="3"/>
      <c r="J15" s="27"/>
      <c r="K15" s="28"/>
      <c r="L15" s="33"/>
    </row>
    <row r="16" spans="1:12" ht="33" customHeight="1" thickBot="1" x14ac:dyDescent="0.35">
      <c r="A16" s="74"/>
      <c r="B16" s="75"/>
      <c r="C16" s="75"/>
      <c r="D16" s="75" t="s">
        <v>70</v>
      </c>
      <c r="E16" s="76"/>
      <c r="F16" s="77"/>
      <c r="G16" s="78"/>
      <c r="H16" s="78"/>
      <c r="I16" s="78"/>
      <c r="J16" s="79">
        <f>SUM(J12:J15)</f>
        <v>27257554.980000004</v>
      </c>
      <c r="K16" s="77" t="s">
        <v>29</v>
      </c>
      <c r="L16" s="77"/>
    </row>
    <row r="17" spans="1:12" ht="33" customHeight="1" thickTop="1" x14ac:dyDescent="0.3">
      <c r="A17" s="67"/>
      <c r="B17" s="3"/>
      <c r="C17" s="3"/>
      <c r="D17" s="3"/>
      <c r="E17" s="5"/>
      <c r="F17" s="6"/>
      <c r="G17" s="3"/>
      <c r="H17" s="3"/>
      <c r="I17" s="3"/>
      <c r="J17" s="5">
        <v>22310000</v>
      </c>
      <c r="K17" s="6"/>
    </row>
    <row r="18" spans="1:12" ht="33" customHeight="1" x14ac:dyDescent="0.3">
      <c r="A18" s="67"/>
      <c r="B18" s="3"/>
      <c r="C18" s="3"/>
      <c r="D18" s="3"/>
      <c r="E18" s="5"/>
      <c r="F18" s="6"/>
      <c r="G18" s="3"/>
      <c r="H18" s="3"/>
      <c r="I18" s="3"/>
      <c r="J18" s="5">
        <f>J16-J17</f>
        <v>4947554.9800000042</v>
      </c>
      <c r="K18" s="6"/>
    </row>
    <row r="19" spans="1:12" ht="33" customHeight="1" x14ac:dyDescent="0.3">
      <c r="A19" s="146" t="s">
        <v>36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</row>
    <row r="20" spans="1:12" ht="33" customHeight="1" x14ac:dyDescent="0.3">
      <c r="A20" s="65" t="s">
        <v>0</v>
      </c>
      <c r="B20" s="24" t="s">
        <v>1</v>
      </c>
      <c r="C20" s="24" t="s">
        <v>2</v>
      </c>
      <c r="D20" s="24" t="s">
        <v>3</v>
      </c>
      <c r="E20" s="24" t="s">
        <v>4</v>
      </c>
      <c r="F20" s="24" t="s">
        <v>5</v>
      </c>
      <c r="G20" s="24" t="s">
        <v>6</v>
      </c>
      <c r="H20" s="24" t="s">
        <v>7</v>
      </c>
      <c r="I20" s="24" t="s">
        <v>8</v>
      </c>
      <c r="J20" s="21" t="s">
        <v>9</v>
      </c>
      <c r="K20" s="24" t="s">
        <v>10</v>
      </c>
      <c r="L20" s="33"/>
    </row>
    <row r="21" spans="1:12" ht="33" customHeight="1" x14ac:dyDescent="0.3">
      <c r="A21" s="65"/>
      <c r="B21" s="24"/>
      <c r="C21" s="24"/>
      <c r="D21" s="24" t="s">
        <v>11</v>
      </c>
      <c r="E21" s="25"/>
      <c r="F21" s="26"/>
      <c r="G21" s="3"/>
      <c r="H21" s="3"/>
      <c r="I21" s="3"/>
      <c r="J21" s="27">
        <f>J16</f>
        <v>27257554.980000004</v>
      </c>
      <c r="K21" s="28"/>
      <c r="L21" s="33"/>
    </row>
    <row r="22" spans="1:12" ht="33" customHeight="1" x14ac:dyDescent="0.3">
      <c r="A22" s="93">
        <v>45385</v>
      </c>
      <c r="B22" s="94" t="s">
        <v>30</v>
      </c>
      <c r="C22" s="94" t="s">
        <v>27</v>
      </c>
      <c r="D22" s="94" t="s">
        <v>31</v>
      </c>
      <c r="E22" s="95"/>
      <c r="F22" s="96"/>
      <c r="G22" s="54"/>
      <c r="H22" s="54"/>
      <c r="I22" s="54"/>
      <c r="J22" s="97">
        <v>-22310000</v>
      </c>
      <c r="K22" s="58"/>
      <c r="L22" s="58" t="s">
        <v>234</v>
      </c>
    </row>
    <row r="23" spans="1:12" ht="33" customHeight="1" x14ac:dyDescent="0.3">
      <c r="A23" s="66"/>
      <c r="B23" s="29"/>
      <c r="C23" s="29"/>
      <c r="D23" s="29"/>
      <c r="E23" s="30"/>
      <c r="F23" s="31"/>
      <c r="G23" s="3"/>
      <c r="H23" s="3"/>
      <c r="I23" s="3"/>
      <c r="J23" s="32"/>
      <c r="K23" s="33"/>
      <c r="L23" s="33"/>
    </row>
    <row r="24" spans="1:12" ht="33" customHeight="1" thickBot="1" x14ac:dyDescent="0.35">
      <c r="A24" s="74"/>
      <c r="B24" s="75"/>
      <c r="C24" s="75"/>
      <c r="D24" s="75"/>
      <c r="E24" s="76"/>
      <c r="F24" s="77"/>
      <c r="G24" s="78"/>
      <c r="H24" s="78"/>
      <c r="I24" s="78"/>
      <c r="J24" s="79">
        <f>SUM(J21:J23)</f>
        <v>4947554.9800000042</v>
      </c>
      <c r="K24" s="77" t="s">
        <v>19</v>
      </c>
      <c r="L24" s="77"/>
    </row>
    <row r="25" spans="1:12" ht="33" customHeight="1" thickTop="1" x14ac:dyDescent="0.3">
      <c r="A25" s="67"/>
      <c r="B25" s="3"/>
      <c r="C25" s="3"/>
      <c r="D25" s="3"/>
      <c r="E25" s="3"/>
      <c r="F25" s="3"/>
      <c r="G25" s="3"/>
      <c r="H25" s="3"/>
      <c r="I25" s="3"/>
      <c r="J25" s="5"/>
      <c r="K25" s="6"/>
    </row>
    <row r="26" spans="1:12" ht="33" customHeight="1" x14ac:dyDescent="0.3">
      <c r="A26" s="69"/>
      <c r="B26" s="1"/>
      <c r="C26" s="1"/>
      <c r="D26" s="35"/>
      <c r="E26" s="1"/>
      <c r="F26" s="1"/>
      <c r="G26" s="1"/>
      <c r="H26" s="1"/>
      <c r="I26" s="1"/>
      <c r="J26" s="1"/>
      <c r="K26" s="1"/>
    </row>
    <row r="27" spans="1:12" ht="33" customHeight="1" x14ac:dyDescent="0.3">
      <c r="A27" s="146" t="s">
        <v>39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8"/>
    </row>
    <row r="28" spans="1:12" ht="33" customHeight="1" x14ac:dyDescent="0.3">
      <c r="A28" s="65" t="s">
        <v>0</v>
      </c>
      <c r="B28" s="24" t="s">
        <v>1</v>
      </c>
      <c r="C28" s="24" t="s">
        <v>2</v>
      </c>
      <c r="D28" s="24" t="s">
        <v>3</v>
      </c>
      <c r="E28" s="24" t="s">
        <v>4</v>
      </c>
      <c r="F28" s="24" t="s">
        <v>5</v>
      </c>
      <c r="G28" s="24" t="s">
        <v>6</v>
      </c>
      <c r="H28" s="24" t="s">
        <v>7</v>
      </c>
      <c r="I28" s="24" t="s">
        <v>8</v>
      </c>
      <c r="J28" s="21" t="s">
        <v>9</v>
      </c>
      <c r="K28" s="24" t="s">
        <v>10</v>
      </c>
      <c r="L28" s="33"/>
    </row>
    <row r="29" spans="1:12" ht="33" customHeight="1" x14ac:dyDescent="0.3">
      <c r="A29" s="65"/>
      <c r="B29" s="24"/>
      <c r="C29" s="24"/>
      <c r="D29" s="24" t="s">
        <v>11</v>
      </c>
      <c r="E29" s="25"/>
      <c r="F29" s="26"/>
      <c r="G29" s="3"/>
      <c r="H29" s="3"/>
      <c r="I29" s="3"/>
      <c r="J29" s="27">
        <f>J24</f>
        <v>4947554.9800000042</v>
      </c>
      <c r="K29" s="28"/>
      <c r="L29" s="33"/>
    </row>
    <row r="30" spans="1:12" ht="33" customHeight="1" x14ac:dyDescent="0.3">
      <c r="A30" s="93">
        <v>45386</v>
      </c>
      <c r="B30" s="94" t="s">
        <v>40</v>
      </c>
      <c r="C30" s="94" t="s">
        <v>41</v>
      </c>
      <c r="D30" s="94" t="s">
        <v>42</v>
      </c>
      <c r="E30" s="95"/>
      <c r="F30" s="96"/>
      <c r="G30" s="54"/>
      <c r="H30" s="54"/>
      <c r="I30" s="54"/>
      <c r="J30" s="97">
        <v>5900000</v>
      </c>
      <c r="K30" s="58"/>
      <c r="L30" s="58" t="s">
        <v>233</v>
      </c>
    </row>
    <row r="31" spans="1:12" ht="33" customHeight="1" x14ac:dyDescent="0.3">
      <c r="A31" s="66"/>
      <c r="B31" s="29"/>
      <c r="C31" s="29"/>
      <c r="D31" s="29"/>
      <c r="E31" s="30"/>
      <c r="F31" s="31"/>
      <c r="G31" s="3"/>
      <c r="H31" s="3"/>
      <c r="I31" s="3"/>
      <c r="J31" s="32"/>
      <c r="K31" s="33"/>
      <c r="L31" s="33"/>
    </row>
    <row r="32" spans="1:12" ht="33" customHeight="1" thickBot="1" x14ac:dyDescent="0.35">
      <c r="A32" s="74"/>
      <c r="B32" s="75"/>
      <c r="C32" s="75"/>
      <c r="D32" s="75"/>
      <c r="E32" s="76"/>
      <c r="F32" s="77"/>
      <c r="G32" s="78"/>
      <c r="H32" s="78"/>
      <c r="I32" s="78"/>
      <c r="J32" s="79">
        <f>SUM(J29:J31)</f>
        <v>10847554.980000004</v>
      </c>
      <c r="K32" s="77" t="s">
        <v>43</v>
      </c>
      <c r="L32" s="77"/>
    </row>
    <row r="33" spans="1:13" ht="33" customHeight="1" thickTop="1" x14ac:dyDescent="0.3">
      <c r="A33" s="71"/>
      <c r="B33" s="40"/>
      <c r="C33" s="40"/>
      <c r="D33" s="40"/>
      <c r="E33" s="37"/>
      <c r="F33" s="41"/>
      <c r="G33" s="34"/>
      <c r="H33" s="34"/>
      <c r="I33" s="34"/>
      <c r="J33" s="37"/>
      <c r="K33" s="41"/>
    </row>
    <row r="34" spans="1:13" ht="33" customHeight="1" x14ac:dyDescent="0.3">
      <c r="A34" s="71"/>
      <c r="B34" s="34"/>
      <c r="C34" s="34"/>
      <c r="D34" s="34"/>
      <c r="E34" s="4"/>
      <c r="F34" s="2"/>
      <c r="G34" s="1"/>
      <c r="H34" s="1"/>
      <c r="I34" s="1"/>
      <c r="J34" s="4"/>
      <c r="K34" s="2"/>
    </row>
    <row r="35" spans="1:13" ht="33" customHeight="1" x14ac:dyDescent="0.3">
      <c r="A35" s="146" t="s">
        <v>44</v>
      </c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8"/>
    </row>
    <row r="36" spans="1:13" ht="33" customHeight="1" x14ac:dyDescent="0.3">
      <c r="A36" s="65" t="s">
        <v>0</v>
      </c>
      <c r="B36" s="24" t="s">
        <v>1</v>
      </c>
      <c r="C36" s="24" t="s">
        <v>2</v>
      </c>
      <c r="D36" s="24" t="s">
        <v>3</v>
      </c>
      <c r="E36" s="24" t="s">
        <v>4</v>
      </c>
      <c r="F36" s="24" t="s">
        <v>5</v>
      </c>
      <c r="G36" s="24" t="s">
        <v>6</v>
      </c>
      <c r="H36" s="24" t="s">
        <v>7</v>
      </c>
      <c r="I36" s="24" t="s">
        <v>8</v>
      </c>
      <c r="J36" s="21" t="s">
        <v>9</v>
      </c>
      <c r="K36" s="24" t="s">
        <v>10</v>
      </c>
      <c r="L36" s="33"/>
    </row>
    <row r="37" spans="1:13" ht="33" customHeight="1" x14ac:dyDescent="0.3">
      <c r="A37" s="65"/>
      <c r="B37" s="24"/>
      <c r="C37" s="24"/>
      <c r="D37" s="24" t="s">
        <v>11</v>
      </c>
      <c r="E37" s="25"/>
      <c r="F37" s="26"/>
      <c r="G37" s="3"/>
      <c r="H37" s="3"/>
      <c r="I37" s="3"/>
      <c r="J37" s="27">
        <f>J32</f>
        <v>10847554.980000004</v>
      </c>
      <c r="K37" s="28"/>
      <c r="L37" s="33"/>
    </row>
    <row r="38" spans="1:13" ht="33" customHeight="1" x14ac:dyDescent="0.3">
      <c r="A38" s="93">
        <v>45387</v>
      </c>
      <c r="B38" s="94" t="s">
        <v>45</v>
      </c>
      <c r="C38" s="94" t="s">
        <v>46</v>
      </c>
      <c r="D38" s="94" t="s">
        <v>46</v>
      </c>
      <c r="E38" s="95"/>
      <c r="F38" s="96"/>
      <c r="G38" s="54"/>
      <c r="H38" s="54"/>
      <c r="I38" s="54"/>
      <c r="J38" s="97">
        <v>-4399200</v>
      </c>
      <c r="K38" s="58"/>
      <c r="L38" s="58" t="s">
        <v>234</v>
      </c>
    </row>
    <row r="39" spans="1:13" ht="33" customHeight="1" x14ac:dyDescent="0.3">
      <c r="A39" s="66"/>
      <c r="B39" s="29"/>
      <c r="C39" s="29"/>
      <c r="D39" s="29"/>
      <c r="E39" s="30"/>
      <c r="F39" s="31"/>
      <c r="G39" s="3"/>
      <c r="H39" s="3"/>
      <c r="I39" s="3"/>
      <c r="J39" s="32"/>
      <c r="K39" s="33"/>
      <c r="L39" s="33"/>
    </row>
    <row r="40" spans="1:13" ht="33" customHeight="1" thickBot="1" x14ac:dyDescent="0.35">
      <c r="A40" s="74"/>
      <c r="B40" s="75"/>
      <c r="C40" s="75"/>
      <c r="D40" s="75"/>
      <c r="E40" s="76"/>
      <c r="F40" s="77"/>
      <c r="G40" s="78"/>
      <c r="H40" s="78"/>
      <c r="I40" s="78"/>
      <c r="J40" s="79">
        <f>SUM(J37:J39)</f>
        <v>6448354.9800000042</v>
      </c>
      <c r="K40" s="77" t="s">
        <v>47</v>
      </c>
      <c r="L40" s="77"/>
    </row>
    <row r="41" spans="1:13" ht="33" customHeight="1" thickTop="1" x14ac:dyDescent="0.3">
      <c r="A41" s="71"/>
      <c r="B41" s="40"/>
      <c r="C41" s="40"/>
      <c r="D41" s="40"/>
      <c r="E41" s="37"/>
      <c r="F41" s="41"/>
      <c r="G41" s="34"/>
      <c r="H41" s="34"/>
      <c r="I41" s="34"/>
      <c r="J41" s="37"/>
      <c r="K41" s="41"/>
    </row>
    <row r="42" spans="1:13" ht="33" customHeight="1" x14ac:dyDescent="0.3">
      <c r="A42" s="71"/>
      <c r="B42" s="34"/>
      <c r="C42" s="34"/>
      <c r="D42" s="34"/>
      <c r="E42" s="4"/>
      <c r="F42" s="2"/>
      <c r="G42" s="1"/>
      <c r="H42" s="1"/>
      <c r="I42" s="1"/>
      <c r="J42" s="4"/>
      <c r="K42" s="2"/>
    </row>
    <row r="43" spans="1:13" ht="33" customHeight="1" x14ac:dyDescent="0.3">
      <c r="A43" s="146" t="s">
        <v>48</v>
      </c>
      <c r="B43" s="147"/>
      <c r="C43" s="147"/>
      <c r="D43" s="147"/>
      <c r="E43" s="147"/>
      <c r="F43" s="147"/>
      <c r="G43" s="147"/>
      <c r="H43" s="147"/>
      <c r="I43" s="147"/>
      <c r="J43" s="147"/>
      <c r="K43" s="147"/>
      <c r="L43" s="148"/>
    </row>
    <row r="44" spans="1:13" ht="33" customHeight="1" x14ac:dyDescent="0.3">
      <c r="A44" s="65" t="s">
        <v>0</v>
      </c>
      <c r="B44" s="24" t="s">
        <v>1</v>
      </c>
      <c r="C44" s="24" t="s">
        <v>2</v>
      </c>
      <c r="D44" s="24" t="s">
        <v>3</v>
      </c>
      <c r="E44" s="24" t="s">
        <v>4</v>
      </c>
      <c r="F44" s="24" t="s">
        <v>5</v>
      </c>
      <c r="G44" s="24" t="s">
        <v>6</v>
      </c>
      <c r="H44" s="24" t="s">
        <v>7</v>
      </c>
      <c r="I44" s="24" t="s">
        <v>8</v>
      </c>
      <c r="J44" s="21" t="s">
        <v>9</v>
      </c>
      <c r="K44" s="24" t="s">
        <v>10</v>
      </c>
      <c r="L44" s="33"/>
    </row>
    <row r="45" spans="1:13" ht="33" customHeight="1" x14ac:dyDescent="0.3">
      <c r="A45" s="65"/>
      <c r="B45" s="24"/>
      <c r="C45" s="24"/>
      <c r="D45" s="24" t="s">
        <v>11</v>
      </c>
      <c r="E45" s="25"/>
      <c r="F45" s="26"/>
      <c r="G45" s="3"/>
      <c r="H45" s="3"/>
      <c r="I45" s="3"/>
      <c r="J45" s="27">
        <f>J40</f>
        <v>6448354.9800000042</v>
      </c>
      <c r="K45" s="28"/>
      <c r="L45" s="33"/>
    </row>
    <row r="46" spans="1:13" ht="33" customHeight="1" x14ac:dyDescent="0.3">
      <c r="A46" s="102">
        <v>45390</v>
      </c>
      <c r="B46" s="51" t="s">
        <v>49</v>
      </c>
      <c r="C46" s="51" t="s">
        <v>230</v>
      </c>
      <c r="D46" s="51" t="s">
        <v>229</v>
      </c>
      <c r="E46" s="52"/>
      <c r="F46" s="53"/>
      <c r="G46" s="54"/>
      <c r="H46" s="54"/>
      <c r="I46" s="54"/>
      <c r="J46" s="56">
        <v>-125000</v>
      </c>
      <c r="K46" s="28"/>
      <c r="L46" s="33" t="s">
        <v>231</v>
      </c>
      <c r="M46" s="126" t="s">
        <v>240</v>
      </c>
    </row>
    <row r="47" spans="1:13" ht="33" customHeight="1" x14ac:dyDescent="0.3">
      <c r="A47" s="102">
        <v>45390</v>
      </c>
      <c r="B47" s="51" t="s">
        <v>50</v>
      </c>
      <c r="C47" s="51" t="s">
        <v>51</v>
      </c>
      <c r="D47" s="51" t="s">
        <v>51</v>
      </c>
      <c r="E47" s="52"/>
      <c r="F47" s="53"/>
      <c r="G47" s="54"/>
      <c r="H47" s="54"/>
      <c r="I47" s="54"/>
      <c r="J47" s="56">
        <v>-763000</v>
      </c>
      <c r="K47" s="28"/>
      <c r="L47" s="33" t="s">
        <v>232</v>
      </c>
      <c r="M47" s="126" t="s">
        <v>241</v>
      </c>
    </row>
    <row r="48" spans="1:13" ht="33" customHeight="1" x14ac:dyDescent="0.3">
      <c r="A48" s="102">
        <v>45390</v>
      </c>
      <c r="B48" s="94" t="s">
        <v>52</v>
      </c>
      <c r="C48" s="94" t="s">
        <v>53</v>
      </c>
      <c r="D48" s="94" t="s">
        <v>54</v>
      </c>
      <c r="E48" s="95"/>
      <c r="F48" s="96"/>
      <c r="G48" s="54"/>
      <c r="H48" s="54"/>
      <c r="I48" s="54"/>
      <c r="J48" s="97">
        <v>-913310.8</v>
      </c>
      <c r="K48" s="33"/>
      <c r="L48" s="33" t="s">
        <v>231</v>
      </c>
      <c r="M48" s="126" t="s">
        <v>242</v>
      </c>
    </row>
    <row r="49" spans="1:14" ht="33" customHeight="1" x14ac:dyDescent="0.3">
      <c r="A49" s="103">
        <v>45390</v>
      </c>
      <c r="B49" s="87" t="s">
        <v>76</v>
      </c>
      <c r="C49" s="87" t="s">
        <v>58</v>
      </c>
      <c r="D49" s="87" t="s">
        <v>57</v>
      </c>
      <c r="E49" s="88"/>
      <c r="F49" s="89"/>
      <c r="G49" s="90"/>
      <c r="H49" s="90"/>
      <c r="I49" s="90"/>
      <c r="J49" s="91">
        <v>-570000</v>
      </c>
      <c r="K49" s="33"/>
      <c r="L49" s="33" t="s">
        <v>232</v>
      </c>
      <c r="M49" s="126" t="s">
        <v>243</v>
      </c>
    </row>
    <row r="50" spans="1:14" s="42" customFormat="1" ht="33" customHeight="1" x14ac:dyDescent="0.3">
      <c r="A50" s="102">
        <v>45390</v>
      </c>
      <c r="B50" s="94" t="s">
        <v>55</v>
      </c>
      <c r="C50" s="94" t="s">
        <v>53</v>
      </c>
      <c r="D50" s="94" t="s">
        <v>56</v>
      </c>
      <c r="E50" s="95"/>
      <c r="F50" s="96"/>
      <c r="G50" s="54"/>
      <c r="H50" s="54"/>
      <c r="I50" s="54"/>
      <c r="J50" s="97">
        <v>-688500</v>
      </c>
      <c r="K50" s="33"/>
      <c r="L50" s="33" t="s">
        <v>231</v>
      </c>
      <c r="M50" s="126" t="s">
        <v>242</v>
      </c>
    </row>
    <row r="51" spans="1:14" s="42" customFormat="1" ht="33" customHeight="1" thickBot="1" x14ac:dyDescent="0.35">
      <c r="A51" s="74"/>
      <c r="B51" s="75"/>
      <c r="C51" s="75"/>
      <c r="D51" s="75"/>
      <c r="E51" s="76"/>
      <c r="F51" s="77"/>
      <c r="G51" s="78"/>
      <c r="H51" s="78"/>
      <c r="I51" s="78"/>
      <c r="J51" s="79">
        <f>SUM(J45:J50)</f>
        <v>3388544.1800000044</v>
      </c>
      <c r="K51" s="77" t="s">
        <v>63</v>
      </c>
      <c r="L51" s="77"/>
    </row>
    <row r="52" spans="1:14" s="42" customFormat="1" ht="33" customHeight="1" thickTop="1" x14ac:dyDescent="0.3">
      <c r="A52" s="67"/>
      <c r="B52" s="3"/>
      <c r="C52" s="3"/>
      <c r="D52" s="3"/>
      <c r="E52" s="5"/>
      <c r="F52" s="6"/>
      <c r="G52" s="3"/>
      <c r="H52" s="3"/>
      <c r="I52" s="3"/>
      <c r="J52" s="5"/>
      <c r="K52" s="6"/>
      <c r="L52" s="6"/>
    </row>
    <row r="53" spans="1:14" s="42" customFormat="1" ht="33" customHeight="1" x14ac:dyDescent="0.3">
      <c r="A53" s="67"/>
      <c r="B53" s="3"/>
      <c r="C53" s="3"/>
      <c r="D53" s="3"/>
      <c r="E53" s="5"/>
      <c r="F53" s="6"/>
      <c r="G53" s="3"/>
      <c r="H53" s="3"/>
      <c r="I53" s="3"/>
      <c r="J53" s="5"/>
      <c r="K53" s="6"/>
      <c r="L53" s="6"/>
    </row>
    <row r="54" spans="1:14" s="42" customFormat="1" ht="33" customHeight="1" x14ac:dyDescent="0.3">
      <c r="A54" s="146" t="s">
        <v>77</v>
      </c>
      <c r="B54" s="147"/>
      <c r="C54" s="147"/>
      <c r="D54" s="147"/>
      <c r="E54" s="147"/>
      <c r="F54" s="147"/>
      <c r="G54" s="147"/>
      <c r="H54" s="147"/>
      <c r="I54" s="147"/>
      <c r="J54" s="147"/>
      <c r="K54" s="147"/>
      <c r="L54" s="148"/>
    </row>
    <row r="55" spans="1:14" s="42" customFormat="1" ht="33" customHeight="1" x14ac:dyDescent="0.3">
      <c r="A55" s="65" t="s">
        <v>0</v>
      </c>
      <c r="B55" s="24" t="s">
        <v>1</v>
      </c>
      <c r="C55" s="24" t="s">
        <v>2</v>
      </c>
      <c r="D55" s="24" t="s">
        <v>3</v>
      </c>
      <c r="E55" s="24" t="s">
        <v>4</v>
      </c>
      <c r="F55" s="24" t="s">
        <v>5</v>
      </c>
      <c r="G55" s="24" t="s">
        <v>6</v>
      </c>
      <c r="H55" s="24" t="s">
        <v>7</v>
      </c>
      <c r="I55" s="24" t="s">
        <v>8</v>
      </c>
      <c r="J55" s="21" t="s">
        <v>9</v>
      </c>
      <c r="K55" s="24" t="s">
        <v>10</v>
      </c>
      <c r="L55" s="33"/>
    </row>
    <row r="56" spans="1:14" s="42" customFormat="1" ht="33" customHeight="1" x14ac:dyDescent="0.3">
      <c r="A56" s="65"/>
      <c r="B56" s="24"/>
      <c r="C56" s="24"/>
      <c r="D56" s="24" t="s">
        <v>11</v>
      </c>
      <c r="E56" s="25"/>
      <c r="F56" s="26"/>
      <c r="G56" s="3"/>
      <c r="H56" s="3"/>
      <c r="I56" s="3"/>
      <c r="J56" s="27">
        <f>J51</f>
        <v>3388544.1800000044</v>
      </c>
      <c r="K56" s="28"/>
      <c r="L56" s="33"/>
    </row>
    <row r="57" spans="1:14" s="42" customFormat="1" ht="33" customHeight="1" x14ac:dyDescent="0.3">
      <c r="A57" s="102">
        <v>45391</v>
      </c>
      <c r="B57" s="51" t="s">
        <v>64</v>
      </c>
      <c r="C57" s="51" t="s">
        <v>65</v>
      </c>
      <c r="D57" s="51" t="s">
        <v>65</v>
      </c>
      <c r="E57" s="52"/>
      <c r="F57" s="53"/>
      <c r="G57" s="54"/>
      <c r="H57" s="54"/>
      <c r="I57" s="54"/>
      <c r="J57" s="56">
        <v>-100000</v>
      </c>
      <c r="K57" s="28"/>
      <c r="L57" s="33" t="s">
        <v>232</v>
      </c>
      <c r="M57" s="126" t="s">
        <v>246</v>
      </c>
    </row>
    <row r="58" spans="1:14" s="42" customFormat="1" ht="33" customHeight="1" x14ac:dyDescent="0.3">
      <c r="A58" s="102">
        <v>45391</v>
      </c>
      <c r="B58" s="94" t="s">
        <v>73</v>
      </c>
      <c r="C58" s="94" t="s">
        <v>74</v>
      </c>
      <c r="D58" s="94" t="s">
        <v>75</v>
      </c>
      <c r="E58" s="95"/>
      <c r="F58" s="96"/>
      <c r="G58" s="54"/>
      <c r="H58" s="54"/>
      <c r="I58" s="54"/>
      <c r="J58" s="97">
        <v>-1500800</v>
      </c>
      <c r="K58" s="33"/>
      <c r="L58" s="33" t="s">
        <v>234</v>
      </c>
    </row>
    <row r="59" spans="1:14" s="42" customFormat="1" ht="33" customHeight="1" x14ac:dyDescent="0.3">
      <c r="A59" s="102">
        <v>45391</v>
      </c>
      <c r="B59" s="94" t="s">
        <v>78</v>
      </c>
      <c r="C59" s="94" t="s">
        <v>79</v>
      </c>
      <c r="D59" s="94" t="s">
        <v>80</v>
      </c>
      <c r="E59" s="95"/>
      <c r="F59" s="96"/>
      <c r="G59" s="54"/>
      <c r="H59" s="54"/>
      <c r="I59" s="54"/>
      <c r="J59" s="97">
        <v>-6000</v>
      </c>
      <c r="K59" s="33"/>
      <c r="L59" s="33" t="s">
        <v>232</v>
      </c>
      <c r="M59" s="126" t="s">
        <v>247</v>
      </c>
    </row>
    <row r="60" spans="1:14" s="42" customFormat="1" ht="33" customHeight="1" x14ac:dyDescent="0.3">
      <c r="A60" s="93">
        <v>45391</v>
      </c>
      <c r="B60" s="94" t="s">
        <v>81</v>
      </c>
      <c r="C60" s="94" t="s">
        <v>79</v>
      </c>
      <c r="D60" s="94" t="s">
        <v>82</v>
      </c>
      <c r="E60" s="95"/>
      <c r="F60" s="96"/>
      <c r="G60" s="54"/>
      <c r="H60" s="54"/>
      <c r="I60" s="54"/>
      <c r="J60" s="97">
        <v>-200000</v>
      </c>
      <c r="K60" s="125"/>
      <c r="L60" s="125" t="s">
        <v>232</v>
      </c>
      <c r="M60" s="126" t="s">
        <v>248</v>
      </c>
    </row>
    <row r="61" spans="1:14" s="42" customFormat="1" ht="33" customHeight="1" x14ac:dyDescent="0.3">
      <c r="A61" s="93">
        <v>45391</v>
      </c>
      <c r="B61" s="94" t="s">
        <v>83</v>
      </c>
      <c r="C61" s="94" t="s">
        <v>79</v>
      </c>
      <c r="D61" s="94" t="s">
        <v>84</v>
      </c>
      <c r="E61" s="95"/>
      <c r="F61" s="96"/>
      <c r="G61" s="54"/>
      <c r="H61" s="54"/>
      <c r="I61" s="54"/>
      <c r="J61" s="97">
        <v>-91000</v>
      </c>
      <c r="K61" s="33"/>
      <c r="L61" s="125" t="s">
        <v>232</v>
      </c>
      <c r="M61" s="126" t="s">
        <v>243</v>
      </c>
    </row>
    <row r="62" spans="1:14" s="42" customFormat="1" ht="33" customHeight="1" x14ac:dyDescent="0.3">
      <c r="A62" s="93">
        <v>45391</v>
      </c>
      <c r="B62" s="94" t="s">
        <v>85</v>
      </c>
      <c r="C62" s="94" t="s">
        <v>79</v>
      </c>
      <c r="D62" s="94" t="s">
        <v>86</v>
      </c>
      <c r="E62" s="95"/>
      <c r="F62" s="96"/>
      <c r="G62" s="54"/>
      <c r="H62" s="54"/>
      <c r="I62" s="54"/>
      <c r="J62" s="97">
        <v>-11000</v>
      </c>
      <c r="K62" s="33"/>
      <c r="L62" s="33" t="s">
        <v>231</v>
      </c>
      <c r="M62" s="126" t="s">
        <v>244</v>
      </c>
      <c r="N62" s="42" t="s">
        <v>366</v>
      </c>
    </row>
    <row r="63" spans="1:14" s="42" customFormat="1" ht="33" customHeight="1" x14ac:dyDescent="0.3">
      <c r="A63" s="93">
        <v>45391</v>
      </c>
      <c r="B63" s="94" t="s">
        <v>87</v>
      </c>
      <c r="C63" s="94" t="s">
        <v>79</v>
      </c>
      <c r="D63" s="94" t="s">
        <v>88</v>
      </c>
      <c r="E63" s="95"/>
      <c r="F63" s="96"/>
      <c r="G63" s="54"/>
      <c r="H63" s="54"/>
      <c r="I63" s="54"/>
      <c r="J63" s="97">
        <v>-70000</v>
      </c>
      <c r="K63" s="33"/>
      <c r="L63" s="33" t="s">
        <v>231</v>
      </c>
      <c r="M63" s="126" t="s">
        <v>244</v>
      </c>
    </row>
    <row r="64" spans="1:14" s="42" customFormat="1" ht="33" customHeight="1" x14ac:dyDescent="0.3">
      <c r="A64" s="93">
        <v>45391</v>
      </c>
      <c r="B64" s="94" t="s">
        <v>89</v>
      </c>
      <c r="C64" s="94" t="s">
        <v>79</v>
      </c>
      <c r="D64" s="94" t="s">
        <v>90</v>
      </c>
      <c r="E64" s="95"/>
      <c r="F64" s="96"/>
      <c r="G64" s="54"/>
      <c r="H64" s="54"/>
      <c r="I64" s="54"/>
      <c r="J64" s="97">
        <v>-38000</v>
      </c>
      <c r="K64" s="33"/>
      <c r="L64" s="33" t="s">
        <v>231</v>
      </c>
      <c r="M64" s="126" t="s">
        <v>240</v>
      </c>
    </row>
    <row r="65" spans="1:13" s="42" customFormat="1" ht="33" customHeight="1" x14ac:dyDescent="0.3">
      <c r="A65" s="93">
        <v>45391</v>
      </c>
      <c r="B65" s="94" t="s">
        <v>91</v>
      </c>
      <c r="C65" s="94" t="s">
        <v>92</v>
      </c>
      <c r="D65" s="94" t="s">
        <v>93</v>
      </c>
      <c r="E65" s="95"/>
      <c r="F65" s="96"/>
      <c r="G65" s="54"/>
      <c r="H65" s="54"/>
      <c r="I65" s="54"/>
      <c r="J65" s="97">
        <v>-34771</v>
      </c>
      <c r="K65" s="33"/>
      <c r="L65" s="33" t="s">
        <v>231</v>
      </c>
      <c r="M65" s="126" t="s">
        <v>240</v>
      </c>
    </row>
    <row r="66" spans="1:13" s="42" customFormat="1" ht="33" customHeight="1" x14ac:dyDescent="0.3">
      <c r="A66" s="93">
        <v>45391</v>
      </c>
      <c r="B66" s="94" t="s">
        <v>94</v>
      </c>
      <c r="C66" s="94" t="s">
        <v>79</v>
      </c>
      <c r="D66" s="94" t="s">
        <v>95</v>
      </c>
      <c r="E66" s="95"/>
      <c r="F66" s="96"/>
      <c r="G66" s="54"/>
      <c r="H66" s="54"/>
      <c r="I66" s="54"/>
      <c r="J66" s="97">
        <v>-15000</v>
      </c>
      <c r="K66" s="33"/>
      <c r="L66" s="33" t="s">
        <v>231</v>
      </c>
      <c r="M66" s="126" t="s">
        <v>244</v>
      </c>
    </row>
    <row r="67" spans="1:13" s="42" customFormat="1" ht="33" customHeight="1" x14ac:dyDescent="0.3">
      <c r="A67" s="93">
        <v>45391</v>
      </c>
      <c r="B67" s="94" t="s">
        <v>96</v>
      </c>
      <c r="C67" s="94" t="s">
        <v>92</v>
      </c>
      <c r="D67" s="94" t="s">
        <v>97</v>
      </c>
      <c r="E67" s="95"/>
      <c r="F67" s="96"/>
      <c r="G67" s="54"/>
      <c r="H67" s="54"/>
      <c r="I67" s="54"/>
      <c r="J67" s="97">
        <v>-50400</v>
      </c>
      <c r="K67" s="33"/>
      <c r="L67" s="33" t="s">
        <v>232</v>
      </c>
      <c r="M67" s="126" t="s">
        <v>249</v>
      </c>
    </row>
    <row r="68" spans="1:13" s="108" customFormat="1" ht="33" customHeight="1" x14ac:dyDescent="0.3">
      <c r="A68" s="68">
        <v>45391</v>
      </c>
      <c r="B68" s="87" t="s">
        <v>100</v>
      </c>
      <c r="C68" s="87" t="s">
        <v>106</v>
      </c>
      <c r="D68" s="87" t="s">
        <v>106</v>
      </c>
      <c r="E68" s="116"/>
      <c r="F68" s="117"/>
      <c r="G68" s="118"/>
      <c r="H68" s="118"/>
      <c r="I68" s="118"/>
      <c r="J68" s="91">
        <v>-96200</v>
      </c>
      <c r="K68" s="107"/>
      <c r="L68" s="125" t="s">
        <v>231</v>
      </c>
      <c r="M68" s="126" t="s">
        <v>240</v>
      </c>
    </row>
    <row r="69" spans="1:13" s="42" customFormat="1" ht="33" customHeight="1" x14ac:dyDescent="0.3">
      <c r="A69" s="93">
        <v>45391</v>
      </c>
      <c r="B69" s="94" t="s">
        <v>101</v>
      </c>
      <c r="C69" s="94" t="s">
        <v>107</v>
      </c>
      <c r="D69" s="94" t="s">
        <v>107</v>
      </c>
      <c r="E69" s="95"/>
      <c r="F69" s="96"/>
      <c r="G69" s="54"/>
      <c r="H69" s="54"/>
      <c r="I69" s="54"/>
      <c r="J69" s="97">
        <v>-19000</v>
      </c>
      <c r="K69" s="33"/>
      <c r="L69" s="33" t="s">
        <v>232</v>
      </c>
      <c r="M69" s="126" t="s">
        <v>250</v>
      </c>
    </row>
    <row r="70" spans="1:13" s="108" customFormat="1" ht="33" customHeight="1" x14ac:dyDescent="0.3">
      <c r="A70" s="68">
        <v>45391</v>
      </c>
      <c r="B70" s="87" t="s">
        <v>367</v>
      </c>
      <c r="C70" s="87" t="s">
        <v>108</v>
      </c>
      <c r="D70" s="87" t="s">
        <v>108</v>
      </c>
      <c r="E70" s="116"/>
      <c r="F70" s="117"/>
      <c r="G70" s="118"/>
      <c r="H70" s="118"/>
      <c r="I70" s="118"/>
      <c r="J70" s="91">
        <v>-74070</v>
      </c>
      <c r="K70" s="107"/>
      <c r="L70" s="125" t="s">
        <v>231</v>
      </c>
      <c r="M70" s="126" t="s">
        <v>245</v>
      </c>
    </row>
    <row r="71" spans="1:13" s="42" customFormat="1" ht="33" customHeight="1" x14ac:dyDescent="0.3">
      <c r="A71" s="93">
        <v>45391</v>
      </c>
      <c r="B71" s="94" t="s">
        <v>102</v>
      </c>
      <c r="C71" s="94" t="s">
        <v>109</v>
      </c>
      <c r="D71" s="94" t="s">
        <v>109</v>
      </c>
      <c r="E71" s="95"/>
      <c r="F71" s="96"/>
      <c r="G71" s="54"/>
      <c r="H71" s="54"/>
      <c r="I71" s="54"/>
      <c r="J71" s="97">
        <v>-758130</v>
      </c>
      <c r="K71" s="33"/>
      <c r="L71" s="125" t="s">
        <v>231</v>
      </c>
      <c r="M71" s="126" t="s">
        <v>245</v>
      </c>
    </row>
    <row r="72" spans="1:13" s="42" customFormat="1" ht="33" customHeight="1" x14ac:dyDescent="0.3">
      <c r="A72" s="93">
        <v>45391</v>
      </c>
      <c r="B72" s="94" t="s">
        <v>103</v>
      </c>
      <c r="C72" s="94" t="s">
        <v>104</v>
      </c>
      <c r="D72" s="94" t="s">
        <v>105</v>
      </c>
      <c r="E72" s="95"/>
      <c r="F72" s="96"/>
      <c r="G72" s="54"/>
      <c r="H72" s="54"/>
      <c r="I72" s="54"/>
      <c r="J72" s="97">
        <v>-500000</v>
      </c>
      <c r="K72" s="33"/>
      <c r="L72" s="33" t="s">
        <v>231</v>
      </c>
      <c r="M72" s="126" t="s">
        <v>245</v>
      </c>
    </row>
    <row r="73" spans="1:13" s="42" customFormat="1" ht="33" customHeight="1" x14ac:dyDescent="0.3">
      <c r="A73" s="93">
        <v>45391</v>
      </c>
      <c r="B73" s="94" t="s">
        <v>110</v>
      </c>
      <c r="C73" s="94" t="s">
        <v>111</v>
      </c>
      <c r="D73" s="94" t="s">
        <v>112</v>
      </c>
      <c r="E73" s="95"/>
      <c r="F73" s="96"/>
      <c r="G73" s="54"/>
      <c r="H73" s="54"/>
      <c r="I73" s="54"/>
      <c r="J73" s="97">
        <v>-2772250</v>
      </c>
      <c r="K73" s="33"/>
      <c r="L73" s="33" t="s">
        <v>231</v>
      </c>
      <c r="M73" s="126" t="s">
        <v>245</v>
      </c>
    </row>
    <row r="74" spans="1:13" s="42" customFormat="1" ht="33" customHeight="1" x14ac:dyDescent="0.3">
      <c r="A74" s="93">
        <v>45391</v>
      </c>
      <c r="B74" s="94" t="s">
        <v>98</v>
      </c>
      <c r="C74" s="94" t="s">
        <v>79</v>
      </c>
      <c r="D74" s="94" t="s">
        <v>99</v>
      </c>
      <c r="E74" s="95"/>
      <c r="F74" s="96"/>
      <c r="G74" s="54"/>
      <c r="H74" s="54"/>
      <c r="I74" s="54"/>
      <c r="J74" s="97">
        <v>-36600</v>
      </c>
      <c r="K74" s="33"/>
      <c r="L74" s="33" t="s">
        <v>232</v>
      </c>
      <c r="M74" s="126" t="s">
        <v>249</v>
      </c>
    </row>
    <row r="75" spans="1:13" s="42" customFormat="1" ht="33" customHeight="1" x14ac:dyDescent="0.3">
      <c r="A75" s="102">
        <v>45391</v>
      </c>
      <c r="B75" s="94" t="s">
        <v>71</v>
      </c>
      <c r="C75" s="94" t="s">
        <v>72</v>
      </c>
      <c r="D75" s="94" t="s">
        <v>239</v>
      </c>
      <c r="E75" s="95"/>
      <c r="F75" s="96"/>
      <c r="G75" s="54"/>
      <c r="H75" s="54"/>
      <c r="I75" s="54"/>
      <c r="J75" s="97">
        <v>7716650</v>
      </c>
      <c r="K75" s="33"/>
      <c r="L75" s="33" t="s">
        <v>264</v>
      </c>
    </row>
    <row r="76" spans="1:13" s="42" customFormat="1" ht="33" customHeight="1" thickBot="1" x14ac:dyDescent="0.35">
      <c r="A76" s="74"/>
      <c r="B76" s="75"/>
      <c r="C76" s="75"/>
      <c r="D76" s="75"/>
      <c r="E76" s="76"/>
      <c r="F76" s="77"/>
      <c r="G76" s="78"/>
      <c r="H76" s="78"/>
      <c r="I76" s="78"/>
      <c r="J76" s="79">
        <f>SUM(J56:J75)</f>
        <v>4731973.1800000044</v>
      </c>
      <c r="K76" s="77" t="s">
        <v>113</v>
      </c>
      <c r="L76" s="77"/>
    </row>
    <row r="77" spans="1:13" s="42" customFormat="1" ht="33" customHeight="1" thickTop="1" x14ac:dyDescent="0.3">
      <c r="A77" s="67"/>
      <c r="B77" s="3"/>
      <c r="C77" s="3"/>
      <c r="D77" s="105"/>
      <c r="E77" s="5"/>
      <c r="F77" s="6"/>
      <c r="G77" s="3"/>
      <c r="H77" s="3"/>
      <c r="I77" s="3"/>
      <c r="J77" s="5"/>
      <c r="K77" s="6"/>
      <c r="L77" s="6"/>
    </row>
    <row r="78" spans="1:13" s="42" customFormat="1" ht="33" customHeight="1" x14ac:dyDescent="0.3">
      <c r="A78" s="67"/>
      <c r="B78" s="3"/>
      <c r="C78" s="3"/>
      <c r="D78" s="3"/>
      <c r="E78" s="5"/>
      <c r="F78" s="6"/>
      <c r="G78" s="3"/>
      <c r="H78" s="3"/>
      <c r="I78" s="3"/>
      <c r="J78" s="5"/>
      <c r="K78" s="6"/>
      <c r="L78" s="6"/>
    </row>
    <row r="79" spans="1:13" s="42" customFormat="1" ht="33" customHeight="1" x14ac:dyDescent="0.3">
      <c r="A79" s="146" t="s">
        <v>114</v>
      </c>
      <c r="B79" s="147"/>
      <c r="C79" s="147"/>
      <c r="D79" s="147"/>
      <c r="E79" s="147"/>
      <c r="F79" s="147"/>
      <c r="G79" s="147"/>
      <c r="H79" s="147"/>
      <c r="I79" s="147"/>
      <c r="J79" s="147"/>
      <c r="K79" s="147"/>
      <c r="L79" s="148"/>
    </row>
    <row r="80" spans="1:13" s="42" customFormat="1" ht="33" customHeight="1" x14ac:dyDescent="0.3">
      <c r="A80" s="65" t="s">
        <v>0</v>
      </c>
      <c r="B80" s="24" t="s">
        <v>1</v>
      </c>
      <c r="C80" s="24" t="s">
        <v>2</v>
      </c>
      <c r="D80" s="24" t="s">
        <v>3</v>
      </c>
      <c r="E80" s="24" t="s">
        <v>4</v>
      </c>
      <c r="F80" s="24" t="s">
        <v>5</v>
      </c>
      <c r="G80" s="24" t="s">
        <v>6</v>
      </c>
      <c r="H80" s="24" t="s">
        <v>7</v>
      </c>
      <c r="I80" s="24" t="s">
        <v>8</v>
      </c>
      <c r="J80" s="21" t="s">
        <v>9</v>
      </c>
      <c r="K80" s="24" t="s">
        <v>10</v>
      </c>
      <c r="L80" s="33"/>
    </row>
    <row r="81" spans="1:13" s="42" customFormat="1" ht="33" customHeight="1" x14ac:dyDescent="0.3">
      <c r="A81" s="65"/>
      <c r="B81" s="24"/>
      <c r="C81" s="24"/>
      <c r="D81" s="24" t="s">
        <v>11</v>
      </c>
      <c r="E81" s="25"/>
      <c r="F81" s="26"/>
      <c r="G81" s="3"/>
      <c r="H81" s="3"/>
      <c r="I81" s="3"/>
      <c r="J81" s="27">
        <f>J76</f>
        <v>4731973.1800000044</v>
      </c>
      <c r="K81" s="28"/>
      <c r="L81" s="33"/>
    </row>
    <row r="82" spans="1:13" s="42" customFormat="1" ht="33" customHeight="1" x14ac:dyDescent="0.3">
      <c r="A82" s="102" t="s">
        <v>116</v>
      </c>
      <c r="B82" s="51" t="s">
        <v>115</v>
      </c>
      <c r="C82" s="51" t="s">
        <v>117</v>
      </c>
      <c r="D82" s="51" t="s">
        <v>117</v>
      </c>
      <c r="E82" s="52"/>
      <c r="F82" s="53"/>
      <c r="G82" s="54"/>
      <c r="H82" s="54"/>
      <c r="I82" s="54"/>
      <c r="J82" s="56">
        <v>-9500</v>
      </c>
      <c r="K82" s="28"/>
      <c r="L82" s="33" t="s">
        <v>232</v>
      </c>
      <c r="M82" s="126" t="s">
        <v>251</v>
      </c>
    </row>
    <row r="83" spans="1:13" s="42" customFormat="1" ht="33" customHeight="1" x14ac:dyDescent="0.3">
      <c r="A83" s="102" t="s">
        <v>116</v>
      </c>
      <c r="B83" s="94" t="s">
        <v>119</v>
      </c>
      <c r="C83" s="94" t="s">
        <v>121</v>
      </c>
      <c r="D83" s="94" t="s">
        <v>120</v>
      </c>
      <c r="E83" s="95"/>
      <c r="F83" s="96"/>
      <c r="G83" s="54"/>
      <c r="H83" s="54"/>
      <c r="I83" s="54"/>
      <c r="J83" s="97">
        <v>-50000</v>
      </c>
      <c r="K83" s="33"/>
      <c r="L83" s="33" t="s">
        <v>231</v>
      </c>
      <c r="M83" s="126" t="s">
        <v>244</v>
      </c>
    </row>
    <row r="84" spans="1:13" s="42" customFormat="1" ht="33" customHeight="1" x14ac:dyDescent="0.3">
      <c r="A84" s="102" t="s">
        <v>116</v>
      </c>
      <c r="B84" s="94" t="s">
        <v>165</v>
      </c>
      <c r="C84" s="94" t="s">
        <v>121</v>
      </c>
      <c r="D84" s="94" t="s">
        <v>122</v>
      </c>
      <c r="E84" s="95"/>
      <c r="F84" s="96"/>
      <c r="G84" s="54"/>
      <c r="H84" s="54"/>
      <c r="I84" s="54"/>
      <c r="J84" s="97">
        <v>-750000</v>
      </c>
      <c r="K84" s="33"/>
      <c r="L84" s="33" t="s">
        <v>231</v>
      </c>
      <c r="M84" s="126" t="s">
        <v>244</v>
      </c>
    </row>
    <row r="85" spans="1:13" s="42" customFormat="1" ht="33" customHeight="1" x14ac:dyDescent="0.3">
      <c r="A85" s="102" t="s">
        <v>116</v>
      </c>
      <c r="B85" s="94" t="s">
        <v>123</v>
      </c>
      <c r="C85" s="94" t="s">
        <v>121</v>
      </c>
      <c r="D85" s="94" t="s">
        <v>124</v>
      </c>
      <c r="E85" s="95"/>
      <c r="F85" s="96"/>
      <c r="G85" s="54"/>
      <c r="H85" s="54"/>
      <c r="I85" s="54"/>
      <c r="J85" s="97">
        <v>-9000</v>
      </c>
      <c r="K85" s="33"/>
      <c r="L85" s="125" t="s">
        <v>231</v>
      </c>
      <c r="M85" s="126" t="s">
        <v>244</v>
      </c>
    </row>
    <row r="86" spans="1:13" s="108" customFormat="1" ht="33" customHeight="1" x14ac:dyDescent="0.3">
      <c r="A86" s="103" t="s">
        <v>116</v>
      </c>
      <c r="B86" s="87" t="s">
        <v>125</v>
      </c>
      <c r="C86" s="87" t="s">
        <v>121</v>
      </c>
      <c r="D86" s="87" t="s">
        <v>126</v>
      </c>
      <c r="E86" s="88"/>
      <c r="F86" s="89"/>
      <c r="G86" s="90"/>
      <c r="H86" s="90"/>
      <c r="I86" s="90"/>
      <c r="J86" s="91">
        <v>-153000</v>
      </c>
      <c r="K86" s="107"/>
      <c r="L86" s="125" t="s">
        <v>232</v>
      </c>
      <c r="M86" s="126" t="s">
        <v>247</v>
      </c>
    </row>
    <row r="87" spans="1:13" ht="33" customHeight="1" x14ac:dyDescent="0.3">
      <c r="A87" s="102" t="s">
        <v>116</v>
      </c>
      <c r="B87" s="94" t="s">
        <v>127</v>
      </c>
      <c r="C87" s="94" t="s">
        <v>121</v>
      </c>
      <c r="D87" s="94" t="s">
        <v>128</v>
      </c>
      <c r="E87" s="95"/>
      <c r="F87" s="96"/>
      <c r="G87" s="54"/>
      <c r="H87" s="54"/>
      <c r="I87" s="54"/>
      <c r="J87" s="97">
        <v>30000</v>
      </c>
      <c r="K87" s="33"/>
      <c r="L87" s="125" t="s">
        <v>232</v>
      </c>
      <c r="M87" s="126" t="s">
        <v>252</v>
      </c>
    </row>
    <row r="88" spans="1:13" ht="33" customHeight="1" x14ac:dyDescent="0.3">
      <c r="A88" s="102" t="s">
        <v>116</v>
      </c>
      <c r="B88" s="94" t="s">
        <v>129</v>
      </c>
      <c r="C88" s="94" t="s">
        <v>121</v>
      </c>
      <c r="D88" s="94" t="s">
        <v>130</v>
      </c>
      <c r="E88" s="95"/>
      <c r="F88" s="96"/>
      <c r="G88" s="54"/>
      <c r="H88" s="54"/>
      <c r="I88" s="54"/>
      <c r="J88" s="97">
        <v>-90000</v>
      </c>
      <c r="K88" s="33"/>
      <c r="L88" s="125" t="s">
        <v>232</v>
      </c>
      <c r="M88" s="126" t="s">
        <v>248</v>
      </c>
    </row>
    <row r="89" spans="1:13" ht="33" customHeight="1" x14ac:dyDescent="0.3">
      <c r="A89" s="102" t="s">
        <v>116</v>
      </c>
      <c r="B89" s="94" t="s">
        <v>131</v>
      </c>
      <c r="C89" s="94" t="s">
        <v>121</v>
      </c>
      <c r="D89" s="94" t="s">
        <v>132</v>
      </c>
      <c r="E89" s="95"/>
      <c r="F89" s="96"/>
      <c r="G89" s="54"/>
      <c r="H89" s="54"/>
      <c r="I89" s="54"/>
      <c r="J89" s="97">
        <v>-100000</v>
      </c>
      <c r="K89" s="33"/>
      <c r="L89" s="125" t="s">
        <v>232</v>
      </c>
      <c r="M89" s="126" t="s">
        <v>252</v>
      </c>
    </row>
    <row r="90" spans="1:13" ht="33" customHeight="1" x14ac:dyDescent="0.3">
      <c r="A90" s="102" t="s">
        <v>116</v>
      </c>
      <c r="B90" s="94" t="s">
        <v>133</v>
      </c>
      <c r="C90" s="94" t="s">
        <v>121</v>
      </c>
      <c r="D90" s="94" t="s">
        <v>134</v>
      </c>
      <c r="E90" s="95"/>
      <c r="F90" s="96"/>
      <c r="G90" s="54"/>
      <c r="H90" s="54"/>
      <c r="I90" s="54"/>
      <c r="J90" s="97">
        <v>-130000</v>
      </c>
      <c r="K90" s="33"/>
      <c r="L90" s="125" t="s">
        <v>232</v>
      </c>
      <c r="M90" s="126" t="s">
        <v>252</v>
      </c>
    </row>
    <row r="91" spans="1:13" ht="33" customHeight="1" x14ac:dyDescent="0.3">
      <c r="A91" s="102" t="s">
        <v>116</v>
      </c>
      <c r="B91" s="94" t="s">
        <v>135</v>
      </c>
      <c r="C91" s="94" t="s">
        <v>121</v>
      </c>
      <c r="D91" s="94" t="s">
        <v>136</v>
      </c>
      <c r="E91" s="95"/>
      <c r="F91" s="96"/>
      <c r="G91" s="54"/>
      <c r="H91" s="54"/>
      <c r="I91" s="54"/>
      <c r="J91" s="97">
        <v>-70000</v>
      </c>
      <c r="K91" s="33"/>
      <c r="L91" s="125" t="s">
        <v>232</v>
      </c>
      <c r="M91" s="126" t="s">
        <v>252</v>
      </c>
    </row>
    <row r="92" spans="1:13" ht="33" customHeight="1" x14ac:dyDescent="0.3">
      <c r="A92" s="102" t="s">
        <v>116</v>
      </c>
      <c r="B92" s="94" t="s">
        <v>137</v>
      </c>
      <c r="C92" s="94" t="s">
        <v>121</v>
      </c>
      <c r="D92" s="94" t="s">
        <v>138</v>
      </c>
      <c r="E92" s="95"/>
      <c r="F92" s="96"/>
      <c r="G92" s="54"/>
      <c r="H92" s="54"/>
      <c r="I92" s="54"/>
      <c r="J92" s="97">
        <v>-125000</v>
      </c>
      <c r="K92" s="33"/>
      <c r="L92" s="125" t="s">
        <v>232</v>
      </c>
      <c r="M92" s="126" t="s">
        <v>252</v>
      </c>
    </row>
    <row r="93" spans="1:13" ht="33" customHeight="1" x14ac:dyDescent="0.3">
      <c r="A93" s="102" t="s">
        <v>116</v>
      </c>
      <c r="B93" s="94" t="s">
        <v>139</v>
      </c>
      <c r="C93" s="94" t="s">
        <v>121</v>
      </c>
      <c r="D93" s="94" t="s">
        <v>140</v>
      </c>
      <c r="E93" s="95"/>
      <c r="F93" s="96"/>
      <c r="G93" s="54"/>
      <c r="H93" s="54"/>
      <c r="I93" s="54"/>
      <c r="J93" s="97">
        <v>-75000</v>
      </c>
      <c r="K93" s="33"/>
      <c r="L93" s="125" t="s">
        <v>232</v>
      </c>
      <c r="M93" s="127" t="s">
        <v>252</v>
      </c>
    </row>
    <row r="94" spans="1:13" ht="33" customHeight="1" x14ac:dyDescent="0.3">
      <c r="A94" s="102" t="s">
        <v>116</v>
      </c>
      <c r="B94" s="94" t="s">
        <v>141</v>
      </c>
      <c r="C94" s="94" t="s">
        <v>121</v>
      </c>
      <c r="D94" s="94" t="s">
        <v>142</v>
      </c>
      <c r="E94" s="95"/>
      <c r="F94" s="96"/>
      <c r="G94" s="54"/>
      <c r="H94" s="54"/>
      <c r="I94" s="54"/>
      <c r="J94" s="97">
        <v>-100000</v>
      </c>
      <c r="K94" s="33"/>
      <c r="L94" s="125" t="s">
        <v>232</v>
      </c>
      <c r="M94" s="126" t="s">
        <v>248</v>
      </c>
    </row>
    <row r="95" spans="1:13" ht="33" customHeight="1" x14ac:dyDescent="0.3">
      <c r="A95" s="102" t="s">
        <v>116</v>
      </c>
      <c r="B95" s="94" t="s">
        <v>143</v>
      </c>
      <c r="C95" s="94" t="s">
        <v>144</v>
      </c>
      <c r="D95" s="94" t="s">
        <v>144</v>
      </c>
      <c r="E95" s="95"/>
      <c r="F95" s="96"/>
      <c r="G95" s="54"/>
      <c r="H95" s="54"/>
      <c r="I95" s="54"/>
      <c r="J95" s="97">
        <v>-940000</v>
      </c>
      <c r="K95" s="33"/>
      <c r="L95" s="125" t="s">
        <v>232</v>
      </c>
      <c r="M95" s="126" t="s">
        <v>253</v>
      </c>
    </row>
    <row r="96" spans="1:13" s="108" customFormat="1" ht="33" customHeight="1" x14ac:dyDescent="0.3">
      <c r="A96" s="103" t="s">
        <v>116</v>
      </c>
      <c r="B96" s="87" t="s">
        <v>164</v>
      </c>
      <c r="C96" s="87" t="s">
        <v>146</v>
      </c>
      <c r="D96" s="87" t="s">
        <v>175</v>
      </c>
      <c r="E96" s="88"/>
      <c r="F96" s="89"/>
      <c r="G96" s="90"/>
      <c r="H96" s="90"/>
      <c r="I96" s="90"/>
      <c r="J96" s="91">
        <v>-5000</v>
      </c>
      <c r="K96" s="107"/>
      <c r="L96" s="125" t="s">
        <v>231</v>
      </c>
      <c r="M96" s="126" t="s">
        <v>240</v>
      </c>
    </row>
    <row r="97" spans="1:13" ht="33" customHeight="1" x14ac:dyDescent="0.3">
      <c r="A97" s="102" t="s">
        <v>116</v>
      </c>
      <c r="B97" s="94" t="s">
        <v>145</v>
      </c>
      <c r="C97" s="94" t="s">
        <v>146</v>
      </c>
      <c r="D97" s="94" t="s">
        <v>147</v>
      </c>
      <c r="E97" s="95"/>
      <c r="F97" s="96"/>
      <c r="G97" s="54"/>
      <c r="H97" s="54"/>
      <c r="I97" s="54"/>
      <c r="J97" s="97">
        <v>-50000</v>
      </c>
      <c r="K97" s="33"/>
      <c r="L97" s="33" t="s">
        <v>232</v>
      </c>
      <c r="M97" s="126" t="s">
        <v>247</v>
      </c>
    </row>
    <row r="98" spans="1:13" ht="33" customHeight="1" x14ac:dyDescent="0.3">
      <c r="A98" s="102" t="s">
        <v>116</v>
      </c>
      <c r="B98" s="94" t="s">
        <v>152</v>
      </c>
      <c r="C98" s="94" t="s">
        <v>153</v>
      </c>
      <c r="D98" s="94" t="s">
        <v>153</v>
      </c>
      <c r="E98" s="95"/>
      <c r="F98" s="96"/>
      <c r="G98" s="54"/>
      <c r="H98" s="54"/>
      <c r="I98" s="54"/>
      <c r="J98" s="97">
        <v>900000</v>
      </c>
      <c r="K98" s="33"/>
      <c r="L98" s="33" t="s">
        <v>233</v>
      </c>
    </row>
    <row r="99" spans="1:13" ht="33" customHeight="1" x14ac:dyDescent="0.3">
      <c r="A99" s="102" t="s">
        <v>116</v>
      </c>
      <c r="B99" s="94" t="s">
        <v>154</v>
      </c>
      <c r="C99" s="94" t="s">
        <v>155</v>
      </c>
      <c r="D99" s="94" t="s">
        <v>155</v>
      </c>
      <c r="E99" s="95"/>
      <c r="F99" s="96"/>
      <c r="G99" s="54"/>
      <c r="H99" s="54"/>
      <c r="I99" s="54"/>
      <c r="J99" s="97">
        <v>2000000</v>
      </c>
      <c r="K99" s="33"/>
      <c r="L99" s="33" t="s">
        <v>233</v>
      </c>
    </row>
    <row r="100" spans="1:13" ht="33" customHeight="1" x14ac:dyDescent="0.3">
      <c r="A100" s="102" t="s">
        <v>116</v>
      </c>
      <c r="B100" s="94" t="s">
        <v>158</v>
      </c>
      <c r="C100" s="94" t="s">
        <v>159</v>
      </c>
      <c r="D100" s="94" t="s">
        <v>159</v>
      </c>
      <c r="E100" s="95"/>
      <c r="F100" s="96"/>
      <c r="G100" s="54"/>
      <c r="H100" s="54"/>
      <c r="I100" s="54"/>
      <c r="J100" s="97">
        <v>1180000</v>
      </c>
      <c r="K100" s="33"/>
      <c r="L100" s="33" t="s">
        <v>233</v>
      </c>
    </row>
    <row r="101" spans="1:13" ht="33" customHeight="1" x14ac:dyDescent="0.3">
      <c r="A101" s="102" t="s">
        <v>116</v>
      </c>
      <c r="B101" s="94" t="s">
        <v>156</v>
      </c>
      <c r="C101" s="94" t="s">
        <v>157</v>
      </c>
      <c r="D101" s="94" t="s">
        <v>157</v>
      </c>
      <c r="E101" s="95"/>
      <c r="F101" s="96"/>
      <c r="G101" s="54"/>
      <c r="H101" s="54"/>
      <c r="I101" s="54"/>
      <c r="J101" s="97">
        <v>2500000</v>
      </c>
      <c r="K101" s="33"/>
      <c r="L101" s="33" t="s">
        <v>233</v>
      </c>
    </row>
    <row r="102" spans="1:13" ht="33" customHeight="1" thickBot="1" x14ac:dyDescent="0.35">
      <c r="A102" s="74"/>
      <c r="B102" s="75"/>
      <c r="C102" s="75"/>
      <c r="D102" s="75"/>
      <c r="E102" s="76"/>
      <c r="F102" s="77"/>
      <c r="G102" s="78"/>
      <c r="H102" s="78"/>
      <c r="I102" s="78"/>
      <c r="J102" s="79">
        <f>SUM(J81:J101)</f>
        <v>8685473.1800000034</v>
      </c>
      <c r="K102" s="77" t="s">
        <v>160</v>
      </c>
      <c r="L102" s="77"/>
    </row>
    <row r="103" spans="1:13" ht="33" customHeight="1" thickTop="1" x14ac:dyDescent="0.3">
      <c r="A103" s="70"/>
      <c r="B103" s="36"/>
      <c r="C103" s="36"/>
      <c r="D103" s="36"/>
      <c r="E103" s="38"/>
      <c r="F103" s="39"/>
      <c r="G103" s="3"/>
      <c r="H103" s="3"/>
      <c r="I103" s="3"/>
      <c r="J103" s="38"/>
      <c r="K103" s="39"/>
    </row>
    <row r="104" spans="1:13" ht="33" customHeight="1" x14ac:dyDescent="0.3">
      <c r="A104" s="67"/>
      <c r="B104" s="3"/>
      <c r="C104" s="3"/>
      <c r="D104" s="106"/>
      <c r="E104" s="5"/>
      <c r="F104" s="6"/>
      <c r="G104" s="3"/>
      <c r="H104" s="3"/>
      <c r="I104" s="3"/>
      <c r="J104" s="5"/>
      <c r="K104" s="6"/>
    </row>
    <row r="105" spans="1:13" ht="33" customHeight="1" x14ac:dyDescent="0.3">
      <c r="A105" s="146" t="s">
        <v>161</v>
      </c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8"/>
    </row>
    <row r="106" spans="1:13" ht="33" customHeight="1" x14ac:dyDescent="0.3">
      <c r="A106" s="65" t="s">
        <v>0</v>
      </c>
      <c r="B106" s="24" t="s">
        <v>1</v>
      </c>
      <c r="C106" s="24" t="s">
        <v>2</v>
      </c>
      <c r="D106" s="24" t="s">
        <v>3</v>
      </c>
      <c r="E106" s="24" t="s">
        <v>4</v>
      </c>
      <c r="F106" s="24" t="s">
        <v>5</v>
      </c>
      <c r="G106" s="24" t="s">
        <v>6</v>
      </c>
      <c r="H106" s="24" t="s">
        <v>7</v>
      </c>
      <c r="I106" s="24" t="s">
        <v>8</v>
      </c>
      <c r="J106" s="21" t="s">
        <v>9</v>
      </c>
      <c r="K106" s="24" t="s">
        <v>10</v>
      </c>
      <c r="L106" s="33"/>
    </row>
    <row r="107" spans="1:13" ht="33" customHeight="1" x14ac:dyDescent="0.3">
      <c r="A107" s="65"/>
      <c r="B107" s="24"/>
      <c r="C107" s="24"/>
      <c r="D107" s="24" t="s">
        <v>11</v>
      </c>
      <c r="E107" s="25"/>
      <c r="F107" s="26"/>
      <c r="G107" s="3"/>
      <c r="H107" s="3"/>
      <c r="I107" s="3"/>
      <c r="J107" s="27">
        <f>J102</f>
        <v>8685473.1800000034</v>
      </c>
      <c r="K107" s="28"/>
      <c r="L107" s="33"/>
    </row>
    <row r="108" spans="1:13" ht="33" customHeight="1" x14ac:dyDescent="0.3">
      <c r="A108" s="102">
        <v>45393</v>
      </c>
      <c r="B108" s="94" t="s">
        <v>162</v>
      </c>
      <c r="C108" s="94" t="s">
        <v>167</v>
      </c>
      <c r="D108" s="94" t="s">
        <v>163</v>
      </c>
      <c r="E108" s="95"/>
      <c r="F108" s="96"/>
      <c r="G108" s="54"/>
      <c r="H108" s="54"/>
      <c r="I108" s="54"/>
      <c r="J108" s="97">
        <v>-443840</v>
      </c>
      <c r="K108" s="33"/>
      <c r="L108" s="33" t="s">
        <v>231</v>
      </c>
      <c r="M108" s="126" t="s">
        <v>242</v>
      </c>
    </row>
    <row r="109" spans="1:13" ht="33" customHeight="1" x14ac:dyDescent="0.3">
      <c r="A109" s="102">
        <v>45393</v>
      </c>
      <c r="B109" s="94" t="s">
        <v>166</v>
      </c>
      <c r="C109" s="94" t="s">
        <v>168</v>
      </c>
      <c r="D109" s="94" t="s">
        <v>168</v>
      </c>
      <c r="E109" s="95"/>
      <c r="F109" s="96"/>
      <c r="G109" s="54"/>
      <c r="H109" s="54"/>
      <c r="I109" s="54"/>
      <c r="J109" s="97">
        <v>0</v>
      </c>
      <c r="K109" s="33"/>
      <c r="L109" s="33" t="s">
        <v>232</v>
      </c>
    </row>
    <row r="110" spans="1:13" ht="33" customHeight="1" x14ac:dyDescent="0.3">
      <c r="A110" s="102">
        <v>45393</v>
      </c>
      <c r="B110" s="94" t="s">
        <v>173</v>
      </c>
      <c r="C110" s="94" t="s">
        <v>174</v>
      </c>
      <c r="D110" s="94" t="s">
        <v>174</v>
      </c>
      <c r="E110" s="95"/>
      <c r="F110" s="96"/>
      <c r="G110" s="54"/>
      <c r="H110" s="54"/>
      <c r="I110" s="54"/>
      <c r="J110" s="97">
        <v>-125000</v>
      </c>
      <c r="K110" s="33"/>
      <c r="L110" s="33" t="s">
        <v>232</v>
      </c>
      <c r="M110" s="127" t="s">
        <v>252</v>
      </c>
    </row>
    <row r="111" spans="1:13" ht="33" customHeight="1" x14ac:dyDescent="0.3">
      <c r="A111" s="102">
        <v>45393</v>
      </c>
      <c r="B111" s="94" t="s">
        <v>171</v>
      </c>
      <c r="C111" s="94" t="s">
        <v>172</v>
      </c>
      <c r="D111" s="94" t="s">
        <v>172</v>
      </c>
      <c r="E111" s="95"/>
      <c r="F111" s="96"/>
      <c r="G111" s="54"/>
      <c r="H111" s="54"/>
      <c r="I111" s="54"/>
      <c r="J111" s="97">
        <v>-160000</v>
      </c>
      <c r="K111" s="33"/>
      <c r="L111" s="33" t="s">
        <v>232</v>
      </c>
      <c r="M111" s="126" t="s">
        <v>254</v>
      </c>
    </row>
    <row r="112" spans="1:13" ht="33" customHeight="1" x14ac:dyDescent="0.3">
      <c r="A112" s="102">
        <v>45393</v>
      </c>
      <c r="B112" s="94" t="s">
        <v>169</v>
      </c>
      <c r="C112" s="94" t="s">
        <v>170</v>
      </c>
      <c r="D112" s="94" t="s">
        <v>170</v>
      </c>
      <c r="E112" s="95"/>
      <c r="F112" s="96"/>
      <c r="G112" s="54"/>
      <c r="H112" s="54"/>
      <c r="I112" s="54"/>
      <c r="J112" s="97">
        <v>-100000</v>
      </c>
      <c r="K112" s="33"/>
      <c r="L112" s="33" t="s">
        <v>232</v>
      </c>
      <c r="M112" s="22" t="s">
        <v>252</v>
      </c>
    </row>
    <row r="113" spans="1:13" ht="33" customHeight="1" x14ac:dyDescent="0.3">
      <c r="A113" s="102">
        <v>45393</v>
      </c>
      <c r="B113" s="94" t="s">
        <v>189</v>
      </c>
      <c r="C113" s="94" t="s">
        <v>188</v>
      </c>
      <c r="D113" s="94" t="s">
        <v>188</v>
      </c>
      <c r="E113" s="95"/>
      <c r="F113" s="96"/>
      <c r="G113" s="54"/>
      <c r="H113" s="54"/>
      <c r="I113" s="54"/>
      <c r="J113" s="97">
        <v>-125000</v>
      </c>
      <c r="K113" s="33"/>
      <c r="L113" s="33" t="s">
        <v>232</v>
      </c>
      <c r="M113" s="22" t="s">
        <v>252</v>
      </c>
    </row>
    <row r="114" spans="1:13" ht="33" customHeight="1" x14ac:dyDescent="0.3">
      <c r="A114" s="102">
        <v>45393</v>
      </c>
      <c r="B114" s="94" t="s">
        <v>190</v>
      </c>
      <c r="C114" s="94" t="s">
        <v>191</v>
      </c>
      <c r="D114" s="94" t="s">
        <v>191</v>
      </c>
      <c r="E114" s="95"/>
      <c r="F114" s="96"/>
      <c r="G114" s="54"/>
      <c r="H114" s="54"/>
      <c r="I114" s="54"/>
      <c r="J114" s="97">
        <v>-880500</v>
      </c>
      <c r="K114" s="33"/>
      <c r="L114" s="33" t="s">
        <v>232</v>
      </c>
      <c r="M114" s="126" t="s">
        <v>248</v>
      </c>
    </row>
    <row r="115" spans="1:13" ht="33" customHeight="1" x14ac:dyDescent="0.3">
      <c r="A115" s="102">
        <v>45393</v>
      </c>
      <c r="B115" s="94" t="s">
        <v>186</v>
      </c>
      <c r="C115" s="94" t="s">
        <v>187</v>
      </c>
      <c r="D115" s="94" t="s">
        <v>187</v>
      </c>
      <c r="E115" s="95"/>
      <c r="F115" s="96"/>
      <c r="G115" s="54"/>
      <c r="H115" s="54"/>
      <c r="I115" s="54"/>
      <c r="J115" s="97">
        <v>-125000</v>
      </c>
      <c r="K115" s="33"/>
      <c r="L115" s="33" t="s">
        <v>232</v>
      </c>
      <c r="M115" s="22" t="s">
        <v>252</v>
      </c>
    </row>
    <row r="116" spans="1:13" ht="33" customHeight="1" x14ac:dyDescent="0.3">
      <c r="A116" s="102">
        <v>45393</v>
      </c>
      <c r="B116" s="94" t="s">
        <v>176</v>
      </c>
      <c r="C116" s="94" t="s">
        <v>177</v>
      </c>
      <c r="D116" s="94" t="s">
        <v>177</v>
      </c>
      <c r="E116" s="95"/>
      <c r="F116" s="96"/>
      <c r="G116" s="54"/>
      <c r="H116" s="54"/>
      <c r="I116" s="54"/>
      <c r="J116" s="97">
        <v>-50000</v>
      </c>
      <c r="K116" s="33"/>
      <c r="L116" s="33" t="s">
        <v>232</v>
      </c>
      <c r="M116" s="22" t="s">
        <v>252</v>
      </c>
    </row>
    <row r="117" spans="1:13" ht="33" customHeight="1" x14ac:dyDescent="0.3">
      <c r="A117" s="102">
        <v>45393</v>
      </c>
      <c r="B117" s="94" t="s">
        <v>182</v>
      </c>
      <c r="C117" s="94" t="s">
        <v>183</v>
      </c>
      <c r="D117" s="94" t="s">
        <v>183</v>
      </c>
      <c r="E117" s="95"/>
      <c r="F117" s="96"/>
      <c r="G117" s="54"/>
      <c r="H117" s="54"/>
      <c r="I117" s="54"/>
      <c r="J117" s="97">
        <v>38000</v>
      </c>
      <c r="K117" s="33"/>
      <c r="L117" s="33" t="s">
        <v>232</v>
      </c>
      <c r="M117" s="126" t="s">
        <v>248</v>
      </c>
    </row>
    <row r="118" spans="1:13" ht="33" customHeight="1" x14ac:dyDescent="0.3">
      <c r="A118" s="102">
        <v>45393</v>
      </c>
      <c r="B118" s="94" t="s">
        <v>178</v>
      </c>
      <c r="C118" s="94" t="s">
        <v>179</v>
      </c>
      <c r="D118" s="94" t="s">
        <v>179</v>
      </c>
      <c r="E118" s="95"/>
      <c r="F118" s="96"/>
      <c r="G118" s="54"/>
      <c r="H118" s="54"/>
      <c r="I118" s="54"/>
      <c r="J118" s="97">
        <v>131200</v>
      </c>
      <c r="K118" s="33"/>
      <c r="L118" s="33" t="s">
        <v>232</v>
      </c>
      <c r="M118" s="126" t="s">
        <v>248</v>
      </c>
    </row>
    <row r="119" spans="1:13" ht="33" customHeight="1" x14ac:dyDescent="0.3">
      <c r="A119" s="102">
        <v>45393</v>
      </c>
      <c r="B119" s="94" t="s">
        <v>180</v>
      </c>
      <c r="C119" s="94" t="s">
        <v>181</v>
      </c>
      <c r="D119" s="94" t="s">
        <v>181</v>
      </c>
      <c r="E119" s="95"/>
      <c r="F119" s="96"/>
      <c r="G119" s="54"/>
      <c r="H119" s="54"/>
      <c r="I119" s="54"/>
      <c r="J119" s="97">
        <v>140000</v>
      </c>
      <c r="K119" s="33"/>
      <c r="L119" s="33" t="s">
        <v>232</v>
      </c>
      <c r="M119" s="126" t="s">
        <v>248</v>
      </c>
    </row>
    <row r="120" spans="1:13" ht="33" customHeight="1" x14ac:dyDescent="0.3">
      <c r="A120" s="102">
        <v>45393</v>
      </c>
      <c r="B120" s="94" t="s">
        <v>184</v>
      </c>
      <c r="C120" s="94" t="s">
        <v>185</v>
      </c>
      <c r="D120" s="94" t="s">
        <v>185</v>
      </c>
      <c r="E120" s="95"/>
      <c r="F120" s="96"/>
      <c r="G120" s="54"/>
      <c r="H120" s="54"/>
      <c r="I120" s="54"/>
      <c r="J120" s="97">
        <v>58600</v>
      </c>
      <c r="K120" s="33"/>
      <c r="L120" s="33" t="s">
        <v>232</v>
      </c>
      <c r="M120" s="126" t="s">
        <v>243</v>
      </c>
    </row>
    <row r="121" spans="1:13" ht="33" customHeight="1" x14ac:dyDescent="0.3">
      <c r="A121" s="102">
        <v>45393</v>
      </c>
      <c r="B121" s="94" t="s">
        <v>193</v>
      </c>
      <c r="C121" s="94" t="s">
        <v>205</v>
      </c>
      <c r="D121" s="94" t="s">
        <v>205</v>
      </c>
      <c r="E121" s="95"/>
      <c r="F121" s="96"/>
      <c r="G121" s="54"/>
      <c r="H121" s="54"/>
      <c r="I121" s="54"/>
      <c r="J121" s="97">
        <v>-142000</v>
      </c>
      <c r="K121" s="33"/>
      <c r="L121" s="33" t="s">
        <v>231</v>
      </c>
      <c r="M121" s="126" t="s">
        <v>242</v>
      </c>
    </row>
    <row r="122" spans="1:13" ht="33" customHeight="1" x14ac:dyDescent="0.3">
      <c r="A122" s="102">
        <v>45393</v>
      </c>
      <c r="B122" s="94" t="s">
        <v>192</v>
      </c>
      <c r="C122" s="94" t="s">
        <v>204</v>
      </c>
      <c r="D122" s="94" t="s">
        <v>204</v>
      </c>
      <c r="E122" s="95"/>
      <c r="F122" s="96"/>
      <c r="G122" s="54"/>
      <c r="H122" s="54"/>
      <c r="I122" s="54"/>
      <c r="J122" s="120">
        <v>-6580000</v>
      </c>
      <c r="K122" s="33"/>
      <c r="L122" s="33" t="s">
        <v>234</v>
      </c>
    </row>
    <row r="123" spans="1:13" ht="33" customHeight="1" thickBot="1" x14ac:dyDescent="0.35">
      <c r="A123" s="74"/>
      <c r="B123" s="75"/>
      <c r="C123" s="75"/>
      <c r="D123" s="75"/>
      <c r="E123" s="76"/>
      <c r="F123" s="77"/>
      <c r="G123" s="78"/>
      <c r="H123" s="78"/>
      <c r="I123" s="78"/>
      <c r="J123" s="79">
        <f>SUM(J107:J122)</f>
        <v>321933.18000000343</v>
      </c>
      <c r="K123" s="77" t="s">
        <v>201</v>
      </c>
      <c r="L123" s="77"/>
    </row>
    <row r="124" spans="1:13" ht="33" customHeight="1" thickTop="1" x14ac:dyDescent="0.3">
      <c r="A124" s="70"/>
      <c r="B124" s="36"/>
      <c r="C124" s="36"/>
      <c r="D124" s="36"/>
      <c r="E124" s="36"/>
      <c r="F124" s="36"/>
      <c r="G124" s="36"/>
      <c r="H124" s="36"/>
      <c r="I124" s="36"/>
      <c r="J124" s="37"/>
      <c r="K124" s="36"/>
    </row>
    <row r="125" spans="1:13" ht="33" customHeight="1" x14ac:dyDescent="0.3">
      <c r="A125" s="70"/>
      <c r="B125" s="36"/>
      <c r="C125" s="36"/>
      <c r="D125" s="36"/>
      <c r="E125" s="38"/>
      <c r="F125" s="39"/>
      <c r="G125" s="3"/>
      <c r="H125" s="3"/>
      <c r="I125" s="3"/>
      <c r="J125" s="38"/>
      <c r="K125" s="39"/>
    </row>
    <row r="126" spans="1:13" ht="33" customHeight="1" x14ac:dyDescent="0.3">
      <c r="A126" s="146" t="s">
        <v>195</v>
      </c>
      <c r="B126" s="147"/>
      <c r="C126" s="147"/>
      <c r="D126" s="147"/>
      <c r="E126" s="147"/>
      <c r="F126" s="147"/>
      <c r="G126" s="147"/>
      <c r="H126" s="147"/>
      <c r="I126" s="147"/>
      <c r="J126" s="147"/>
      <c r="K126" s="147"/>
      <c r="L126" s="148"/>
    </row>
    <row r="127" spans="1:13" ht="33" customHeight="1" x14ac:dyDescent="0.3">
      <c r="A127" s="65" t="s">
        <v>0</v>
      </c>
      <c r="B127" s="24" t="s">
        <v>1</v>
      </c>
      <c r="C127" s="24" t="s">
        <v>2</v>
      </c>
      <c r="D127" s="24" t="s">
        <v>3</v>
      </c>
      <c r="E127" s="24" t="s">
        <v>4</v>
      </c>
      <c r="F127" s="24" t="s">
        <v>5</v>
      </c>
      <c r="G127" s="24" t="s">
        <v>6</v>
      </c>
      <c r="H127" s="24" t="s">
        <v>7</v>
      </c>
      <c r="I127" s="24" t="s">
        <v>8</v>
      </c>
      <c r="J127" s="21" t="s">
        <v>9</v>
      </c>
      <c r="K127" s="24" t="s">
        <v>10</v>
      </c>
      <c r="L127" s="33"/>
    </row>
    <row r="128" spans="1:13" ht="33" customHeight="1" x14ac:dyDescent="0.3">
      <c r="A128" s="65"/>
      <c r="B128" s="24"/>
      <c r="C128" s="24"/>
      <c r="D128" s="24" t="s">
        <v>11</v>
      </c>
      <c r="E128" s="25"/>
      <c r="F128" s="26"/>
      <c r="G128" s="3"/>
      <c r="H128" s="3"/>
      <c r="I128" s="3"/>
      <c r="J128" s="27">
        <f>J123</f>
        <v>321933.18000000343</v>
      </c>
      <c r="K128" s="28"/>
      <c r="L128" s="33"/>
    </row>
    <row r="129" spans="1:13" ht="33" customHeight="1" x14ac:dyDescent="0.3">
      <c r="A129" s="102">
        <v>45394</v>
      </c>
      <c r="B129" s="94" t="s">
        <v>194</v>
      </c>
      <c r="C129" s="94" t="s">
        <v>197</v>
      </c>
      <c r="D129" s="94" t="s">
        <v>196</v>
      </c>
      <c r="E129" s="95"/>
      <c r="F129" s="96"/>
      <c r="G129" s="54"/>
      <c r="H129" s="54"/>
      <c r="I129" s="54"/>
      <c r="J129" s="97">
        <v>750000</v>
      </c>
      <c r="K129" s="33"/>
      <c r="L129" s="33" t="s">
        <v>233</v>
      </c>
    </row>
    <row r="130" spans="1:13" ht="33" customHeight="1" x14ac:dyDescent="0.3">
      <c r="A130" s="102">
        <v>45394</v>
      </c>
      <c r="B130" s="94" t="s">
        <v>202</v>
      </c>
      <c r="C130" s="94" t="s">
        <v>203</v>
      </c>
      <c r="D130" s="94" t="s">
        <v>203</v>
      </c>
      <c r="E130" s="95"/>
      <c r="F130" s="96"/>
      <c r="G130" s="54"/>
      <c r="H130" s="54"/>
      <c r="I130" s="54"/>
      <c r="J130" s="119">
        <v>0</v>
      </c>
      <c r="K130" s="33"/>
      <c r="L130" s="33" t="s">
        <v>232</v>
      </c>
    </row>
    <row r="131" spans="1:13" ht="33" customHeight="1" x14ac:dyDescent="0.3">
      <c r="A131" s="102">
        <v>45394</v>
      </c>
      <c r="B131" s="94" t="s">
        <v>198</v>
      </c>
      <c r="C131" s="94" t="s">
        <v>199</v>
      </c>
      <c r="D131" s="94" t="s">
        <v>199</v>
      </c>
      <c r="E131" s="95"/>
      <c r="F131" s="96"/>
      <c r="G131" s="54"/>
      <c r="H131" s="54"/>
      <c r="I131" s="54"/>
      <c r="J131" s="97">
        <v>-1071933.2</v>
      </c>
      <c r="K131" s="33"/>
      <c r="L131" s="33" t="s">
        <v>234</v>
      </c>
    </row>
    <row r="132" spans="1:13" ht="33" customHeight="1" thickBot="1" x14ac:dyDescent="0.35">
      <c r="A132" s="74"/>
      <c r="B132" s="75"/>
      <c r="C132" s="75"/>
      <c r="D132" s="75"/>
      <c r="E132" s="76"/>
      <c r="F132" s="77"/>
      <c r="G132" s="78"/>
      <c r="H132" s="78"/>
      <c r="I132" s="78"/>
      <c r="J132" s="79">
        <f>SUM(J128:J131)</f>
        <v>-1.9999996526166797E-2</v>
      </c>
      <c r="K132" s="77" t="s">
        <v>200</v>
      </c>
      <c r="L132" s="77"/>
    </row>
    <row r="133" spans="1:13" ht="33" customHeight="1" thickTop="1" x14ac:dyDescent="0.3"/>
    <row r="135" spans="1:13" ht="33" customHeight="1" x14ac:dyDescent="0.3">
      <c r="A135" s="146" t="s">
        <v>209</v>
      </c>
      <c r="B135" s="147"/>
      <c r="C135" s="147"/>
      <c r="D135" s="147"/>
      <c r="E135" s="147"/>
      <c r="F135" s="147"/>
      <c r="G135" s="147"/>
      <c r="H135" s="147"/>
      <c r="I135" s="147"/>
      <c r="J135" s="147"/>
      <c r="K135" s="147"/>
      <c r="L135" s="148"/>
    </row>
    <row r="136" spans="1:13" ht="33" customHeight="1" x14ac:dyDescent="0.3">
      <c r="A136" s="65" t="s">
        <v>0</v>
      </c>
      <c r="B136" s="24" t="s">
        <v>1</v>
      </c>
      <c r="C136" s="24" t="s">
        <v>2</v>
      </c>
      <c r="D136" s="24" t="s">
        <v>3</v>
      </c>
      <c r="E136" s="24" t="s">
        <v>4</v>
      </c>
      <c r="F136" s="24" t="s">
        <v>5</v>
      </c>
      <c r="G136" s="24" t="s">
        <v>6</v>
      </c>
      <c r="H136" s="24" t="s">
        <v>7</v>
      </c>
      <c r="I136" s="24" t="s">
        <v>8</v>
      </c>
      <c r="J136" s="21" t="s">
        <v>9</v>
      </c>
      <c r="K136" s="24" t="s">
        <v>10</v>
      </c>
      <c r="L136" s="33"/>
    </row>
    <row r="137" spans="1:13" ht="33" customHeight="1" x14ac:dyDescent="0.3">
      <c r="A137" s="65"/>
      <c r="B137" s="24"/>
      <c r="C137" s="24"/>
      <c r="D137" s="24" t="s">
        <v>11</v>
      </c>
      <c r="E137" s="25"/>
      <c r="F137" s="26"/>
      <c r="G137" s="3"/>
      <c r="H137" s="3"/>
      <c r="I137" s="3"/>
      <c r="J137" s="27">
        <f>'[1]CASH ON HAND (MMK)'!J132</f>
        <v>-1.9999996526166797E-2</v>
      </c>
      <c r="K137" s="28"/>
      <c r="L137" s="33"/>
    </row>
    <row r="138" spans="1:13" ht="33" customHeight="1" x14ac:dyDescent="0.3">
      <c r="A138" s="102">
        <v>45404</v>
      </c>
      <c r="B138" s="94" t="s">
        <v>208</v>
      </c>
      <c r="C138" s="94" t="s">
        <v>207</v>
      </c>
      <c r="D138" s="94" t="s">
        <v>206</v>
      </c>
      <c r="E138" s="95"/>
      <c r="F138" s="96"/>
      <c r="G138" s="54"/>
      <c r="H138" s="54"/>
      <c r="I138" s="54"/>
      <c r="J138" s="97">
        <v>8000</v>
      </c>
      <c r="K138" s="29"/>
      <c r="L138" s="29" t="s">
        <v>235</v>
      </c>
    </row>
    <row r="139" spans="1:13" ht="33" customHeight="1" x14ac:dyDescent="0.3">
      <c r="A139" s="102">
        <v>45404</v>
      </c>
      <c r="B139" s="94" t="s">
        <v>215</v>
      </c>
      <c r="C139" s="94" t="s">
        <v>219</v>
      </c>
      <c r="D139" s="94" t="s">
        <v>228</v>
      </c>
      <c r="E139" s="95"/>
      <c r="F139" s="96"/>
      <c r="G139" s="54"/>
      <c r="H139" s="54"/>
      <c r="I139" s="54"/>
      <c r="J139" s="119">
        <v>-12008000</v>
      </c>
      <c r="K139" s="33"/>
      <c r="L139" s="33" t="s">
        <v>236</v>
      </c>
    </row>
    <row r="140" spans="1:13" ht="33" customHeight="1" x14ac:dyDescent="0.3">
      <c r="A140" s="102">
        <v>45404</v>
      </c>
      <c r="B140" s="94" t="s">
        <v>210</v>
      </c>
      <c r="C140" s="94" t="s">
        <v>211</v>
      </c>
      <c r="D140" s="94" t="s">
        <v>211</v>
      </c>
      <c r="E140" s="95"/>
      <c r="F140" s="96"/>
      <c r="G140" s="54"/>
      <c r="H140" s="54"/>
      <c r="I140" s="54"/>
      <c r="J140" s="119">
        <v>5500000</v>
      </c>
      <c r="K140" s="33"/>
      <c r="L140" s="33" t="s">
        <v>233</v>
      </c>
      <c r="M140" s="124"/>
    </row>
    <row r="141" spans="1:13" ht="33" customHeight="1" x14ac:dyDescent="0.3">
      <c r="A141" s="102">
        <v>45404</v>
      </c>
      <c r="B141" s="94" t="s">
        <v>212</v>
      </c>
      <c r="C141" s="94" t="s">
        <v>214</v>
      </c>
      <c r="D141" s="94" t="s">
        <v>213</v>
      </c>
      <c r="E141" s="95"/>
      <c r="F141" s="96"/>
      <c r="G141" s="54"/>
      <c r="H141" s="54"/>
      <c r="I141" s="54"/>
      <c r="J141" s="119">
        <v>2300000</v>
      </c>
      <c r="K141" s="33"/>
      <c r="L141" s="33" t="s">
        <v>233</v>
      </c>
      <c r="M141" s="124"/>
    </row>
    <row r="142" spans="1:13" ht="33" customHeight="1" x14ac:dyDescent="0.3">
      <c r="A142" s="102">
        <v>45404</v>
      </c>
      <c r="B142" s="94" t="s">
        <v>217</v>
      </c>
      <c r="C142" s="94" t="s">
        <v>216</v>
      </c>
      <c r="D142" s="94" t="s">
        <v>218</v>
      </c>
      <c r="E142" s="95"/>
      <c r="F142" s="96"/>
      <c r="G142" s="54"/>
      <c r="H142" s="54"/>
      <c r="I142" s="54"/>
      <c r="J142" s="119">
        <v>4200000</v>
      </c>
      <c r="K142" s="33"/>
      <c r="L142" s="33" t="s">
        <v>233</v>
      </c>
      <c r="M142" s="124"/>
    </row>
    <row r="143" spans="1:13" ht="33" customHeight="1" thickBot="1" x14ac:dyDescent="0.35">
      <c r="A143" s="74"/>
      <c r="B143" s="75"/>
      <c r="C143" s="75"/>
      <c r="D143" s="75"/>
      <c r="E143" s="76"/>
      <c r="F143" s="77"/>
      <c r="G143" s="78"/>
      <c r="H143" s="78"/>
      <c r="I143" s="78"/>
      <c r="J143" s="79">
        <f>SUM(J137:J142)</f>
        <v>-1.9999995827674866E-2</v>
      </c>
      <c r="K143" s="77" t="s">
        <v>200</v>
      </c>
      <c r="L143" s="77"/>
    </row>
    <row r="144" spans="1:13" ht="33" customHeight="1" thickTop="1" x14ac:dyDescent="0.3"/>
    <row r="146" spans="1:13" ht="33" customHeight="1" x14ac:dyDescent="0.3">
      <c r="A146" s="146" t="s">
        <v>237</v>
      </c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8"/>
    </row>
    <row r="147" spans="1:13" ht="33" customHeight="1" x14ac:dyDescent="0.3">
      <c r="A147" s="65" t="s">
        <v>0</v>
      </c>
      <c r="B147" s="24" t="s">
        <v>1</v>
      </c>
      <c r="C147" s="24" t="s">
        <v>2</v>
      </c>
      <c r="D147" s="24" t="s">
        <v>3</v>
      </c>
      <c r="E147" s="24" t="s">
        <v>4</v>
      </c>
      <c r="F147" s="24" t="s">
        <v>5</v>
      </c>
      <c r="G147" s="24" t="s">
        <v>6</v>
      </c>
      <c r="H147" s="24" t="s">
        <v>7</v>
      </c>
      <c r="I147" s="24" t="s">
        <v>8</v>
      </c>
      <c r="J147" s="21" t="s">
        <v>9</v>
      </c>
      <c r="K147" s="24" t="s">
        <v>10</v>
      </c>
      <c r="L147" s="33"/>
    </row>
    <row r="148" spans="1:13" ht="33" customHeight="1" x14ac:dyDescent="0.3">
      <c r="A148" s="65"/>
      <c r="B148" s="24"/>
      <c r="C148" s="24"/>
      <c r="D148" s="24" t="s">
        <v>11</v>
      </c>
      <c r="E148" s="25"/>
      <c r="F148" s="26"/>
      <c r="G148" s="3"/>
      <c r="H148" s="3"/>
      <c r="I148" s="3"/>
      <c r="J148" s="27">
        <f>'[1]CASH ON HAND (MMK)'!J144</f>
        <v>0</v>
      </c>
      <c r="K148" s="28"/>
      <c r="L148" s="33"/>
    </row>
    <row r="149" spans="1:13" ht="33" customHeight="1" x14ac:dyDescent="0.3">
      <c r="A149" s="102">
        <v>45405</v>
      </c>
      <c r="B149" s="94" t="s">
        <v>361</v>
      </c>
      <c r="C149" s="94" t="s">
        <v>220</v>
      </c>
      <c r="D149" s="94" t="s">
        <v>220</v>
      </c>
      <c r="E149" s="95"/>
      <c r="F149" s="96"/>
      <c r="G149" s="54"/>
      <c r="H149" s="54"/>
      <c r="I149" s="54"/>
      <c r="J149" s="97">
        <v>24000</v>
      </c>
      <c r="K149" s="33"/>
      <c r="L149" s="33" t="s">
        <v>232</v>
      </c>
      <c r="M149" s="126" t="s">
        <v>243</v>
      </c>
    </row>
    <row r="150" spans="1:13" ht="33" customHeight="1" x14ac:dyDescent="0.3">
      <c r="A150" s="102">
        <v>45405</v>
      </c>
      <c r="B150" s="94" t="s">
        <v>221</v>
      </c>
      <c r="C150" s="94" t="s">
        <v>222</v>
      </c>
      <c r="D150" s="94" t="s">
        <v>223</v>
      </c>
      <c r="E150" s="95"/>
      <c r="F150" s="96"/>
      <c r="G150" s="54"/>
      <c r="H150" s="54"/>
      <c r="I150" s="54"/>
      <c r="J150" s="119">
        <v>-8400</v>
      </c>
      <c r="K150" s="33"/>
      <c r="L150" s="33" t="s">
        <v>232</v>
      </c>
      <c r="M150" s="126" t="s">
        <v>249</v>
      </c>
    </row>
    <row r="151" spans="1:13" ht="33" customHeight="1" x14ac:dyDescent="0.3">
      <c r="A151" s="102">
        <v>45405</v>
      </c>
      <c r="B151" s="94" t="s">
        <v>224</v>
      </c>
      <c r="C151" s="94" t="s">
        <v>222</v>
      </c>
      <c r="D151" s="94" t="s">
        <v>225</v>
      </c>
      <c r="E151" s="95"/>
      <c r="F151" s="96"/>
      <c r="G151" s="54"/>
      <c r="H151" s="54"/>
      <c r="I151" s="54"/>
      <c r="J151" s="119">
        <v>-2200</v>
      </c>
      <c r="K151" s="33"/>
      <c r="L151" s="33" t="s">
        <v>232</v>
      </c>
      <c r="M151" s="126" t="s">
        <v>243</v>
      </c>
    </row>
    <row r="152" spans="1:13" ht="33" customHeight="1" x14ac:dyDescent="0.3">
      <c r="A152" s="102">
        <v>45405</v>
      </c>
      <c r="B152" s="94" t="s">
        <v>226</v>
      </c>
      <c r="C152" s="94" t="s">
        <v>222</v>
      </c>
      <c r="D152" s="94" t="s">
        <v>227</v>
      </c>
      <c r="E152" s="95"/>
      <c r="F152" s="96"/>
      <c r="G152" s="54"/>
      <c r="H152" s="54"/>
      <c r="I152" s="54"/>
      <c r="J152" s="97">
        <v>-10000</v>
      </c>
      <c r="K152" s="33"/>
      <c r="L152" s="33" t="s">
        <v>232</v>
      </c>
      <c r="M152" s="126" t="s">
        <v>243</v>
      </c>
    </row>
    <row r="153" spans="1:13" ht="33" customHeight="1" thickBot="1" x14ac:dyDescent="0.35">
      <c r="A153" s="74"/>
      <c r="B153" s="75"/>
      <c r="C153" s="75"/>
      <c r="D153" s="75"/>
      <c r="E153" s="76"/>
      <c r="F153" s="77"/>
      <c r="G153" s="78"/>
      <c r="H153" s="78"/>
      <c r="I153" s="78"/>
      <c r="J153" s="79">
        <f>SUM(J148:J152)</f>
        <v>3400</v>
      </c>
      <c r="K153" s="77" t="s">
        <v>238</v>
      </c>
      <c r="L153" s="77"/>
    </row>
    <row r="154" spans="1:13" ht="33" customHeight="1" thickTop="1" x14ac:dyDescent="0.3"/>
    <row r="155" spans="1:13" ht="33" customHeight="1" x14ac:dyDescent="0.3">
      <c r="L155" s="22"/>
    </row>
    <row r="156" spans="1:13" ht="33" customHeight="1" x14ac:dyDescent="0.3">
      <c r="A156" s="146" t="s">
        <v>255</v>
      </c>
      <c r="B156" s="147"/>
      <c r="C156" s="147"/>
      <c r="D156" s="147"/>
      <c r="E156" s="147"/>
      <c r="F156" s="147"/>
      <c r="G156" s="147"/>
      <c r="H156" s="147"/>
      <c r="I156" s="147"/>
      <c r="J156" s="147"/>
      <c r="K156" s="147"/>
      <c r="L156" s="148"/>
    </row>
    <row r="157" spans="1:13" ht="33" customHeight="1" x14ac:dyDescent="0.3">
      <c r="A157" s="65" t="s">
        <v>0</v>
      </c>
      <c r="B157" s="24" t="s">
        <v>1</v>
      </c>
      <c r="C157" s="24" t="s">
        <v>2</v>
      </c>
      <c r="D157" s="24" t="s">
        <v>3</v>
      </c>
      <c r="E157" s="24" t="s">
        <v>4</v>
      </c>
      <c r="F157" s="24" t="s">
        <v>5</v>
      </c>
      <c r="G157" s="24" t="s">
        <v>6</v>
      </c>
      <c r="H157" s="24" t="s">
        <v>7</v>
      </c>
      <c r="I157" s="24" t="s">
        <v>8</v>
      </c>
      <c r="J157" s="21" t="s">
        <v>9</v>
      </c>
      <c r="K157" s="24" t="s">
        <v>10</v>
      </c>
      <c r="L157" s="33"/>
    </row>
    <row r="158" spans="1:13" ht="33" customHeight="1" x14ac:dyDescent="0.3">
      <c r="A158" s="65"/>
      <c r="B158" s="24"/>
      <c r="C158" s="24"/>
      <c r="D158" s="24" t="s">
        <v>11</v>
      </c>
      <c r="E158" s="25"/>
      <c r="F158" s="26"/>
      <c r="G158" s="3"/>
      <c r="H158" s="3"/>
      <c r="I158" s="3"/>
      <c r="J158" s="27">
        <f>'[1]CASH ON HAND (MMK)'!J156</f>
        <v>3400</v>
      </c>
      <c r="K158" s="28"/>
      <c r="L158" s="33"/>
    </row>
    <row r="159" spans="1:13" ht="33" customHeight="1" x14ac:dyDescent="0.3">
      <c r="A159" s="102">
        <v>45407</v>
      </c>
      <c r="B159" s="94" t="s">
        <v>256</v>
      </c>
      <c r="C159" s="94" t="s">
        <v>257</v>
      </c>
      <c r="D159" s="94" t="s">
        <v>258</v>
      </c>
      <c r="E159" s="95"/>
      <c r="F159" s="96"/>
      <c r="G159" s="54"/>
      <c r="H159" s="54"/>
      <c r="I159" s="54"/>
      <c r="J159" s="97">
        <v>5000000</v>
      </c>
      <c r="K159" s="33"/>
      <c r="L159" s="33" t="s">
        <v>233</v>
      </c>
    </row>
    <row r="160" spans="1:13" ht="33" customHeight="1" x14ac:dyDescent="0.3">
      <c r="A160" s="102">
        <v>45407</v>
      </c>
      <c r="B160" s="94" t="s">
        <v>259</v>
      </c>
      <c r="C160" s="94" t="s">
        <v>257</v>
      </c>
      <c r="D160" s="94" t="s">
        <v>260</v>
      </c>
      <c r="E160" s="95"/>
      <c r="F160" s="96"/>
      <c r="G160" s="54"/>
      <c r="H160" s="54"/>
      <c r="I160" s="54"/>
      <c r="J160" s="119">
        <v>900000</v>
      </c>
      <c r="K160" s="33"/>
      <c r="L160" s="33" t="s">
        <v>233</v>
      </c>
    </row>
    <row r="161" spans="1:15" ht="33" customHeight="1" thickBot="1" x14ac:dyDescent="0.35">
      <c r="A161" s="74"/>
      <c r="B161" s="75"/>
      <c r="C161" s="75"/>
      <c r="D161" s="75"/>
      <c r="E161" s="76"/>
      <c r="F161" s="77"/>
      <c r="G161" s="78"/>
      <c r="H161" s="78"/>
      <c r="I161" s="78"/>
      <c r="J161" s="79">
        <f>SUM(J158:J160)</f>
        <v>5903400</v>
      </c>
      <c r="K161" s="77" t="s">
        <v>238</v>
      </c>
      <c r="L161" s="77"/>
    </row>
    <row r="162" spans="1:15" ht="33" customHeight="1" thickTop="1" x14ac:dyDescent="0.3"/>
    <row r="164" spans="1:15" ht="33" customHeight="1" x14ac:dyDescent="0.3">
      <c r="A164" s="146" t="s">
        <v>268</v>
      </c>
      <c r="B164" s="147"/>
      <c r="C164" s="147"/>
      <c r="D164" s="147"/>
      <c r="E164" s="147"/>
      <c r="F164" s="147"/>
      <c r="G164" s="147"/>
      <c r="H164" s="147"/>
      <c r="I164" s="147"/>
      <c r="J164" s="147"/>
      <c r="K164" s="147"/>
      <c r="L164" s="148"/>
    </row>
    <row r="165" spans="1:15" ht="33" customHeight="1" x14ac:dyDescent="0.3">
      <c r="A165" s="65" t="s">
        <v>0</v>
      </c>
      <c r="B165" s="24" t="s">
        <v>1</v>
      </c>
      <c r="C165" s="24" t="s">
        <v>2</v>
      </c>
      <c r="D165" s="24" t="s">
        <v>3</v>
      </c>
      <c r="E165" s="24" t="s">
        <v>4</v>
      </c>
      <c r="F165" s="24" t="s">
        <v>5</v>
      </c>
      <c r="G165" s="24" t="s">
        <v>6</v>
      </c>
      <c r="H165" s="24" t="s">
        <v>7</v>
      </c>
      <c r="I165" s="24" t="s">
        <v>8</v>
      </c>
      <c r="J165" s="21" t="s">
        <v>9</v>
      </c>
      <c r="K165" s="24" t="s">
        <v>10</v>
      </c>
      <c r="L165" s="33"/>
    </row>
    <row r="166" spans="1:15" ht="33" customHeight="1" x14ac:dyDescent="0.3">
      <c r="A166" s="65"/>
      <c r="B166" s="24"/>
      <c r="C166" s="24"/>
      <c r="D166" s="24" t="s">
        <v>11</v>
      </c>
      <c r="E166" s="25"/>
      <c r="F166" s="26"/>
      <c r="G166" s="3"/>
      <c r="H166" s="3"/>
      <c r="I166" s="3"/>
      <c r="J166" s="27">
        <f>'[1]CASH ON HAND (MMK)'!J168</f>
        <v>5903400</v>
      </c>
      <c r="K166" s="28"/>
      <c r="L166" s="33"/>
      <c r="O166" s="130"/>
    </row>
    <row r="167" spans="1:15" ht="33" customHeight="1" x14ac:dyDescent="0.3">
      <c r="A167" s="102">
        <v>45408</v>
      </c>
      <c r="B167" s="94" t="s">
        <v>261</v>
      </c>
      <c r="C167" s="94" t="s">
        <v>262</v>
      </c>
      <c r="D167" s="94" t="s">
        <v>263</v>
      </c>
      <c r="E167" s="95"/>
      <c r="F167" s="96"/>
      <c r="G167" s="54"/>
      <c r="H167" s="54"/>
      <c r="I167" s="54"/>
      <c r="J167" s="97">
        <v>-5900000</v>
      </c>
      <c r="K167" s="33"/>
      <c r="L167" s="33" t="s">
        <v>234</v>
      </c>
      <c r="O167" s="131"/>
    </row>
    <row r="168" spans="1:15" ht="33" customHeight="1" x14ac:dyDescent="0.3">
      <c r="A168" s="102">
        <v>45408</v>
      </c>
      <c r="B168" s="94" t="s">
        <v>265</v>
      </c>
      <c r="C168" s="94" t="s">
        <v>266</v>
      </c>
      <c r="D168" s="94" t="s">
        <v>267</v>
      </c>
      <c r="E168" s="95"/>
      <c r="F168" s="96"/>
      <c r="G168" s="54"/>
      <c r="H168" s="54"/>
      <c r="I168" s="54"/>
      <c r="J168" s="119">
        <v>4414500</v>
      </c>
      <c r="K168" s="33"/>
      <c r="L168" s="33" t="s">
        <v>271</v>
      </c>
    </row>
    <row r="169" spans="1:15" ht="33" customHeight="1" x14ac:dyDescent="0.3">
      <c r="A169" s="102">
        <v>45408</v>
      </c>
      <c r="B169" s="94" t="s">
        <v>275</v>
      </c>
      <c r="C169" s="94" t="s">
        <v>282</v>
      </c>
      <c r="D169" s="94" t="s">
        <v>283</v>
      </c>
      <c r="E169" s="95"/>
      <c r="F169" s="96"/>
      <c r="G169" s="54"/>
      <c r="H169" s="54"/>
      <c r="I169" s="54"/>
      <c r="J169" s="119">
        <v>-1600000</v>
      </c>
      <c r="K169" s="33"/>
      <c r="L169" s="33" t="s">
        <v>231</v>
      </c>
      <c r="O169" s="126" t="s">
        <v>244</v>
      </c>
    </row>
    <row r="170" spans="1:15" ht="33" customHeight="1" x14ac:dyDescent="0.3">
      <c r="A170" s="102">
        <v>45408</v>
      </c>
      <c r="B170" s="94" t="s">
        <v>269</v>
      </c>
      <c r="C170" s="94" t="s">
        <v>284</v>
      </c>
      <c r="D170" s="94" t="s">
        <v>285</v>
      </c>
      <c r="E170" s="95"/>
      <c r="F170" s="96"/>
      <c r="G170" s="54"/>
      <c r="H170" s="54"/>
      <c r="I170" s="54"/>
      <c r="J170" s="119">
        <v>1230000</v>
      </c>
      <c r="K170" s="33"/>
      <c r="L170" s="33" t="s">
        <v>264</v>
      </c>
      <c r="O170" s="131"/>
    </row>
    <row r="171" spans="1:15" ht="33" customHeight="1" x14ac:dyDescent="0.3">
      <c r="A171" s="102">
        <v>45408</v>
      </c>
      <c r="B171" s="94" t="s">
        <v>272</v>
      </c>
      <c r="C171" s="94" t="s">
        <v>286</v>
      </c>
      <c r="D171" s="94" t="s">
        <v>287</v>
      </c>
      <c r="E171" s="95"/>
      <c r="F171" s="96"/>
      <c r="G171" s="54"/>
      <c r="H171" s="54"/>
      <c r="I171" s="54"/>
      <c r="J171" s="128">
        <v>-129100</v>
      </c>
      <c r="K171" s="33"/>
      <c r="L171" s="33" t="s">
        <v>232</v>
      </c>
      <c r="O171" s="126" t="s">
        <v>243</v>
      </c>
    </row>
    <row r="172" spans="1:15" ht="33" customHeight="1" x14ac:dyDescent="0.3">
      <c r="A172" s="102">
        <v>45408</v>
      </c>
      <c r="B172" s="94" t="s">
        <v>277</v>
      </c>
      <c r="C172" s="94" t="s">
        <v>288</v>
      </c>
      <c r="D172" s="94" t="s">
        <v>289</v>
      </c>
      <c r="E172" s="123"/>
      <c r="F172" s="122"/>
      <c r="G172" s="121"/>
      <c r="H172" s="121"/>
      <c r="I172" s="121"/>
      <c r="J172" s="128">
        <v>-300000</v>
      </c>
      <c r="K172" s="33"/>
      <c r="L172" s="33" t="s">
        <v>231</v>
      </c>
      <c r="O172" s="126" t="s">
        <v>242</v>
      </c>
    </row>
    <row r="173" spans="1:15" ht="33" customHeight="1" x14ac:dyDescent="0.3">
      <c r="A173" s="102">
        <v>45408</v>
      </c>
      <c r="B173" s="94" t="s">
        <v>274</v>
      </c>
      <c r="C173" s="94" t="s">
        <v>290</v>
      </c>
      <c r="D173" s="94" t="s">
        <v>291</v>
      </c>
      <c r="E173" s="123"/>
      <c r="F173" s="122"/>
      <c r="G173" s="121"/>
      <c r="H173" s="121"/>
      <c r="I173" s="121"/>
      <c r="J173" s="119">
        <v>-330000</v>
      </c>
      <c r="K173" s="33"/>
      <c r="L173" s="33" t="s">
        <v>231</v>
      </c>
      <c r="O173" s="126" t="s">
        <v>244</v>
      </c>
    </row>
    <row r="174" spans="1:15" ht="33" customHeight="1" x14ac:dyDescent="0.3">
      <c r="A174" s="102">
        <v>45408</v>
      </c>
      <c r="B174" s="94" t="s">
        <v>273</v>
      </c>
      <c r="C174" s="94" t="s">
        <v>292</v>
      </c>
      <c r="D174" s="94" t="s">
        <v>293</v>
      </c>
      <c r="E174" s="95"/>
      <c r="F174" s="96"/>
      <c r="G174" s="54"/>
      <c r="H174" s="54"/>
      <c r="I174" s="54"/>
      <c r="J174" s="128">
        <v>-568000</v>
      </c>
      <c r="K174" s="33"/>
      <c r="L174" s="33" t="s">
        <v>232</v>
      </c>
      <c r="O174" s="126" t="s">
        <v>243</v>
      </c>
    </row>
    <row r="175" spans="1:15" ht="33" customHeight="1" x14ac:dyDescent="0.3">
      <c r="A175" s="102">
        <v>45408</v>
      </c>
      <c r="B175" s="94" t="s">
        <v>322</v>
      </c>
      <c r="C175" s="94" t="s">
        <v>207</v>
      </c>
      <c r="D175" s="94" t="s">
        <v>323</v>
      </c>
      <c r="E175" s="123"/>
      <c r="F175" s="122"/>
      <c r="G175" s="121"/>
      <c r="H175" s="121"/>
      <c r="I175" s="121"/>
      <c r="J175" s="119">
        <v>-54000</v>
      </c>
      <c r="K175" s="33"/>
      <c r="L175" s="33" t="s">
        <v>232</v>
      </c>
      <c r="O175" s="126" t="s">
        <v>249</v>
      </c>
    </row>
    <row r="176" spans="1:15" ht="33" customHeight="1" x14ac:dyDescent="0.3">
      <c r="A176" s="102">
        <v>45408</v>
      </c>
      <c r="B176" s="94" t="s">
        <v>278</v>
      </c>
      <c r="C176" s="94" t="s">
        <v>294</v>
      </c>
      <c r="D176" s="94" t="s">
        <v>295</v>
      </c>
      <c r="E176" s="123"/>
      <c r="F176" s="122"/>
      <c r="G176" s="121"/>
      <c r="H176" s="121"/>
      <c r="I176" s="121"/>
      <c r="J176" s="119">
        <v>-300000</v>
      </c>
      <c r="K176" s="33"/>
      <c r="L176" s="33" t="s">
        <v>231</v>
      </c>
      <c r="O176" s="126" t="s">
        <v>242</v>
      </c>
    </row>
    <row r="177" spans="1:15" ht="33" customHeight="1" x14ac:dyDescent="0.3">
      <c r="A177" s="102">
        <v>45408</v>
      </c>
      <c r="B177" s="94" t="s">
        <v>279</v>
      </c>
      <c r="C177" s="94" t="s">
        <v>296</v>
      </c>
      <c r="D177" s="94" t="s">
        <v>297</v>
      </c>
      <c r="E177" s="123"/>
      <c r="F177" s="122"/>
      <c r="G177" s="121"/>
      <c r="H177" s="121"/>
      <c r="I177" s="121"/>
      <c r="J177" s="119">
        <v>-300000</v>
      </c>
      <c r="K177" s="33"/>
      <c r="L177" s="33" t="s">
        <v>231</v>
      </c>
      <c r="O177" s="126" t="s">
        <v>242</v>
      </c>
    </row>
    <row r="178" spans="1:15" ht="33" customHeight="1" x14ac:dyDescent="0.3">
      <c r="A178" s="102">
        <v>45408</v>
      </c>
      <c r="B178" s="94" t="s">
        <v>280</v>
      </c>
      <c r="C178" s="94" t="s">
        <v>298</v>
      </c>
      <c r="D178" s="94" t="s">
        <v>299</v>
      </c>
      <c r="E178" s="123"/>
      <c r="F178" s="122"/>
      <c r="G178" s="121"/>
      <c r="H178" s="121"/>
      <c r="I178" s="121"/>
      <c r="J178" s="119">
        <v>-548173.5</v>
      </c>
      <c r="K178" s="33"/>
      <c r="L178" s="33" t="s">
        <v>231</v>
      </c>
      <c r="O178" s="126" t="s">
        <v>242</v>
      </c>
    </row>
    <row r="179" spans="1:15" ht="33" customHeight="1" x14ac:dyDescent="0.3">
      <c r="A179" s="102">
        <v>45408</v>
      </c>
      <c r="B179" s="94" t="s">
        <v>276</v>
      </c>
      <c r="C179" s="94" t="s">
        <v>207</v>
      </c>
      <c r="D179" s="94" t="s">
        <v>300</v>
      </c>
      <c r="E179" s="123"/>
      <c r="F179" s="122"/>
      <c r="G179" s="121"/>
      <c r="H179" s="121"/>
      <c r="I179" s="121"/>
      <c r="J179" s="119">
        <v>-330000</v>
      </c>
      <c r="K179" s="33"/>
      <c r="L179" s="33" t="s">
        <v>232</v>
      </c>
      <c r="O179" s="126" t="s">
        <v>321</v>
      </c>
    </row>
    <row r="180" spans="1:15" ht="33" customHeight="1" x14ac:dyDescent="0.3">
      <c r="A180" s="102">
        <v>45408</v>
      </c>
      <c r="B180" s="94" t="s">
        <v>270</v>
      </c>
      <c r="C180" s="94" t="s">
        <v>222</v>
      </c>
      <c r="D180" s="94" t="s">
        <v>301</v>
      </c>
      <c r="E180" s="95"/>
      <c r="F180" s="96"/>
      <c r="G180" s="54"/>
      <c r="H180" s="54"/>
      <c r="I180" s="54"/>
      <c r="J180" s="97">
        <v>-80000</v>
      </c>
      <c r="K180" s="33"/>
      <c r="L180" s="33" t="s">
        <v>232</v>
      </c>
      <c r="O180" s="126" t="s">
        <v>243</v>
      </c>
    </row>
    <row r="181" spans="1:15" ht="33" customHeight="1" thickBot="1" x14ac:dyDescent="0.35">
      <c r="A181" s="74"/>
      <c r="B181" s="75"/>
      <c r="C181" s="75"/>
      <c r="D181" s="75"/>
      <c r="E181" s="76"/>
      <c r="F181" s="77"/>
      <c r="G181" s="78"/>
      <c r="H181" s="78"/>
      <c r="I181" s="78"/>
      <c r="J181" s="79">
        <f>SUM(J166:J180)</f>
        <v>1108626.5</v>
      </c>
      <c r="K181" s="77" t="s">
        <v>281</v>
      </c>
      <c r="L181" s="77"/>
    </row>
    <row r="182" spans="1:15" ht="33" customHeight="1" thickTop="1" x14ac:dyDescent="0.3"/>
    <row r="183" spans="1:15" ht="33" customHeight="1" x14ac:dyDescent="0.3">
      <c r="J183" s="129"/>
    </row>
    <row r="184" spans="1:15" ht="33" customHeight="1" x14ac:dyDescent="0.3">
      <c r="A184" s="146" t="s">
        <v>328</v>
      </c>
      <c r="B184" s="147"/>
      <c r="C184" s="147"/>
      <c r="D184" s="147"/>
      <c r="E184" s="147"/>
      <c r="F184" s="147"/>
      <c r="G184" s="147"/>
      <c r="H184" s="147"/>
      <c r="I184" s="147"/>
      <c r="J184" s="147"/>
      <c r="K184" s="147"/>
      <c r="L184" s="148"/>
    </row>
    <row r="185" spans="1:15" ht="33" customHeight="1" x14ac:dyDescent="0.3">
      <c r="A185" s="65" t="s">
        <v>0</v>
      </c>
      <c r="B185" s="24" t="s">
        <v>1</v>
      </c>
      <c r="C185" s="24" t="s">
        <v>2</v>
      </c>
      <c r="D185" s="24" t="s">
        <v>3</v>
      </c>
      <c r="E185" s="24" t="s">
        <v>4</v>
      </c>
      <c r="F185" s="24" t="s">
        <v>5</v>
      </c>
      <c r="G185" s="24" t="s">
        <v>6</v>
      </c>
      <c r="H185" s="24" t="s">
        <v>7</v>
      </c>
      <c r="I185" s="24" t="s">
        <v>8</v>
      </c>
      <c r="J185" s="21" t="s">
        <v>9</v>
      </c>
      <c r="K185" s="24" t="s">
        <v>10</v>
      </c>
      <c r="L185" s="33"/>
    </row>
    <row r="186" spans="1:15" ht="33" customHeight="1" x14ac:dyDescent="0.3">
      <c r="A186" s="65"/>
      <c r="B186" s="24"/>
      <c r="C186" s="24"/>
      <c r="D186" s="24" t="s">
        <v>11</v>
      </c>
      <c r="E186" s="25"/>
      <c r="F186" s="26"/>
      <c r="G186" s="3"/>
      <c r="H186" s="3"/>
      <c r="I186" s="3"/>
      <c r="J186" s="27">
        <f>J181</f>
        <v>1108626.5</v>
      </c>
      <c r="K186" s="28"/>
      <c r="L186" s="33"/>
    </row>
    <row r="187" spans="1:15" ht="33" customHeight="1" x14ac:dyDescent="0.3">
      <c r="A187" s="103">
        <v>45411</v>
      </c>
      <c r="B187" s="87" t="s">
        <v>302</v>
      </c>
      <c r="C187" s="87" t="s">
        <v>303</v>
      </c>
      <c r="D187" s="87" t="s">
        <v>304</v>
      </c>
      <c r="E187" s="88"/>
      <c r="F187" s="89"/>
      <c r="G187" s="90"/>
      <c r="H187" s="90"/>
      <c r="I187" s="90"/>
      <c r="J187" s="138">
        <v>700000</v>
      </c>
      <c r="K187" s="125"/>
      <c r="L187" s="33" t="s">
        <v>233</v>
      </c>
    </row>
    <row r="188" spans="1:15" ht="33" customHeight="1" x14ac:dyDescent="0.3">
      <c r="A188" s="103">
        <v>45411</v>
      </c>
      <c r="B188" s="87" t="s">
        <v>305</v>
      </c>
      <c r="C188" s="87" t="s">
        <v>306</v>
      </c>
      <c r="D188" s="87" t="s">
        <v>307</v>
      </c>
      <c r="E188" s="88"/>
      <c r="F188" s="89"/>
      <c r="G188" s="90"/>
      <c r="H188" s="90"/>
      <c r="I188" s="90"/>
      <c r="J188" s="138">
        <v>32000</v>
      </c>
      <c r="K188" s="125"/>
      <c r="L188" s="33" t="s">
        <v>232</v>
      </c>
      <c r="N188" s="126" t="s">
        <v>254</v>
      </c>
    </row>
    <row r="189" spans="1:15" ht="33" customHeight="1" x14ac:dyDescent="0.3">
      <c r="A189" s="103">
        <v>45411</v>
      </c>
      <c r="B189" s="87" t="s">
        <v>308</v>
      </c>
      <c r="C189" s="87" t="s">
        <v>306</v>
      </c>
      <c r="D189" s="87" t="s">
        <v>309</v>
      </c>
      <c r="E189" s="88"/>
      <c r="F189" s="89"/>
      <c r="G189" s="90"/>
      <c r="H189" s="90"/>
      <c r="I189" s="90"/>
      <c r="J189" s="138">
        <v>-218000</v>
      </c>
      <c r="K189" s="125"/>
      <c r="L189" s="33" t="s">
        <v>231</v>
      </c>
      <c r="N189" s="22" t="s">
        <v>324</v>
      </c>
    </row>
    <row r="190" spans="1:15" ht="33" customHeight="1" x14ac:dyDescent="0.3">
      <c r="A190" s="103">
        <v>45411</v>
      </c>
      <c r="B190" s="87" t="s">
        <v>311</v>
      </c>
      <c r="C190" s="87" t="s">
        <v>310</v>
      </c>
      <c r="D190" s="87" t="s">
        <v>312</v>
      </c>
      <c r="E190" s="88"/>
      <c r="F190" s="89"/>
      <c r="G190" s="90"/>
      <c r="H190" s="90"/>
      <c r="I190" s="90"/>
      <c r="J190" s="138">
        <v>38000</v>
      </c>
      <c r="K190" s="125"/>
      <c r="L190" s="33" t="s">
        <v>232</v>
      </c>
      <c r="N190" s="126" t="s">
        <v>248</v>
      </c>
    </row>
    <row r="191" spans="1:15" ht="33" customHeight="1" x14ac:dyDescent="0.3">
      <c r="A191" s="103">
        <v>45411</v>
      </c>
      <c r="B191" s="87" t="s">
        <v>319</v>
      </c>
      <c r="C191" s="87" t="s">
        <v>317</v>
      </c>
      <c r="D191" s="87" t="s">
        <v>320</v>
      </c>
      <c r="E191" s="88"/>
      <c r="F191" s="89"/>
      <c r="G191" s="90"/>
      <c r="H191" s="90"/>
      <c r="I191" s="90"/>
      <c r="J191" s="139">
        <v>-50000</v>
      </c>
      <c r="K191" s="125"/>
      <c r="L191" s="33" t="s">
        <v>232</v>
      </c>
      <c r="N191" s="126" t="s">
        <v>248</v>
      </c>
      <c r="O191" s="125"/>
    </row>
    <row r="192" spans="1:15" ht="33" customHeight="1" x14ac:dyDescent="0.3">
      <c r="A192" s="103">
        <v>45411</v>
      </c>
      <c r="B192" s="87" t="s">
        <v>316</v>
      </c>
      <c r="C192" s="87" t="s">
        <v>317</v>
      </c>
      <c r="D192" s="87" t="s">
        <v>318</v>
      </c>
      <c r="E192" s="88"/>
      <c r="F192" s="89"/>
      <c r="G192" s="90"/>
      <c r="H192" s="90"/>
      <c r="I192" s="90"/>
      <c r="J192" s="138">
        <v>-300000</v>
      </c>
      <c r="K192" s="125"/>
      <c r="L192" s="33" t="s">
        <v>232</v>
      </c>
      <c r="N192" s="126" t="s">
        <v>243</v>
      </c>
    </row>
    <row r="193" spans="1:14" ht="33" customHeight="1" x14ac:dyDescent="0.3">
      <c r="A193" s="103">
        <v>45411</v>
      </c>
      <c r="B193" s="87" t="s">
        <v>313</v>
      </c>
      <c r="C193" s="87" t="s">
        <v>314</v>
      </c>
      <c r="D193" s="87" t="s">
        <v>315</v>
      </c>
      <c r="E193" s="88"/>
      <c r="F193" s="89"/>
      <c r="G193" s="90"/>
      <c r="H193" s="90"/>
      <c r="I193" s="90"/>
      <c r="J193" s="138">
        <v>1000000</v>
      </c>
      <c r="K193" s="125"/>
      <c r="L193" s="125" t="s">
        <v>233</v>
      </c>
    </row>
    <row r="194" spans="1:14" ht="33" customHeight="1" x14ac:dyDescent="0.3">
      <c r="A194" s="103">
        <v>45411</v>
      </c>
      <c r="B194" s="87" t="s">
        <v>325</v>
      </c>
      <c r="C194" s="87" t="s">
        <v>326</v>
      </c>
      <c r="D194" s="87" t="s">
        <v>327</v>
      </c>
      <c r="E194" s="88"/>
      <c r="F194" s="89"/>
      <c r="G194" s="90"/>
      <c r="H194" s="90"/>
      <c r="I194" s="90"/>
      <c r="J194" s="138">
        <v>-600000</v>
      </c>
      <c r="K194" s="125"/>
      <c r="L194" s="125" t="s">
        <v>232</v>
      </c>
      <c r="N194" s="126" t="s">
        <v>243</v>
      </c>
    </row>
    <row r="195" spans="1:14" ht="33" customHeight="1" thickBot="1" x14ac:dyDescent="0.35">
      <c r="A195" s="132"/>
      <c r="B195" s="133"/>
      <c r="C195" s="133"/>
      <c r="D195" s="133"/>
      <c r="E195" s="134"/>
      <c r="F195" s="135"/>
      <c r="G195" s="136"/>
      <c r="H195" s="136"/>
      <c r="I195" s="136"/>
      <c r="J195" s="137">
        <f>SUM(J186:J194)</f>
        <v>1710626.5</v>
      </c>
      <c r="K195" s="135" t="s">
        <v>329</v>
      </c>
      <c r="L195" s="135">
        <f>SUM(L187:L194)</f>
        <v>0</v>
      </c>
    </row>
    <row r="196" spans="1:14" ht="33" customHeight="1" thickTop="1" x14ac:dyDescent="0.3"/>
    <row r="198" spans="1:14" ht="33" customHeight="1" x14ac:dyDescent="0.3">
      <c r="A198" s="146" t="s">
        <v>328</v>
      </c>
      <c r="B198" s="147"/>
      <c r="C198" s="147"/>
      <c r="D198" s="147"/>
      <c r="E198" s="147"/>
      <c r="F198" s="147"/>
      <c r="G198" s="147"/>
      <c r="H198" s="147"/>
      <c r="I198" s="147"/>
      <c r="J198" s="147"/>
      <c r="K198" s="147"/>
      <c r="L198" s="148"/>
    </row>
    <row r="199" spans="1:14" ht="33" customHeight="1" x14ac:dyDescent="0.3">
      <c r="A199" s="65" t="s">
        <v>0</v>
      </c>
      <c r="B199" s="24" t="s">
        <v>1</v>
      </c>
      <c r="C199" s="24" t="s">
        <v>2</v>
      </c>
      <c r="D199" s="24" t="s">
        <v>3</v>
      </c>
      <c r="E199" s="24" t="s">
        <v>4</v>
      </c>
      <c r="F199" s="24" t="s">
        <v>5</v>
      </c>
      <c r="G199" s="24" t="s">
        <v>6</v>
      </c>
      <c r="H199" s="24" t="s">
        <v>7</v>
      </c>
      <c r="I199" s="24" t="s">
        <v>8</v>
      </c>
      <c r="J199" s="21" t="s">
        <v>9</v>
      </c>
      <c r="K199" s="24" t="s">
        <v>10</v>
      </c>
      <c r="L199" s="33"/>
    </row>
    <row r="200" spans="1:14" ht="33" customHeight="1" x14ac:dyDescent="0.3">
      <c r="A200" s="65"/>
      <c r="B200" s="24"/>
      <c r="C200" s="24"/>
      <c r="D200" s="24" t="s">
        <v>11</v>
      </c>
      <c r="E200" s="25"/>
      <c r="F200" s="26"/>
      <c r="G200" s="3"/>
      <c r="H200" s="3"/>
      <c r="I200" s="3"/>
      <c r="J200" s="27">
        <f>J195</f>
        <v>1710626.5</v>
      </c>
      <c r="K200" s="28"/>
      <c r="L200" s="33"/>
    </row>
    <row r="201" spans="1:14" ht="33" customHeight="1" x14ac:dyDescent="0.3">
      <c r="A201" s="103">
        <v>45412</v>
      </c>
      <c r="B201" s="87" t="s">
        <v>330</v>
      </c>
      <c r="C201" s="87" t="s">
        <v>331</v>
      </c>
      <c r="D201" s="87" t="s">
        <v>331</v>
      </c>
      <c r="E201" s="88"/>
      <c r="F201" s="89"/>
      <c r="G201" s="90"/>
      <c r="H201" s="90"/>
      <c r="I201" s="90"/>
      <c r="J201" s="138">
        <v>60000</v>
      </c>
      <c r="K201" s="141"/>
      <c r="L201" s="125" t="s">
        <v>233</v>
      </c>
    </row>
    <row r="202" spans="1:14" ht="33" customHeight="1" x14ac:dyDescent="0.3">
      <c r="A202" s="103">
        <v>45412</v>
      </c>
      <c r="B202" s="87" t="s">
        <v>332</v>
      </c>
      <c r="C202" s="87" t="s">
        <v>333</v>
      </c>
      <c r="D202" s="87" t="s">
        <v>333</v>
      </c>
      <c r="E202" s="88"/>
      <c r="F202" s="89"/>
      <c r="G202" s="90"/>
      <c r="H202" s="90"/>
      <c r="I202" s="90"/>
      <c r="J202" s="138">
        <v>480000</v>
      </c>
      <c r="K202" s="141"/>
      <c r="L202" s="125" t="s">
        <v>233</v>
      </c>
    </row>
    <row r="203" spans="1:14" ht="33" customHeight="1" x14ac:dyDescent="0.3">
      <c r="A203" s="103">
        <v>45412</v>
      </c>
      <c r="B203" s="87" t="s">
        <v>336</v>
      </c>
      <c r="C203" s="87" t="s">
        <v>337</v>
      </c>
      <c r="D203" s="87" t="s">
        <v>337</v>
      </c>
      <c r="E203" s="88"/>
      <c r="F203" s="89"/>
      <c r="G203" s="90"/>
      <c r="H203" s="90"/>
      <c r="I203" s="90"/>
      <c r="J203" s="138">
        <v>150000</v>
      </c>
      <c r="K203" s="141"/>
      <c r="L203" s="125" t="s">
        <v>233</v>
      </c>
    </row>
    <row r="204" spans="1:14" ht="33" customHeight="1" x14ac:dyDescent="0.3">
      <c r="A204" s="103">
        <v>45412</v>
      </c>
      <c r="B204" s="87" t="s">
        <v>334</v>
      </c>
      <c r="C204" s="87" t="s">
        <v>335</v>
      </c>
      <c r="D204" s="87" t="s">
        <v>335</v>
      </c>
      <c r="E204" s="88"/>
      <c r="F204" s="89"/>
      <c r="G204" s="90"/>
      <c r="H204" s="90"/>
      <c r="I204" s="90"/>
      <c r="J204" s="138">
        <v>70000</v>
      </c>
      <c r="K204" s="141"/>
      <c r="L204" s="125" t="s">
        <v>233</v>
      </c>
    </row>
    <row r="205" spans="1:14" ht="33" customHeight="1" x14ac:dyDescent="0.3">
      <c r="A205" s="103">
        <v>45412</v>
      </c>
      <c r="B205" s="87" t="s">
        <v>338</v>
      </c>
      <c r="C205" s="87" t="s">
        <v>262</v>
      </c>
      <c r="D205" s="87" t="s">
        <v>339</v>
      </c>
      <c r="E205" s="88"/>
      <c r="F205" s="89"/>
      <c r="G205" s="90"/>
      <c r="H205" s="90"/>
      <c r="I205" s="90"/>
      <c r="J205" s="142">
        <v>-2460000</v>
      </c>
      <c r="K205" s="141"/>
      <c r="L205" s="125" t="s">
        <v>234</v>
      </c>
    </row>
    <row r="206" spans="1:14" ht="33" customHeight="1" x14ac:dyDescent="0.3">
      <c r="A206" s="103">
        <v>45412</v>
      </c>
      <c r="B206" s="87" t="s">
        <v>340</v>
      </c>
      <c r="C206" s="87" t="s">
        <v>341</v>
      </c>
      <c r="D206" s="87" t="s">
        <v>360</v>
      </c>
      <c r="E206" s="88"/>
      <c r="F206" s="89"/>
      <c r="G206" s="90"/>
      <c r="H206" s="90"/>
      <c r="I206" s="90"/>
      <c r="J206" s="138">
        <f>2460000+3600000</f>
        <v>6060000</v>
      </c>
      <c r="K206" s="141"/>
      <c r="L206" s="125" t="s">
        <v>264</v>
      </c>
    </row>
    <row r="207" spans="1:14" ht="33" customHeight="1" x14ac:dyDescent="0.3">
      <c r="A207" s="103">
        <v>45412</v>
      </c>
      <c r="B207" s="87" t="s">
        <v>342</v>
      </c>
      <c r="C207" s="87" t="s">
        <v>344</v>
      </c>
      <c r="D207" s="87" t="s">
        <v>343</v>
      </c>
      <c r="E207" s="88"/>
      <c r="F207" s="89"/>
      <c r="G207" s="90"/>
      <c r="H207" s="90"/>
      <c r="I207" s="90"/>
      <c r="J207" s="138">
        <f>-146000</f>
        <v>-146000</v>
      </c>
      <c r="K207" s="141"/>
      <c r="L207" s="125" t="s">
        <v>231</v>
      </c>
    </row>
    <row r="208" spans="1:14" ht="33" customHeight="1" x14ac:dyDescent="0.3">
      <c r="A208" s="103">
        <v>45412</v>
      </c>
      <c r="B208" s="87" t="s">
        <v>345</v>
      </c>
      <c r="C208" s="87" t="s">
        <v>344</v>
      </c>
      <c r="D208" s="87" t="s">
        <v>346</v>
      </c>
      <c r="E208" s="88"/>
      <c r="F208" s="89"/>
      <c r="G208" s="90"/>
      <c r="H208" s="90"/>
      <c r="I208" s="90"/>
      <c r="J208" s="138">
        <v>-146800</v>
      </c>
      <c r="K208" s="141"/>
      <c r="L208" s="125" t="s">
        <v>231</v>
      </c>
    </row>
    <row r="209" spans="1:12" ht="33" customHeight="1" x14ac:dyDescent="0.3">
      <c r="A209" s="103">
        <v>45412</v>
      </c>
      <c r="B209" s="87" t="s">
        <v>349</v>
      </c>
      <c r="C209" s="87" t="s">
        <v>347</v>
      </c>
      <c r="D209" s="87" t="s">
        <v>348</v>
      </c>
      <c r="E209" s="88"/>
      <c r="F209" s="89"/>
      <c r="G209" s="90"/>
      <c r="H209" s="90"/>
      <c r="I209" s="90"/>
      <c r="J209" s="143">
        <v>-125000</v>
      </c>
      <c r="K209" s="141"/>
      <c r="L209" s="125" t="s">
        <v>232</v>
      </c>
    </row>
    <row r="210" spans="1:12" ht="33" customHeight="1" x14ac:dyDescent="0.3">
      <c r="A210" s="103">
        <v>45412</v>
      </c>
      <c r="B210" s="87" t="s">
        <v>350</v>
      </c>
      <c r="C210" s="87" t="s">
        <v>347</v>
      </c>
      <c r="D210" s="87" t="s">
        <v>351</v>
      </c>
      <c r="E210" s="88"/>
      <c r="F210" s="89"/>
      <c r="G210" s="90"/>
      <c r="H210" s="90"/>
      <c r="I210" s="90"/>
      <c r="J210" s="143">
        <v>-25000</v>
      </c>
      <c r="K210" s="141"/>
      <c r="L210" s="125" t="s">
        <v>232</v>
      </c>
    </row>
    <row r="211" spans="1:12" ht="33" customHeight="1" x14ac:dyDescent="0.3">
      <c r="A211" s="103">
        <v>45412</v>
      </c>
      <c r="B211" s="87" t="s">
        <v>352</v>
      </c>
      <c r="C211" s="87" t="s">
        <v>353</v>
      </c>
      <c r="D211" s="87" t="s">
        <v>354</v>
      </c>
      <c r="E211" s="88"/>
      <c r="F211" s="89"/>
      <c r="G211" s="90"/>
      <c r="H211" s="90"/>
      <c r="I211" s="90"/>
      <c r="J211" s="143">
        <v>-21000</v>
      </c>
      <c r="K211" s="141"/>
      <c r="L211" s="125" t="s">
        <v>232</v>
      </c>
    </row>
    <row r="212" spans="1:12" ht="33" customHeight="1" x14ac:dyDescent="0.3">
      <c r="A212" s="103">
        <v>45412</v>
      </c>
      <c r="B212" s="87" t="s">
        <v>355</v>
      </c>
      <c r="C212" s="87" t="s">
        <v>310</v>
      </c>
      <c r="D212" s="87" t="s">
        <v>356</v>
      </c>
      <c r="E212" s="88"/>
      <c r="F212" s="89"/>
      <c r="G212" s="90"/>
      <c r="H212" s="90"/>
      <c r="I212" s="90"/>
      <c r="J212" s="143">
        <v>-4890000</v>
      </c>
      <c r="K212" s="141"/>
      <c r="L212" s="125" t="s">
        <v>232</v>
      </c>
    </row>
    <row r="213" spans="1:12" ht="33" customHeight="1" x14ac:dyDescent="0.3">
      <c r="A213" s="103">
        <v>45412</v>
      </c>
      <c r="B213" s="87" t="s">
        <v>357</v>
      </c>
      <c r="C213" s="87" t="s">
        <v>358</v>
      </c>
      <c r="D213" s="87" t="s">
        <v>359</v>
      </c>
      <c r="E213" s="88"/>
      <c r="F213" s="89"/>
      <c r="G213" s="90"/>
      <c r="H213" s="90"/>
      <c r="I213" s="90"/>
      <c r="J213" s="143">
        <v>-700000</v>
      </c>
      <c r="K213" s="141"/>
      <c r="L213" s="125" t="s">
        <v>231</v>
      </c>
    </row>
    <row r="214" spans="1:12" ht="33" customHeight="1" x14ac:dyDescent="0.3">
      <c r="A214" s="103">
        <v>45412</v>
      </c>
      <c r="B214" s="87" t="s">
        <v>362</v>
      </c>
      <c r="C214" s="87" t="s">
        <v>207</v>
      </c>
      <c r="D214" s="87" t="s">
        <v>363</v>
      </c>
      <c r="E214" s="88"/>
      <c r="F214" s="89"/>
      <c r="G214" s="90"/>
      <c r="H214" s="90"/>
      <c r="I214" s="90"/>
      <c r="J214" s="138">
        <v>0</v>
      </c>
      <c r="K214" s="125"/>
      <c r="L214" s="140" t="s">
        <v>232</v>
      </c>
    </row>
    <row r="215" spans="1:12" ht="33" customHeight="1" x14ac:dyDescent="0.3">
      <c r="A215" s="103">
        <v>45412</v>
      </c>
      <c r="B215" s="87" t="s">
        <v>364</v>
      </c>
      <c r="C215" s="87" t="s">
        <v>207</v>
      </c>
      <c r="D215" s="87" t="s">
        <v>365</v>
      </c>
      <c r="E215" s="88"/>
      <c r="F215" s="89"/>
      <c r="G215" s="90"/>
      <c r="H215" s="90"/>
      <c r="I215" s="90"/>
      <c r="J215" s="138">
        <v>0</v>
      </c>
      <c r="K215" s="125"/>
      <c r="L215" s="140" t="s">
        <v>232</v>
      </c>
    </row>
    <row r="216" spans="1:12" ht="33" customHeight="1" thickBot="1" x14ac:dyDescent="0.35">
      <c r="A216" s="132"/>
      <c r="B216" s="133"/>
      <c r="C216" s="133"/>
      <c r="D216" s="133"/>
      <c r="E216" s="134"/>
      <c r="F216" s="135"/>
      <c r="G216" s="136"/>
      <c r="H216" s="136"/>
      <c r="I216" s="136"/>
      <c r="J216" s="137">
        <f>SUM(J200:J215)</f>
        <v>16826.5</v>
      </c>
      <c r="K216" s="135" t="s">
        <v>329</v>
      </c>
      <c r="L216" s="135"/>
    </row>
    <row r="217" spans="1:12" ht="33" customHeight="1" thickTop="1" x14ac:dyDescent="0.3"/>
  </sheetData>
  <autoFilter ref="L1:L213"/>
  <mergeCells count="16">
    <mergeCell ref="A198:L198"/>
    <mergeCell ref="A43:L43"/>
    <mergeCell ref="A1:L1"/>
    <mergeCell ref="A10:L10"/>
    <mergeCell ref="A19:L19"/>
    <mergeCell ref="A27:L27"/>
    <mergeCell ref="A35:L35"/>
    <mergeCell ref="A126:L126"/>
    <mergeCell ref="A105:L105"/>
    <mergeCell ref="A79:L79"/>
    <mergeCell ref="A54:L54"/>
    <mergeCell ref="A184:L184"/>
    <mergeCell ref="A164:L164"/>
    <mergeCell ref="A156:L156"/>
    <mergeCell ref="A146:L146"/>
    <mergeCell ref="A135:L135"/>
  </mergeCells>
  <conditionalFormatting sqref="M46">
    <cfRule type="duplicateValues" dxfId="133" priority="151"/>
    <cfRule type="duplicateValues" dxfId="132" priority="152"/>
  </conditionalFormatting>
  <conditionalFormatting sqref="M47">
    <cfRule type="duplicateValues" dxfId="131" priority="149"/>
    <cfRule type="duplicateValues" dxfId="130" priority="150"/>
  </conditionalFormatting>
  <conditionalFormatting sqref="M48">
    <cfRule type="duplicateValues" dxfId="129" priority="147"/>
    <cfRule type="duplicateValues" dxfId="128" priority="148"/>
  </conditionalFormatting>
  <conditionalFormatting sqref="M49">
    <cfRule type="duplicateValues" dxfId="127" priority="145"/>
    <cfRule type="duplicateValues" dxfId="126" priority="146"/>
  </conditionalFormatting>
  <conditionalFormatting sqref="M50">
    <cfRule type="duplicateValues" dxfId="125" priority="143"/>
    <cfRule type="duplicateValues" dxfId="124" priority="144"/>
  </conditionalFormatting>
  <conditionalFormatting sqref="M62">
    <cfRule type="duplicateValues" dxfId="123" priority="141"/>
    <cfRule type="duplicateValues" dxfId="122" priority="142"/>
  </conditionalFormatting>
  <conditionalFormatting sqref="M63">
    <cfRule type="duplicateValues" dxfId="121" priority="139"/>
    <cfRule type="duplicateValues" dxfId="120" priority="140"/>
  </conditionalFormatting>
  <conditionalFormatting sqref="M64">
    <cfRule type="duplicateValues" dxfId="119" priority="137"/>
    <cfRule type="duplicateValues" dxfId="118" priority="138"/>
  </conditionalFormatting>
  <conditionalFormatting sqref="M65">
    <cfRule type="duplicateValues" dxfId="117" priority="135"/>
    <cfRule type="duplicateValues" dxfId="116" priority="136"/>
  </conditionalFormatting>
  <conditionalFormatting sqref="M66">
    <cfRule type="duplicateValues" dxfId="115" priority="133"/>
    <cfRule type="duplicateValues" dxfId="114" priority="134"/>
  </conditionalFormatting>
  <conditionalFormatting sqref="M68">
    <cfRule type="duplicateValues" dxfId="113" priority="131"/>
    <cfRule type="duplicateValues" dxfId="112" priority="132"/>
  </conditionalFormatting>
  <conditionalFormatting sqref="M70">
    <cfRule type="duplicateValues" dxfId="111" priority="129"/>
    <cfRule type="duplicateValues" dxfId="110" priority="130"/>
  </conditionalFormatting>
  <conditionalFormatting sqref="M71">
    <cfRule type="duplicateValues" dxfId="109" priority="127"/>
    <cfRule type="duplicateValues" dxfId="108" priority="128"/>
  </conditionalFormatting>
  <conditionalFormatting sqref="M72">
    <cfRule type="duplicateValues" dxfId="107" priority="125"/>
    <cfRule type="duplicateValues" dxfId="106" priority="126"/>
  </conditionalFormatting>
  <conditionalFormatting sqref="M73">
    <cfRule type="duplicateValues" dxfId="105" priority="123"/>
    <cfRule type="duplicateValues" dxfId="104" priority="124"/>
  </conditionalFormatting>
  <conditionalFormatting sqref="M83">
    <cfRule type="duplicateValues" dxfId="103" priority="121"/>
    <cfRule type="duplicateValues" dxfId="102" priority="122"/>
  </conditionalFormatting>
  <conditionalFormatting sqref="M84">
    <cfRule type="duplicateValues" dxfId="101" priority="119"/>
    <cfRule type="duplicateValues" dxfId="100" priority="120"/>
  </conditionalFormatting>
  <conditionalFormatting sqref="M85">
    <cfRule type="duplicateValues" dxfId="99" priority="117"/>
    <cfRule type="duplicateValues" dxfId="98" priority="118"/>
  </conditionalFormatting>
  <conditionalFormatting sqref="M96">
    <cfRule type="duplicateValues" dxfId="97" priority="115"/>
    <cfRule type="duplicateValues" dxfId="96" priority="116"/>
  </conditionalFormatting>
  <conditionalFormatting sqref="M108">
    <cfRule type="duplicateValues" dxfId="95" priority="113"/>
    <cfRule type="duplicateValues" dxfId="94" priority="114"/>
  </conditionalFormatting>
  <conditionalFormatting sqref="M121">
    <cfRule type="duplicateValues" dxfId="93" priority="111"/>
    <cfRule type="duplicateValues" dxfId="92" priority="112"/>
  </conditionalFormatting>
  <conditionalFormatting sqref="M57">
    <cfRule type="duplicateValues" dxfId="91" priority="109"/>
    <cfRule type="duplicateValues" dxfId="90" priority="110"/>
  </conditionalFormatting>
  <conditionalFormatting sqref="M59">
    <cfRule type="duplicateValues" dxfId="89" priority="107"/>
    <cfRule type="duplicateValues" dxfId="88" priority="108"/>
  </conditionalFormatting>
  <conditionalFormatting sqref="M60">
    <cfRule type="duplicateValues" dxfId="87" priority="105"/>
    <cfRule type="duplicateValues" dxfId="86" priority="106"/>
  </conditionalFormatting>
  <conditionalFormatting sqref="M61">
    <cfRule type="duplicateValues" dxfId="85" priority="103"/>
    <cfRule type="duplicateValues" dxfId="84" priority="104"/>
  </conditionalFormatting>
  <conditionalFormatting sqref="M67">
    <cfRule type="duplicateValues" dxfId="83" priority="101"/>
    <cfRule type="duplicateValues" dxfId="82" priority="102"/>
  </conditionalFormatting>
  <conditionalFormatting sqref="M69">
    <cfRule type="duplicateValues" dxfId="81" priority="99"/>
    <cfRule type="duplicateValues" dxfId="80" priority="100"/>
  </conditionalFormatting>
  <conditionalFormatting sqref="M74">
    <cfRule type="duplicateValues" dxfId="79" priority="97"/>
    <cfRule type="duplicateValues" dxfId="78" priority="98"/>
  </conditionalFormatting>
  <conditionalFormatting sqref="M82">
    <cfRule type="duplicateValues" dxfId="77" priority="95"/>
    <cfRule type="duplicateValues" dxfId="76" priority="96"/>
  </conditionalFormatting>
  <conditionalFormatting sqref="M86">
    <cfRule type="duplicateValues" dxfId="75" priority="93"/>
    <cfRule type="duplicateValues" dxfId="74" priority="94"/>
  </conditionalFormatting>
  <conditionalFormatting sqref="M87">
    <cfRule type="duplicateValues" dxfId="73" priority="91"/>
    <cfRule type="duplicateValues" dxfId="72" priority="92"/>
  </conditionalFormatting>
  <conditionalFormatting sqref="M88">
    <cfRule type="duplicateValues" dxfId="71" priority="89"/>
    <cfRule type="duplicateValues" dxfId="70" priority="90"/>
  </conditionalFormatting>
  <conditionalFormatting sqref="M89">
    <cfRule type="duplicateValues" dxfId="69" priority="87"/>
    <cfRule type="duplicateValues" dxfId="68" priority="88"/>
  </conditionalFormatting>
  <conditionalFormatting sqref="M90">
    <cfRule type="duplicateValues" dxfId="67" priority="85"/>
    <cfRule type="duplicateValues" dxfId="66" priority="86"/>
  </conditionalFormatting>
  <conditionalFormatting sqref="M91">
    <cfRule type="duplicateValues" dxfId="65" priority="83"/>
    <cfRule type="duplicateValues" dxfId="64" priority="84"/>
  </conditionalFormatting>
  <conditionalFormatting sqref="M92">
    <cfRule type="duplicateValues" dxfId="63" priority="81"/>
    <cfRule type="duplicateValues" dxfId="62" priority="82"/>
  </conditionalFormatting>
  <conditionalFormatting sqref="M93">
    <cfRule type="duplicateValues" dxfId="61" priority="79"/>
    <cfRule type="duplicateValues" dxfId="60" priority="80"/>
  </conditionalFormatting>
  <conditionalFormatting sqref="M94">
    <cfRule type="duplicateValues" dxfId="59" priority="77"/>
    <cfRule type="duplicateValues" dxfId="58" priority="78"/>
  </conditionalFormatting>
  <conditionalFormatting sqref="M95">
    <cfRule type="duplicateValues" dxfId="57" priority="75"/>
    <cfRule type="duplicateValues" dxfId="56" priority="76"/>
  </conditionalFormatting>
  <conditionalFormatting sqref="M97">
    <cfRule type="duplicateValues" dxfId="55" priority="73"/>
    <cfRule type="duplicateValues" dxfId="54" priority="74"/>
  </conditionalFormatting>
  <conditionalFormatting sqref="M110">
    <cfRule type="duplicateValues" dxfId="53" priority="71"/>
    <cfRule type="duplicateValues" dxfId="52" priority="72"/>
  </conditionalFormatting>
  <conditionalFormatting sqref="M111">
    <cfRule type="duplicateValues" dxfId="51" priority="69"/>
    <cfRule type="duplicateValues" dxfId="50" priority="70"/>
  </conditionalFormatting>
  <conditionalFormatting sqref="M114">
    <cfRule type="duplicateValues" dxfId="49" priority="67"/>
    <cfRule type="duplicateValues" dxfId="48" priority="68"/>
  </conditionalFormatting>
  <conditionalFormatting sqref="M117">
    <cfRule type="duplicateValues" dxfId="47" priority="65"/>
    <cfRule type="duplicateValues" dxfId="46" priority="66"/>
  </conditionalFormatting>
  <conditionalFormatting sqref="M120">
    <cfRule type="duplicateValues" dxfId="45" priority="59"/>
    <cfRule type="duplicateValues" dxfId="44" priority="60"/>
  </conditionalFormatting>
  <conditionalFormatting sqref="M118">
    <cfRule type="duplicateValues" dxfId="43" priority="57"/>
    <cfRule type="duplicateValues" dxfId="42" priority="58"/>
  </conditionalFormatting>
  <conditionalFormatting sqref="M119">
    <cfRule type="duplicateValues" dxfId="41" priority="55"/>
    <cfRule type="duplicateValues" dxfId="40" priority="56"/>
  </conditionalFormatting>
  <conditionalFormatting sqref="M149">
    <cfRule type="duplicateValues" dxfId="39" priority="53"/>
    <cfRule type="duplicateValues" dxfId="38" priority="54"/>
  </conditionalFormatting>
  <conditionalFormatting sqref="M150">
    <cfRule type="duplicateValues" dxfId="37" priority="51"/>
    <cfRule type="duplicateValues" dxfId="36" priority="52"/>
  </conditionalFormatting>
  <conditionalFormatting sqref="M151">
    <cfRule type="duplicateValues" dxfId="35" priority="49"/>
    <cfRule type="duplicateValues" dxfId="34" priority="50"/>
  </conditionalFormatting>
  <conditionalFormatting sqref="M152">
    <cfRule type="duplicateValues" dxfId="33" priority="47"/>
    <cfRule type="duplicateValues" dxfId="32" priority="48"/>
  </conditionalFormatting>
  <conditionalFormatting sqref="O169">
    <cfRule type="duplicateValues" dxfId="31" priority="45"/>
    <cfRule type="duplicateValues" dxfId="30" priority="46"/>
  </conditionalFormatting>
  <conditionalFormatting sqref="O171">
    <cfRule type="duplicateValues" dxfId="29" priority="43"/>
    <cfRule type="duplicateValues" dxfId="28" priority="44"/>
  </conditionalFormatting>
  <conditionalFormatting sqref="O172">
    <cfRule type="duplicateValues" dxfId="27" priority="41"/>
    <cfRule type="duplicateValues" dxfId="26" priority="42"/>
  </conditionalFormatting>
  <conditionalFormatting sqref="O173">
    <cfRule type="duplicateValues" dxfId="25" priority="39"/>
    <cfRule type="duplicateValues" dxfId="24" priority="40"/>
  </conditionalFormatting>
  <conditionalFormatting sqref="O174">
    <cfRule type="duplicateValues" dxfId="23" priority="37"/>
    <cfRule type="duplicateValues" dxfId="22" priority="38"/>
  </conditionalFormatting>
  <conditionalFormatting sqref="O175">
    <cfRule type="duplicateValues" dxfId="21" priority="35"/>
    <cfRule type="duplicateValues" dxfId="20" priority="36"/>
  </conditionalFormatting>
  <conditionalFormatting sqref="O176">
    <cfRule type="duplicateValues" dxfId="19" priority="33"/>
    <cfRule type="duplicateValues" dxfId="18" priority="34"/>
  </conditionalFormatting>
  <conditionalFormatting sqref="O177">
    <cfRule type="duplicateValues" dxfId="17" priority="31"/>
    <cfRule type="duplicateValues" dxfId="16" priority="32"/>
  </conditionalFormatting>
  <conditionalFormatting sqref="O178">
    <cfRule type="duplicateValues" dxfId="15" priority="29"/>
    <cfRule type="duplicateValues" dxfId="14" priority="30"/>
  </conditionalFormatting>
  <conditionalFormatting sqref="O179">
    <cfRule type="duplicateValues" dxfId="13" priority="27"/>
    <cfRule type="duplicateValues" dxfId="12" priority="28"/>
  </conditionalFormatting>
  <conditionalFormatting sqref="O180">
    <cfRule type="duplicateValues" dxfId="11" priority="25"/>
    <cfRule type="duplicateValues" dxfId="10" priority="26"/>
  </conditionalFormatting>
  <conditionalFormatting sqref="N188">
    <cfRule type="duplicateValues" dxfId="9" priority="23"/>
    <cfRule type="duplicateValues" dxfId="8" priority="24"/>
  </conditionalFormatting>
  <conditionalFormatting sqref="N190">
    <cfRule type="duplicateValues" dxfId="7" priority="21"/>
    <cfRule type="duplicateValues" dxfId="6" priority="22"/>
  </conditionalFormatting>
  <conditionalFormatting sqref="N191">
    <cfRule type="duplicateValues" dxfId="5" priority="19"/>
    <cfRule type="duplicateValues" dxfId="4" priority="20"/>
  </conditionalFormatting>
  <conditionalFormatting sqref="N192">
    <cfRule type="duplicateValues" dxfId="3" priority="17"/>
    <cfRule type="duplicateValues" dxfId="2" priority="18"/>
  </conditionalFormatting>
  <conditionalFormatting sqref="N19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L12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2024-05-02T06:52:59Z</dcterms:modified>
</cp:coreProperties>
</file>