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ERP Backlog Data\"/>
    </mc:Choice>
  </mc:AlternateContent>
  <bookViews>
    <workbookView xWindow="-105" yWindow="-105" windowWidth="19425" windowHeight="10305" firstSheet="28" activeTab="40"/>
  </bookViews>
  <sheets>
    <sheet name="125(Sep)" sheetId="50" r:id="rId1"/>
    <sheet name="126" sheetId="2" r:id="rId2"/>
    <sheet name="127" sheetId="3" r:id="rId3"/>
    <sheet name="128" sheetId="4" r:id="rId4"/>
    <sheet name="129" sheetId="5" r:id="rId5"/>
    <sheet name="130" sheetId="6" r:id="rId6"/>
    <sheet name="131" sheetId="7" r:id="rId7"/>
    <sheet name="132" sheetId="8" r:id="rId8"/>
    <sheet name="133" sheetId="9" r:id="rId9"/>
    <sheet name="134" sheetId="10" r:id="rId10"/>
    <sheet name="135" sheetId="11" r:id="rId11"/>
    <sheet name="136" sheetId="12" r:id="rId12"/>
    <sheet name="137M" sheetId="13" r:id="rId13"/>
    <sheet name="138(2)" sheetId="14" r:id="rId14"/>
    <sheet name="139" sheetId="15" r:id="rId15"/>
    <sheet name="140M" sheetId="16" r:id="rId16"/>
    <sheet name="141" sheetId="17" r:id="rId17"/>
    <sheet name="142M" sheetId="18" r:id="rId18"/>
    <sheet name="143" sheetId="19" r:id="rId19"/>
    <sheet name="144" sheetId="20" r:id="rId20"/>
    <sheet name="145" sheetId="21" r:id="rId21"/>
    <sheet name="146" sheetId="22" r:id="rId22"/>
    <sheet name="147" sheetId="23" r:id="rId23"/>
    <sheet name="148" sheetId="24" r:id="rId24"/>
    <sheet name="149" sheetId="25" r:id="rId25"/>
    <sheet name="150." sheetId="26" r:id="rId26"/>
    <sheet name="151" sheetId="27" r:id="rId27"/>
    <sheet name="152" sheetId="28" r:id="rId28"/>
    <sheet name="153" sheetId="29" r:id="rId29"/>
    <sheet name="154M" sheetId="30" r:id="rId30"/>
    <sheet name="155M" sheetId="31" r:id="rId31"/>
    <sheet name="156" sheetId="32" r:id="rId32"/>
    <sheet name="157" sheetId="33" r:id="rId33"/>
    <sheet name="158" sheetId="34" r:id="rId34"/>
    <sheet name="159" sheetId="35" r:id="rId35"/>
    <sheet name="160" sheetId="36" r:id="rId36"/>
    <sheet name="161" sheetId="37" r:id="rId37"/>
    <sheet name="162" sheetId="38" r:id="rId38"/>
    <sheet name="163" sheetId="39" r:id="rId39"/>
    <sheet name="164" sheetId="40" r:id="rId40"/>
    <sheet name="165" sheetId="41" r:id="rId41"/>
    <sheet name="166" sheetId="42" r:id="rId42"/>
    <sheet name="167M" sheetId="43" r:id="rId43"/>
    <sheet name="168" sheetId="44" r:id="rId44"/>
    <sheet name="169" sheetId="45" r:id="rId45"/>
    <sheet name="Sheet7 (2)" sheetId="46" r:id="rId46"/>
    <sheet name="Sheet7" sheetId="47" r:id="rId47"/>
    <sheet name="150 (2)" sheetId="48" r:id="rId48"/>
    <sheet name="150" sheetId="49" r:id="rId49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50" l="1"/>
  <c r="H6" i="50"/>
  <c r="H7" i="50"/>
  <c r="H8" i="50"/>
  <c r="F9" i="50"/>
  <c r="G9" i="50"/>
  <c r="H9" i="50"/>
  <c r="H5" i="45"/>
  <c r="H6" i="45"/>
  <c r="H7" i="45"/>
  <c r="H9" i="45"/>
  <c r="H5" i="44"/>
  <c r="H6" i="44"/>
  <c r="H7" i="44"/>
  <c r="H9" i="44"/>
  <c r="H5" i="43"/>
  <c r="H9" i="43" s="1"/>
  <c r="H5" i="42"/>
  <c r="H5" i="41"/>
  <c r="H9" i="41" s="1"/>
  <c r="H5" i="40"/>
  <c r="H5" i="38"/>
  <c r="H9" i="38"/>
  <c r="H5" i="37"/>
  <c r="H6" i="37"/>
  <c r="H7" i="37"/>
  <c r="H9" i="37"/>
  <c r="H5" i="36"/>
  <c r="H9" i="33"/>
  <c r="H5" i="32"/>
  <c r="H9" i="32" s="1"/>
  <c r="H6" i="32"/>
  <c r="H7" i="32"/>
  <c r="H8" i="32"/>
  <c r="H5" i="31"/>
  <c r="H9" i="31"/>
  <c r="H5" i="30"/>
  <c r="H9" i="30" s="1"/>
  <c r="H6" i="30"/>
  <c r="H7" i="30"/>
  <c r="E19" i="30"/>
  <c r="H5" i="29"/>
  <c r="H9" i="29"/>
  <c r="H5" i="28"/>
  <c r="H9" i="28" s="1"/>
  <c r="H5" i="27"/>
  <c r="H9" i="27"/>
  <c r="H5" i="26"/>
  <c r="H6" i="26"/>
  <c r="H9" i="26"/>
  <c r="H5" i="25"/>
  <c r="H9" i="25" s="1"/>
  <c r="H9" i="21"/>
  <c r="H5" i="20"/>
  <c r="H9" i="20"/>
  <c r="H5" i="19"/>
  <c r="H5" i="18"/>
  <c r="H6" i="18"/>
  <c r="H9" i="18" s="1"/>
  <c r="H5" i="15"/>
  <c r="H9" i="15"/>
  <c r="H5" i="13"/>
  <c r="H17" i="13" s="1"/>
  <c r="H6" i="13"/>
  <c r="H7" i="13"/>
  <c r="H8" i="13"/>
  <c r="H9" i="13"/>
  <c r="H10" i="13"/>
  <c r="H11" i="13"/>
  <c r="H12" i="13"/>
  <c r="H13" i="13"/>
  <c r="H14" i="13"/>
  <c r="F17" i="13"/>
  <c r="G17" i="13"/>
  <c r="H5" i="12"/>
  <c r="H9" i="12" s="1"/>
  <c r="H6" i="12"/>
  <c r="H7" i="12"/>
  <c r="F9" i="12"/>
  <c r="G9" i="12"/>
  <c r="H5" i="11"/>
  <c r="F9" i="11"/>
  <c r="H9" i="11"/>
  <c r="H5" i="10"/>
  <c r="H9" i="10" s="1"/>
  <c r="F9" i="10"/>
  <c r="H5" i="9"/>
  <c r="H9" i="9" s="1"/>
  <c r="F9" i="9"/>
  <c r="H5" i="8"/>
  <c r="F9" i="8"/>
  <c r="H9" i="8"/>
  <c r="H5" i="7"/>
  <c r="F9" i="7"/>
  <c r="H9" i="7"/>
  <c r="H5" i="6"/>
  <c r="H9" i="6" s="1"/>
  <c r="F9" i="6"/>
  <c r="H5" i="5"/>
  <c r="F9" i="5"/>
  <c r="G9" i="5"/>
  <c r="H9" i="5"/>
  <c r="H5" i="4"/>
  <c r="H9" i="4" s="1"/>
  <c r="F9" i="4"/>
  <c r="G9" i="4"/>
  <c r="E29" i="4"/>
  <c r="H5" i="3"/>
  <c r="H6" i="3"/>
  <c r="G9" i="3"/>
  <c r="H9" i="3"/>
  <c r="E21" i="3"/>
  <c r="H5" i="2"/>
  <c r="H6" i="2"/>
  <c r="H9" i="2"/>
</calcChain>
</file>

<file path=xl/sharedStrings.xml><?xml version="1.0" encoding="utf-8"?>
<sst xmlns="http://schemas.openxmlformats.org/spreadsheetml/2006/main" count="1365" uniqueCount="264">
  <si>
    <t>1)Model -ME 220,Sr,No,SH0053 ,Sr, No 02335(Reposses)CNC Yard  2)CPO-CNC-MKN-2023-09-0066,Selling price 6.25 USD (With tax)</t>
  </si>
  <si>
    <t>Remark</t>
  </si>
  <si>
    <t>Total Amount</t>
  </si>
  <si>
    <t xml:space="preserve"> Sprocket Bolt</t>
  </si>
  <si>
    <t>ME220</t>
  </si>
  <si>
    <t>Local</t>
  </si>
  <si>
    <t>No Stock</t>
  </si>
  <si>
    <t>Bolt</t>
  </si>
  <si>
    <t>Amount</t>
  </si>
  <si>
    <t>Price</t>
  </si>
  <si>
    <t>Qty</t>
  </si>
  <si>
    <t>Parts No</t>
  </si>
  <si>
    <t>Decsription</t>
  </si>
  <si>
    <t>MC Model</t>
  </si>
  <si>
    <t>Brand</t>
  </si>
  <si>
    <t>No.</t>
  </si>
  <si>
    <t>Supplier - C
Name -Ko Mu Sar
                                                Contact No. - 09 73039028
                                              Address - Building (13), Room (107), Bayint Naung Market, Mayang Gone, Yangon</t>
  </si>
  <si>
    <t xml:space="preserve">                Supplier - A
Name- MBM.Heavy Machinery Spare Part Trading Co.,Ltd
                                                  Contact No - 09-779955640
Address - Building (B/23), Room (3, 4, 5), Bayint Naung Market, Yangon
</t>
  </si>
  <si>
    <t>Supplier - A
Name - U Tin Maung Family
                                                     Contact No. - 09-791797761
Address - Shop (1), Building (A/40), Room (1), Second- Gate, Bayint Naung Market</t>
  </si>
  <si>
    <r>
      <t xml:space="preserve">
BU Name         :  C&amp;C
Proposal No.    :  CE5-PRT-2023-09-126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</si>
  <si>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LOCAL INVENTORY PURCHASE REQUEST FORM</t>
  </si>
  <si>
    <t>TCL-PO-C&amp;C-2023-09-003,Selling Price ,$ 170.16 (with tax)</t>
  </si>
  <si>
    <t>750601000119(R)-CNC</t>
  </si>
  <si>
    <t>Side Cutter(R)</t>
  </si>
  <si>
    <t>750601000118(L)-CNC</t>
  </si>
  <si>
    <t xml:space="preserve">Side Cutter(L) </t>
  </si>
  <si>
    <t xml:space="preserve">                Supplier - A
Name - BUDOZAR
Contact No - 09421069372
                                                 Address - Head Office
</t>
  </si>
  <si>
    <r>
      <t xml:space="preserve">
BU Name         :  C&amp;C
Proposal No.    :  CE5-PRT-2023-09-127
Proposal Date  :  6-Sep 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</si>
  <si>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-ME 220,Sr,No,0053 Reposses (CNC Yard)</t>
  </si>
  <si>
    <t>220-CJ-CNC</t>
  </si>
  <si>
    <t xml:space="preserve">Center Joint Seal Kit </t>
  </si>
  <si>
    <t xml:space="preserve">                Supplier - B
Name - Multi Part
Contact No - 09456518155
Address - Za 17, Bayint Naung Main Road, No-1 Quarter, Mayangorne Tsp, Yangon
</t>
  </si>
  <si>
    <r>
      <t xml:space="preserve">
BU Name         :  C&amp;C
Proposal No.    :  CE5-PRT-2023-09-128
Proposal Date  :  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</si>
  <si>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[08042-01022(N)] </t>
  </si>
  <si>
    <t>Model -ME 220,Sr,No,SH02432,Sr,NoSH02311 Reposses (CNC Yard)</t>
  </si>
  <si>
    <t>BR- (12V,100AH</t>
  </si>
  <si>
    <t>B-N100(12V,100AH)</t>
  </si>
  <si>
    <t>Battery(Asahi)</t>
  </si>
  <si>
    <r>
      <t xml:space="preserve">
BU Name         :  C&amp;C
Proposal No.    :  CE5-PRT-2023-09-129
Proposal Date  :  7-Sep-2023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</si>
  <si>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CPO/CNC/BMK/2023/09/015,Selling Price,130(With Tax)</t>
  </si>
  <si>
    <t>750101010091(L)-CE5</t>
  </si>
  <si>
    <t>Track Shoe (700mm)</t>
  </si>
  <si>
    <r>
      <t xml:space="preserve">
BU Name         :  C&amp;C
Proposal No.    :  CE5-PRT-2023-09-130
Proposal Date  :  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</si>
  <si>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MAH-CPO-CE5-2023-09-0023,Selling Price ,$ 21.89 (With Tax)</t>
  </si>
  <si>
    <t>720212000289-CNC</t>
  </si>
  <si>
    <t xml:space="preserve">Pre-heat temperature switch </t>
  </si>
  <si>
    <r>
      <t xml:space="preserve">
BU Name         :  C&amp;C
Proposal No.    :  CE5-PRT-2023-09-131
Proposal Date  :  12-Sep-2023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</si>
  <si>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CPO-CNC-PHK-2023-09-0010,Selling price $2,093.79 (With Tax)</t>
  </si>
  <si>
    <t>Main Pump for ME220 (OEM)</t>
  </si>
  <si>
    <t>Supplier - A
Name - APOLO SUNSHINE CO.,LTD ( Heavy Machinery Part Sale 
Contact No. - 09-256605660
Address - No (NaNa/21) 66 Road , Master Phoe La Gyi Street Between San Pu street , Zone (1) , Mandalay</t>
  </si>
  <si>
    <r>
      <t xml:space="preserve">
BU Name         :  C&amp;C
Proposal No.    :  CE5-PRT-2023-09-132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</si>
  <si>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CPO/CNC/KLN/2023/9/023,Selling Price $ 17.57 (With Tax)</t>
  </si>
  <si>
    <t>MB31E-02100-CNC</t>
  </si>
  <si>
    <t xml:space="preserve">Air breather assembly </t>
  </si>
  <si>
    <t xml:space="preserve">                Supplier - A
Name - Multi Part
Contact No - 09456518155
Address - Za 17, Bayint Naung Main Road, No-1 Quarter, Mayangorne Tsp, Yangon
</t>
  </si>
  <si>
    <r>
      <t xml:space="preserve">
BU Name         :  C&amp;C
Proposal No.    :  CE5-PRT-2023-09-133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</si>
  <si>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CPO/CE5/KHD/2023/9/0016 ,Selling Price $ 36.76 (With Tax)</t>
  </si>
  <si>
    <t>1136603281-CNC</t>
  </si>
  <si>
    <t>Cooling Fan</t>
  </si>
  <si>
    <r>
      <t xml:space="preserve">
BU Name         :  C&amp;C
Proposal No.    :  CE5-PRT-2023-09-134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</si>
  <si>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CPO/CNC/BMK/2023/09/016,Selling Price, $ 65(With Tax)</t>
  </si>
  <si>
    <r>
      <t xml:space="preserve">
BU Name         :  C&amp;C
Proposal No.    :  CE5-PRT-2023-09-135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</si>
  <si>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CPO-CNC-PHK-2023-09-0009,Selling Price $ 1,411.42(With Tax)</t>
  </si>
  <si>
    <t xml:space="preserve">1-11680-001-1  </t>
  </si>
  <si>
    <t xml:space="preserve">thrust washer </t>
  </si>
  <si>
    <t xml:space="preserve">8-97358-575-0   </t>
  </si>
  <si>
    <t xml:space="preserve">Piston with (4ring) </t>
  </si>
  <si>
    <t xml:space="preserve">9-12271-608-0  </t>
  </si>
  <si>
    <t xml:space="preserve">con bearing STD  </t>
  </si>
  <si>
    <t xml:space="preserve">                Supplier -A
Name - Anae Gyi
Contact No - 09 977402221
Address - Building (Ka/40), Room (5/6), Market Road, Bayint Naung Market
</t>
  </si>
  <si>
    <r>
      <t xml:space="preserve">
BU Name         :  C&amp;C
Proposal No.    :  CE5-PRT-2023-09-136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</si>
  <si>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 Selling price, $1,804.58 (With tax)</t>
  </si>
  <si>
    <t>\</t>
  </si>
  <si>
    <t xml:space="preserve">187812-3112 </t>
  </si>
  <si>
    <t xml:space="preserve"> Gasket Full Set</t>
  </si>
  <si>
    <t>111510-0743</t>
  </si>
  <si>
    <t>Main Bearing (STD)</t>
  </si>
  <si>
    <t xml:space="preserve">111721-0130 </t>
  </si>
  <si>
    <t xml:space="preserve">Valve Guide </t>
  </si>
  <si>
    <t>1-117110430 /1-11711043-0</t>
  </si>
  <si>
    <t xml:space="preserve"> Insert (Ex)</t>
  </si>
  <si>
    <t>1-11715054-0</t>
  </si>
  <si>
    <t xml:space="preserve"> Insert (In)</t>
  </si>
  <si>
    <t>112552-1110</t>
  </si>
  <si>
    <t xml:space="preserve"> Valve (Ex)</t>
  </si>
  <si>
    <t xml:space="preserve">112551-1650   </t>
  </si>
  <si>
    <t xml:space="preserve">  Valve (In)</t>
  </si>
  <si>
    <t>112251-0320/1-12251032-0</t>
  </si>
  <si>
    <t>connecting bush</t>
  </si>
  <si>
    <t>1121211460/112121-1460 ]</t>
  </si>
  <si>
    <t xml:space="preserve">  ring </t>
  </si>
  <si>
    <t>1112613850/1878127752</t>
  </si>
  <si>
    <t xml:space="preserve">  liner </t>
  </si>
  <si>
    <t xml:space="preserve">                Supplier -B
Name - Anae Gyi
Contact No - 09 977402221
Address - Building (Ka/40), Room (5/6), Market Road, Bayint Naung Market
</t>
  </si>
  <si>
    <r>
      <t xml:space="preserve">
BU Name         :  C&amp;C
Proposal No.    :  CE5-PRT-2023-09-137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</si>
  <si>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ME220,MDY Reposses, SR No 2311,2432,2201,0094,2349,1967,2321</t>
  </si>
  <si>
    <t>Item (31)</t>
  </si>
  <si>
    <t xml:space="preserve">                Supplier - A
Name-
                                                  Contact No - 
Address -</t>
  </si>
  <si>
    <t xml:space="preserve">                Supplier - B
Name -
Contact No - 
Address - 
</t>
  </si>
  <si>
    <t xml:space="preserve">                Supplier -A
Name - 
Contact No -
Address - 
</t>
  </si>
  <si>
    <r>
      <t xml:space="preserve">
BU Name         :  C&amp;C
Proposal No.    :  CE5-PRT-2023-09-138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</si>
  <si>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(ME220-SH02355 and SH02335) Repossess CNC Yard</t>
  </si>
  <si>
    <t>701103020045-CNC</t>
  </si>
  <si>
    <t xml:space="preserve"> Lock Pin (Bucket) Bolt</t>
  </si>
  <si>
    <t xml:space="preserve">                Supplier - B
Name- MBM.Heavy Machinery Spare Part Trading Co.,Ltd
Contact No - 09-779955640
Address - Building (B/23), Room (3, 4, 5), Bayint Naung Market, Yangon
</t>
  </si>
  <si>
    <r>
      <t xml:space="preserve">
BU Name         :  C&amp;C
Proposal No.    :  CE5-PRT-2023-09-139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</si>
  <si>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CPO-CE5-YGN-2023-09-0002, Selling price ,$55.715  with tax (Rate 3500)</t>
  </si>
  <si>
    <t>730001900613(OEM)</t>
  </si>
  <si>
    <t>Boom cylinder seal kit</t>
  </si>
  <si>
    <t xml:space="preserve">                Supplier - B
Name- MBM.Heavy Machinery Spare Part Trading Co.,Ltd
                                                  Contact No - 09-779955640
Address - Building (B/23), Room (3, 4, 5), Bayint Naung Market, Yangon
</t>
  </si>
  <si>
    <r>
      <t xml:space="preserve">
BU Name         :  C&amp;C
Proposal No.    :  CE5-PRT-2023-09-140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</si>
  <si>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CPO/CE5/KLN/2023/9/024, Selling price,  $ 151.96 (With Tax)</t>
  </si>
  <si>
    <t>302490020245-CNC</t>
  </si>
  <si>
    <t>Upper Glass for ME220</t>
  </si>
  <si>
    <t xml:space="preserve">Supplier - A 
Name -7 Star
                                                           Contact No. - 02-5153091,09-2029060  Address -PA PA 10/30, 62/61-Street, Master Pho Hla Gyi Corner, Industrial Zone  (1) Pyi Gyi Than Khon , Mandalay
</t>
  </si>
  <si>
    <r>
      <t xml:space="preserve">
BU Name         :  C&amp;C
Proposal No.    :  CE5-PRT-2023-09-141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</si>
  <si>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For PHK branch Pwint Htoo San, Selling price, Truck rollerS-P $210.05/pc, carrier rollerS-P $  129.10/pc</t>
  </si>
  <si>
    <t>Track Roller</t>
  </si>
  <si>
    <t>750103000022-NG-CNC</t>
  </si>
  <si>
    <t>Carrier Roller</t>
  </si>
  <si>
    <t>Supplier - A 
Name - Aung Emerald Co.,Ltd.
Contact No. - (95-1)6867925,528728, 707675,(95-1)686178
Address - No,B-1(b),Naung Yoe Street,Insein Township,Yangon, Myanmar</t>
  </si>
  <si>
    <r>
      <t xml:space="preserve">
BU Name         :  C&amp;C
Proposal No.    :  CE5-PRT-2023-09-142
Proposal Date  :  21-Sep-2023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</si>
  <si>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 CNC Yard Repossess SH0053,2335 &amp; MDY Repossess</t>
  </si>
  <si>
    <t> 720212000244-SK</t>
  </si>
  <si>
    <t>Delivery sensor socket</t>
  </si>
  <si>
    <r>
      <t xml:space="preserve">
BU Name         :  C&amp;C
Proposal No.    :  CE5-PRT-2023-09-143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</si>
  <si>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For BMK/CPO/2023/09/19&amp;20 ,Selling price,  $93.56 by pc ( With Tax)</t>
  </si>
  <si>
    <t>220-MCV-CNC</t>
  </si>
  <si>
    <t>Main control valve seal</t>
  </si>
  <si>
    <r>
      <t xml:space="preserve">
BU Name         :  C&amp;C
Proposal No.    :  CE5-PRT-2023-09-144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</si>
  <si>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$ 1.31 by pc (With Tax) </t>
  </si>
  <si>
    <t xml:space="preserve"> Sprocket Bolt for ME220</t>
  </si>
  <si>
    <t>Supplier - A
Name - U Tin Maung Family
Contact No. - 09-791797761
Address - Shop (1), Building (A/40), Room (1), Second- Gate, Bayint Naung Market</t>
  </si>
  <si>
    <r>
      <t xml:space="preserve">
BU Name         :  C&amp;C
Proposal No.    :  CE5-PRT-2023-09-145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</si>
  <si>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CNC-LAS-2023-09-0018,Selling Price-$ 268.71 (With Tax)</t>
  </si>
  <si>
    <t>720418000139</t>
  </si>
  <si>
    <t>EG motor driver</t>
  </si>
  <si>
    <r>
      <t xml:space="preserve">
BU Name         :  C&amp;C
Proposal No.    :  CE5-PRT-2023-09-146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</si>
  <si>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CPO/CE5/BMK/2023/09/018,Selling Price -$ 227.56  (With Tax)</t>
  </si>
  <si>
    <t>720004000031(OEM)</t>
  </si>
  <si>
    <t>Throttle Motor</t>
  </si>
  <si>
    <t xml:space="preserve"> </t>
  </si>
  <si>
    <r>
      <t xml:space="preserve">
BU Name         :  C&amp;C
Proposal No.    :  CE5-PRT-2023-09-147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</si>
  <si>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For BMK/CPO/2023/09/20, Selling price, $43.01 by pc with tax </t>
  </si>
  <si>
    <t>818815300000</t>
  </si>
  <si>
    <t>OIL SUCKING TUBE  UNIT</t>
  </si>
  <si>
    <t xml:space="preserve">                Supplier - A
Name- Top One Sale Center                    Contact No - 09 785006454
Address - Building (19), Room (7, 8), Bayint Naung Market, Yangon
</t>
  </si>
  <si>
    <r>
      <t xml:space="preserve">
BU Name         :  C&amp;C
Proposal No.    :  CE5-PRT-2023-09-148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</si>
  <si>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CPO-CNC-LAS-2023-09-0017, CPO-CNC-MKN-2023-09-0073, Selling price, $ 428.7 (With Tax)</t>
  </si>
  <si>
    <t>730201000512-OEM</t>
  </si>
  <si>
    <t xml:space="preserve"> Regulator </t>
  </si>
  <si>
    <r>
      <t xml:space="preserve">
BU Name         :  C&amp;C
Proposal No.    :  CE5-PRT-2023-09-149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</si>
  <si>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– ME220, Sr No- SH02355 and SH02335 (Repossess) CNC Yard</t>
  </si>
  <si>
    <t>302010001294-CNC</t>
  </si>
  <si>
    <t>Washer(Arm)</t>
  </si>
  <si>
    <t>305070001143-CNC</t>
  </si>
  <si>
    <t>Bucket O-Ring</t>
  </si>
  <si>
    <t>No</t>
  </si>
  <si>
    <t xml:space="preserve">               Supplier -A
Name- MBM.Heavy Machinery Spare Part Trading Co.,Ltd 
Contact No - 09-779955640
Address - Building (B/23), Room (3, 4, 5), Bayint Naung Market, Yangon
</t>
  </si>
  <si>
    <r>
      <t xml:space="preserve">
BU Name         :  C&amp;C
Proposal No.    :  CE5-PRT-2023-09-150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</si>
  <si>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ME220 Sr No SH0023</t>
  </si>
  <si>
    <t>750201010759-NG-CNC</t>
  </si>
  <si>
    <t>Fan belt</t>
  </si>
  <si>
    <t xml:space="preserve">Supplier - C
 Name- MBM.Heavy Machinery Spare Part Trading Co.,Ltd 
Contact No - 09-779955640
Address - Building (B/23), Room (3, 4, 5), Bayint Naung Market, Yangon
</t>
  </si>
  <si>
    <r>
      <t xml:space="preserve">
BU Name         :  C&amp;C
Proposal No.    :  CE5-PRT-2023-09-151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</si>
  <si>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$ 1.69 by pc (with Tax)
</t>
  </si>
  <si>
    <t>Bucket O-Ring for ME220</t>
  </si>
  <si>
    <r>
      <t xml:space="preserve">               Supplier -A
Name-Tet Lu Co.,Ltd (Heavy Machinery S'Part)
Contact No.-09 784010861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No.56, Naung Yoe Street, Ma Yan Gone , Yangon</t>
    </r>
    <r>
      <rPr>
        <sz val="14"/>
        <color theme="1"/>
        <rFont val="Times New Roman"/>
        <family val="1"/>
      </rPr>
      <t xml:space="preserve">.
</t>
    </r>
  </si>
  <si>
    <r>
      <t xml:space="preserve">
BU Name         :  C&amp;C
Proposal No.    :  CE5-PRT-2023-09-152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</si>
  <si>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 $ 5.69 / pc(With tax)
</t>
  </si>
  <si>
    <t>1-13743-016-0</t>
  </si>
  <si>
    <t xml:space="preserve">Thermostart seal </t>
  </si>
  <si>
    <r>
      <t xml:space="preserve">               Supplier -A
Name-U Hla Shwe &amp; His Sons
Contact No.-01 681180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No.15/Ka, Room (1,2,9,10) Bayint Naung Market, Mayan Gone, Yangon</t>
    </r>
  </si>
  <si>
    <r>
      <t xml:space="preserve">
BU Name         :  C&amp;C
Proposal No.    :  CE5-PRT-2023-09-153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</si>
  <si>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Item No 1.BMK CPO/CE5/BMK/2023/09/021 Selling price, $390 (With tax), Item No2. MKN CPO-CNC-MKN-2023-09-0073Selling price, $156.3(With tax), Item No3. MKN CPO-CNC-MKN-2023-09-0072 (2 pc),Selling price, $35.14 (With tax) &amp; Service (1 pc)</t>
  </si>
  <si>
    <t>22000-CNC</t>
  </si>
  <si>
    <t xml:space="preserve">Bolts&amp;Nuts(Side Cutter) </t>
  </si>
  <si>
    <t xml:space="preserve">8-97358-575-0 </t>
  </si>
  <si>
    <t>Piston Ring</t>
  </si>
  <si>
    <t xml:space="preserve">                Supplier - B
Name - U Hla Shwe &amp; His Sons
Contact No.-01 681180
Address -No.15/Ka, Room (1,2,9,10) Bayint Naung Market, Mayan Gone, Yangon
</t>
  </si>
  <si>
    <t xml:space="preserve">               Supplier -A
Name-Multi Part
Contact No - 09456518155
Address - Za 17, Bayint Naung Main Road, No-1 Quarter, Mayangorne Tsp, Yangon</t>
  </si>
  <si>
    <r>
      <t xml:space="preserve">
BU Name         :  C&amp;C
Proposal No.    :  CE5-PRT-2023-09-154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</si>
  <si>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MAH-CPO-CE5-2023-09-0027 (2 pc) &amp; Stock (2 pc),Selling price, $ 1714.8 (With Tax) </t>
  </si>
  <si>
    <t>Regulator</t>
  </si>
  <si>
    <r>
      <t xml:space="preserve">
BU Name         :  C&amp;C
Proposal No.    :  CE5-PRT-2023-09-155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</si>
  <si>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CPO/CE5/KLN/2023/9/025, Selling price, $ 58.20 (With Tax)/ Item (2,3)MDY repossess</t>
  </si>
  <si>
    <t>750101010086(L)-CNC</t>
  </si>
  <si>
    <t>Master Pin</t>
  </si>
  <si>
    <t>750201011620(L)-CNC</t>
  </si>
  <si>
    <t xml:space="preserve"> Engine Cushion(Rear)</t>
  </si>
  <si>
    <t>750201011619(L)-CNC</t>
  </si>
  <si>
    <t xml:space="preserve"> Engine Cushion (Front) </t>
  </si>
  <si>
    <t>720245000008-NG</t>
  </si>
  <si>
    <t xml:space="preserve">Key Switch(housing) </t>
  </si>
  <si>
    <r>
      <t xml:space="preserve">
BU Name         :  C&amp;C
Proposal No.    :  CE5-PRT-2023-09-156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</si>
  <si>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CPO/CE5/BMK/2023/09/021,Item No.1 Selling price,$53.65 (With Tax),Item No.2 Selling price, $148.99 (With tax)</t>
  </si>
  <si>
    <t>Gasket Full Set</t>
  </si>
  <si>
    <t xml:space="preserve">Connecting Bearing STD  </t>
  </si>
  <si>
    <t xml:space="preserve">                Supplier - B
Name - Anae Gyi
Contact No - 09 977402221
Address - Building (Ka/40), Room (5/6), Market Road, Bayint Naung Market
</t>
  </si>
  <si>
    <t xml:space="preserve">                Supplier -A
Name - U Hla Shwe &amp; His Sons
Contact No.-01 681180
Address -No.15/Ka, Room (1,2,9,10) Bayint Naung Market, Mayan Gone, Yangon</t>
  </si>
  <si>
    <r>
      <t xml:space="preserve">
BU Name         :  C&amp;C
Proposal No.    :  CE5-PRT-2023-09-157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</si>
  <si>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CNC yard ME220 Sr No2335,0023</t>
  </si>
  <si>
    <t>Rubber Seal ring</t>
  </si>
  <si>
    <t xml:space="preserve">                Supplier -A
Name - U Hla Thein
Contact No.-09 5001607
Address -No (20), Room (38), Bayint Naung Market, Mayan Gone, Yangon</t>
  </si>
  <si>
    <r>
      <t xml:space="preserve">
BU Name         :  C&amp;C
Proposal No.    :  CE5-PRT-2023-09-158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</si>
  <si>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$ 227.56  (With Tax)</t>
  </si>
  <si>
    <t>EG motor</t>
  </si>
  <si>
    <r>
      <t xml:space="preserve">
BU Name         :  C&amp;C
Proposal No.    :  CE5-PRT-2023-09-159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</si>
  <si>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2321,2311,1967, 2201 , 2432/MDY Yard</t>
  </si>
  <si>
    <t>305070001143-NG-CNC</t>
  </si>
  <si>
    <t xml:space="preserve">Bucket O-Ring </t>
  </si>
  <si>
    <r>
      <t xml:space="preserve">
BU Name         :  C&amp;C
Proposal No.    :  CE5-PRT-2023-09-160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</si>
  <si>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grease nipple  </t>
  </si>
  <si>
    <t xml:space="preserve">lock bolt &amp; nut </t>
  </si>
  <si>
    <t xml:space="preserve"> lock bolt &amp; nut </t>
  </si>
  <si>
    <r>
      <t xml:space="preserve">
BU Name         :  C&amp;C
Proposal No.    :  CE5-PRT-2023-09-160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</si>
  <si>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Bolt &amp; Nut ;Track Link </t>
  </si>
  <si>
    <t xml:space="preserve">                Supplier - B
Name - Tet Lu Co.,Ltd (Heavy Machinery S'Part)
Contact No.-09 784010861
Address -No.56, Naung Yoe Street, Ma Yan Gone , Yangon.
</t>
  </si>
  <si>
    <r>
      <t xml:space="preserve">               Supplier -A
Name-Anae Gyi
Contact No - 09 977402221
Address - Building (Ka/40), Room (5/6), Market Road, Bayint Naung Market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</si>
  <si>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CE5-PRT-2023-09-162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</si>
  <si>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$5.1523 (With tax)</t>
  </si>
  <si>
    <t>Air Con Belt For ME220</t>
  </si>
  <si>
    <r>
      <t xml:space="preserve">               Supplier -A
Name-Golden Yellow Tree Co.,Ltd
Contact No - 09 260333307
Address - Building (Ka/40), Room (26,27),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</si>
  <si>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CE5-PRT-2023-09-163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</si>
  <si>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</t>
  </si>
  <si>
    <t xml:space="preserve"> Horn</t>
  </si>
  <si>
    <t xml:space="preserve">Local </t>
  </si>
  <si>
    <r>
      <t xml:space="preserve">               Supplier -A
Name-Ko Aung+ Ma Ngae 
Contact No - 09 73026568
Address - Building (18), Room (6/12),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</si>
  <si>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CE5-PRT-2023-09-164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</si>
  <si>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2311,2432,2201,0094,2349,1967,2321/MDY Yard</t>
  </si>
  <si>
    <t>302490013332-NG-CNC</t>
  </si>
  <si>
    <t xml:space="preserve"> SHIM 5</t>
  </si>
  <si>
    <t xml:space="preserve">               Supplier -A
Name-Anae Gyi
Contact No - 09 977402221
Address - Building (Ka/40), Room (5/6), Market Road, Bayint Naung Market</t>
  </si>
  <si>
    <r>
      <t xml:space="preserve">
BU Name         :  C&amp;C
Proposal No.    :  CE5-PRT-2023-09-165
Proposal Date  :  29-Sep-2023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</si>
  <si>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CPO/CE5/KHD/2023/10/0018, Selling price,$47.69 (With tax)</t>
  </si>
  <si>
    <t>750201010143(NG)-CNC</t>
  </si>
  <si>
    <t>RPM Selector Switch</t>
  </si>
  <si>
    <t>Supplier - C
 Name- Ko Aung+ Ma Ngae 
Contact No - 09 73026568
Address - Building (18), Room (6/12),  Bayint Naung Market, Mayan Gone, Yangon.</t>
  </si>
  <si>
    <t xml:space="preserve">               Supplier -A
Name-MBM.Heavy Machinery Spare Part Trading Co.,Ltd 
Contact No - 09-779955640
Address - Building (B/23), Room (3, 4, 5), Bayint Naung Market, Yangon</t>
  </si>
  <si>
    <r>
      <t xml:space="preserve">
BU Name         :  C&amp;C
Proposal No.    :  CE5-PRT-2023-10-166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</si>
  <si>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`</t>
  </si>
  <si>
    <t xml:space="preserve">Repossess of CNC Yard ME220 Sr No - 0053 </t>
  </si>
  <si>
    <t xml:space="preserve">Air Breather </t>
  </si>
  <si>
    <r>
      <t xml:space="preserve">
BU Name         :  C&amp;C
Proposal No.    :  CE5-PRT-2023-10-167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</si>
  <si>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$945 (With tax)</t>
  </si>
  <si>
    <t>220-MCV-CNC (OEM)</t>
  </si>
  <si>
    <t>Main Control Valve Seal Kit ME220</t>
  </si>
  <si>
    <t>220-MP-C-CNC (OEM)</t>
  </si>
  <si>
    <t>Main Pump Seal Kit for ME220</t>
  </si>
  <si>
    <t>220-SM-CNC (OEM)</t>
  </si>
  <si>
    <t>Swing Motor Seal Kit of ME220</t>
  </si>
  <si>
    <r>
      <t xml:space="preserve">
BU Name         :  C&amp;C
Proposal No.    :  CE5-PRT-2023-10-168
Proposal Date  :  4-Oct-2023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</si>
  <si>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$621.7 (With tax)</t>
  </si>
  <si>
    <t xml:space="preserve">220(C)-TM(KYB)-CNC </t>
  </si>
  <si>
    <t>Travel Motor Seal Kit for ME220(KYB)</t>
  </si>
  <si>
    <t xml:space="preserve">                Supplier - C
Name - Tet Lu Co.,Ltd (Heavy Machinery S'Part)
Contact No.-09 784010861
Address -No.56, Naung Yoe Street, Ma Yan Gone , Yangon.
</t>
  </si>
  <si>
    <r>
      <t xml:space="preserve">
BU Name         :  C&amp;C
Proposal No.    :  CE5-PRT-2023-10-169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</si>
  <si>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Model -ME 220,Sr,No,SH0053 ,Sr, No 02335(Reposses)CNC Yard  </t>
  </si>
  <si>
    <t>O RING</t>
  </si>
  <si>
    <t xml:space="preserve">730652000287-CNC </t>
  </si>
  <si>
    <t xml:space="preserve">WIPER RING  </t>
  </si>
  <si>
    <t>730652000053(L)-CNC</t>
  </si>
  <si>
    <t>Dust preventive ring of  Boom Cylinder(105X90X6)</t>
  </si>
  <si>
    <r>
      <t xml:space="preserve">
BU Name         :  C&amp;C
Proposal No.    :  CE5-PRT-2023-09-125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</si>
</sst>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 Light"/>
      <family val="1"/>
      <scheme val="major"/>
    </font>
    <font>
      <sz val="12"/>
      <color theme="1"/>
      <name val="Calibri"/>
      <family val="2"/>
      <scheme val="minor"/>
    </font>
    <font>
      <sz val="11"/>
      <name val="Cambria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2"/>
      <name val="Tahoma"/>
      <family val="2"/>
    </font>
    <font>
      <sz val="14"/>
      <name val="Calibri"/>
      <family val="2"/>
      <scheme val="minor"/>
    </font>
    <font>
      <sz val="12"/>
      <color rgb="FF333333"/>
      <name val="Arial"/>
      <family val="2"/>
    </font>
    <font>
      <sz val="11"/>
      <color rgb="FF333333"/>
      <name val="Arial"/>
      <family val="2"/>
    </font>
    <font>
      <sz val="14"/>
      <name val="Times New Roman"/>
      <family val="1"/>
    </font>
    <font>
      <sz val="14"/>
      <color rgb="FF333333"/>
      <name val="Times New Roman"/>
      <family val="1"/>
    </font>
    <font>
      <sz val="14"/>
      <color rgb="FF000000"/>
      <name val="Calibri"/>
      <family val="2"/>
      <scheme val="minor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" fillId="0" borderId="0"/>
  </cellStyleXfs>
  <cellXfs count="219">
    <xf numFmtId="0" fontId="0" fillId="0" borderId="0" xfId="0"/>
    <xf numFmtId="0" fontId="2" fillId="0" borderId="0" xfId="0" applyFont="1" applyProtection="1">
      <protection locked="0"/>
    </xf>
    <xf numFmtId="164" fontId="2" fillId="0" borderId="7" xfId="0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64" fontId="2" fillId="0" borderId="10" xfId="1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1" fontId="2" fillId="0" borderId="10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vertical="center" wrapText="1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3" fontId="2" fillId="0" borderId="10" xfId="0" applyNumberFormat="1" applyFont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 wrapText="1"/>
      <protection locked="0"/>
    </xf>
    <xf numFmtId="3" fontId="2" fillId="0" borderId="10" xfId="0" applyNumberFormat="1" applyFont="1" applyBorder="1" applyAlignment="1" applyProtection="1">
      <alignment horizontal="right" vertical="center"/>
      <protection locked="0"/>
    </xf>
    <xf numFmtId="1" fontId="0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3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5" fillId="0" borderId="10" xfId="0" applyFont="1" applyBorder="1" applyAlignment="1">
      <alignment horizontal="center" vertical="center"/>
    </xf>
    <xf numFmtId="164" fontId="2" fillId="0" borderId="10" xfId="1" applyNumberFormat="1" applyFon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" vertical="center"/>
    </xf>
    <xf numFmtId="2" fontId="2" fillId="0" borderId="10" xfId="1" applyNumberFormat="1" applyFont="1" applyBorder="1" applyAlignment="1" applyProtection="1">
      <alignment horizontal="center" vertical="center"/>
      <protection locked="0"/>
    </xf>
    <xf numFmtId="2" fontId="2" fillId="0" borderId="10" xfId="0" applyNumberFormat="1" applyFont="1" applyBorder="1" applyAlignment="1" applyProtection="1">
      <alignment horizontal="center" vertical="center"/>
      <protection locked="0"/>
    </xf>
    <xf numFmtId="43" fontId="0" fillId="0" borderId="10" xfId="1" quotePrefix="1" applyFont="1" applyFill="1" applyBorder="1" applyAlignment="1" applyProtection="1">
      <alignment horizontal="center" vertical="center"/>
      <protection locked="0"/>
    </xf>
    <xf numFmtId="0" fontId="0" fillId="0" borderId="26" xfId="0" applyBorder="1"/>
    <xf numFmtId="0" fontId="0" fillId="0" borderId="10" xfId="0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9" fillId="0" borderId="0" xfId="0" applyFont="1"/>
    <xf numFmtId="164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164" fontId="3" fillId="0" borderId="10" xfId="1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1" fontId="3" fillId="0" borderId="10" xfId="0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vertical="center" wrapText="1"/>
    </xf>
    <xf numFmtId="0" fontId="3" fillId="0" borderId="10" xfId="0" applyFont="1" applyBorder="1" applyAlignment="1" applyProtection="1">
      <alignment horizontal="center" vertical="center"/>
      <protection locked="0"/>
    </xf>
    <xf numFmtId="3" fontId="3" fillId="0" borderId="10" xfId="0" applyNumberFormat="1" applyFont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 wrapText="1"/>
      <protection locked="0"/>
    </xf>
    <xf numFmtId="2" fontId="3" fillId="0" borderId="10" xfId="1" applyNumberFormat="1" applyFont="1" applyBorder="1" applyAlignment="1" applyProtection="1">
      <alignment horizontal="center" vertical="center"/>
      <protection locked="0"/>
    </xf>
    <xf numFmtId="2" fontId="3" fillId="0" borderId="10" xfId="0" applyNumberFormat="1" applyFont="1" applyBorder="1" applyAlignment="1" applyProtection="1">
      <alignment horizontal="center" vertical="center"/>
      <protection locked="0"/>
    </xf>
    <xf numFmtId="43" fontId="9" fillId="0" borderId="10" xfId="1" quotePrefix="1" applyFont="1" applyFill="1" applyBorder="1" applyAlignment="1" applyProtection="1">
      <alignment horizontal="center" vertical="center"/>
      <protection locked="0"/>
    </xf>
    <xf numFmtId="3" fontId="9" fillId="0" borderId="26" xfId="0" applyNumberFormat="1" applyFont="1" applyBorder="1"/>
    <xf numFmtId="0" fontId="9" fillId="0" borderId="10" xfId="0" applyFont="1" applyBorder="1" applyAlignment="1">
      <alignment horizontal="center"/>
    </xf>
    <xf numFmtId="164" fontId="3" fillId="0" borderId="10" xfId="1" applyNumberFormat="1" applyFont="1" applyBorder="1" applyAlignment="1" applyProtection="1">
      <alignment horizontal="right" vertical="center"/>
      <protection locked="0"/>
    </xf>
    <xf numFmtId="2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 vertical="center"/>
    </xf>
    <xf numFmtId="1" fontId="3" fillId="0" borderId="10" xfId="0" applyNumberFormat="1" applyFont="1" applyBorder="1" applyAlignment="1" applyProtection="1">
      <alignment horizontal="right" vertical="center"/>
      <protection locked="0"/>
    </xf>
    <xf numFmtId="3" fontId="3" fillId="0" borderId="10" xfId="0" applyNumberFormat="1" applyFont="1" applyBorder="1" applyAlignment="1" applyProtection="1">
      <alignment horizontal="right" vertical="center"/>
      <protection locked="0"/>
    </xf>
    <xf numFmtId="0" fontId="10" fillId="2" borderId="10" xfId="0" applyFont="1" applyFill="1" applyBorder="1" applyAlignment="1">
      <alignment horizontal="right" vertical="center"/>
    </xf>
    <xf numFmtId="2" fontId="3" fillId="0" borderId="10" xfId="1" applyNumberFormat="1" applyFont="1" applyBorder="1" applyAlignment="1" applyProtection="1">
      <alignment horizontal="right" vertical="center"/>
      <protection locked="0"/>
    </xf>
    <xf numFmtId="2" fontId="3" fillId="0" borderId="10" xfId="0" applyNumberFormat="1" applyFont="1" applyBorder="1" applyAlignment="1" applyProtection="1">
      <alignment horizontal="right" vertical="center"/>
      <protection locked="0"/>
    </xf>
    <xf numFmtId="1" fontId="3" fillId="0" borderId="10" xfId="1" applyNumberFormat="1" applyFont="1" applyBorder="1" applyAlignment="1" applyProtection="1">
      <alignment horizontal="right" vertical="center"/>
      <protection locked="0"/>
    </xf>
    <xf numFmtId="164" fontId="9" fillId="0" borderId="26" xfId="1" applyNumberFormat="1" applyFont="1" applyBorder="1" applyAlignment="1">
      <alignment horizontal="right"/>
    </xf>
    <xf numFmtId="0" fontId="11" fillId="0" borderId="10" xfId="0" quotePrefix="1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4" fontId="9" fillId="0" borderId="0" xfId="0" applyNumberFormat="1" applyFont="1"/>
    <xf numFmtId="164" fontId="12" fillId="0" borderId="26" xfId="1" applyNumberFormat="1" applyFont="1" applyBorder="1" applyAlignment="1">
      <alignment horizontal="right"/>
    </xf>
    <xf numFmtId="1" fontId="13" fillId="2" borderId="10" xfId="0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2" fontId="2" fillId="0" borderId="10" xfId="1" applyNumberFormat="1" applyFont="1" applyBorder="1" applyAlignment="1" applyProtection="1">
      <alignment horizontal="right" vertical="center"/>
      <protection locked="0"/>
    </xf>
    <xf numFmtId="2" fontId="12" fillId="0" borderId="26" xfId="1" applyNumberFormat="1" applyFont="1" applyBorder="1" applyAlignment="1">
      <alignment horizontal="right"/>
    </xf>
    <xf numFmtId="0" fontId="14" fillId="2" borderId="10" xfId="0" quotePrefix="1" applyFont="1" applyFill="1" applyBorder="1" applyAlignment="1">
      <alignment horizontal="left" vertical="center"/>
    </xf>
    <xf numFmtId="0" fontId="14" fillId="2" borderId="10" xfId="0" applyFont="1" applyFill="1" applyBorder="1" applyAlignment="1">
      <alignment horizontal="left" vertical="center"/>
    </xf>
    <xf numFmtId="1" fontId="15" fillId="0" borderId="10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left"/>
    </xf>
    <xf numFmtId="43" fontId="9" fillId="0" borderId="10" xfId="0" applyNumberFormat="1" applyFont="1" applyBorder="1" applyAlignment="1">
      <alignment vertical="center" wrapText="1"/>
    </xf>
    <xf numFmtId="2" fontId="9" fillId="0" borderId="26" xfId="0" applyNumberFormat="1" applyFont="1" applyBorder="1" applyAlignment="1">
      <alignment horizontal="center" vertical="center"/>
    </xf>
    <xf numFmtId="1" fontId="17" fillId="0" borderId="10" xfId="3" applyNumberFormat="1" applyFont="1" applyBorder="1" applyAlignment="1">
      <alignment horizontal="center" vertical="center" wrapText="1"/>
    </xf>
    <xf numFmtId="0" fontId="17" fillId="0" borderId="10" xfId="3" applyFont="1" applyBorder="1" applyAlignment="1">
      <alignment horizontal="center" vertical="center" wrapText="1"/>
    </xf>
    <xf numFmtId="164" fontId="9" fillId="0" borderId="26" xfId="1" applyNumberFormat="1" applyFont="1" applyBorder="1" applyAlignment="1">
      <alignment horizontal="center" vertical="center"/>
    </xf>
    <xf numFmtId="0" fontId="14" fillId="2" borderId="10" xfId="0" applyFont="1" applyFill="1" applyBorder="1" applyAlignment="1">
      <alignment vertical="center"/>
    </xf>
    <xf numFmtId="44" fontId="3" fillId="0" borderId="10" xfId="2" applyFont="1" applyBorder="1" applyAlignment="1" applyProtection="1">
      <alignment horizontal="right" vertical="center"/>
      <protection locked="0"/>
    </xf>
    <xf numFmtId="44" fontId="9" fillId="0" borderId="26" xfId="2" applyFont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1" fontId="9" fillId="0" borderId="10" xfId="1" quotePrefix="1" applyNumberFormat="1" applyFont="1" applyFill="1" applyBorder="1" applyAlignment="1" applyProtection="1">
      <alignment horizontal="left" vertical="center"/>
      <protection locked="0"/>
    </xf>
    <xf numFmtId="43" fontId="9" fillId="0" borderId="10" xfId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6" fillId="0" borderId="30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6" fillId="0" borderId="32" xfId="0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44" fontId="9" fillId="0" borderId="10" xfId="2" applyFont="1" applyBorder="1" applyAlignment="1">
      <alignment horizontal="center" vertical="center"/>
    </xf>
    <xf numFmtId="0" fontId="3" fillId="0" borderId="0" xfId="0" applyFont="1"/>
    <xf numFmtId="43" fontId="3" fillId="0" borderId="26" xfId="1" applyFont="1" applyBorder="1" applyAlignment="1">
      <alignment horizontal="center" vertical="center"/>
    </xf>
    <xf numFmtId="43" fontId="3" fillId="0" borderId="10" xfId="1" applyFont="1" applyBorder="1" applyAlignment="1" applyProtection="1">
      <alignment horizontal="right" vertical="center"/>
      <protection locked="0"/>
    </xf>
    <xf numFmtId="0" fontId="21" fillId="2" borderId="10" xfId="0" applyFont="1" applyFill="1" applyBorder="1" applyAlignment="1">
      <alignment horizontal="center" vertical="center"/>
    </xf>
    <xf numFmtId="1" fontId="3" fillId="0" borderId="10" xfId="1" quotePrefix="1" applyNumberFormat="1" applyFont="1" applyFill="1" applyBorder="1" applyAlignment="1" applyProtection="1">
      <alignment horizontal="center" vertical="center"/>
      <protection locked="0"/>
    </xf>
    <xf numFmtId="43" fontId="3" fillId="0" borderId="10" xfId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2" fillId="0" borderId="10" xfId="0" quotePrefix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0" borderId="0" xfId="0" applyFont="1" applyAlignment="1" applyProtection="1">
      <alignment wrapText="1"/>
      <protection locked="0"/>
    </xf>
    <xf numFmtId="43" fontId="9" fillId="0" borderId="26" xfId="1" applyFont="1" applyBorder="1" applyAlignment="1">
      <alignment horizontal="center" vertical="center"/>
    </xf>
    <xf numFmtId="12" fontId="20" fillId="0" borderId="10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8" fontId="0" fillId="0" borderId="0" xfId="0" applyNumberFormat="1" applyAlignment="1">
      <alignment horizontal="left"/>
    </xf>
    <xf numFmtId="0" fontId="1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1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1" fillId="0" borderId="10" xfId="4" applyBorder="1" applyAlignment="1" applyProtection="1">
      <alignment horizontal="left" vertical="center" wrapText="1"/>
      <protection locked="0"/>
    </xf>
    <xf numFmtId="10" fontId="9" fillId="0" borderId="0" xfId="2" applyNumberFormat="1" applyFont="1"/>
    <xf numFmtId="0" fontId="0" fillId="0" borderId="0" xfId="0" applyAlignment="1">
      <alignment horizontal="left"/>
    </xf>
    <xf numFmtId="0" fontId="9" fillId="0" borderId="10" xfId="0" quotePrefix="1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0" fontId="9" fillId="0" borderId="0" xfId="0" applyFont="1" applyAlignment="1">
      <alignment horizontal="left"/>
    </xf>
    <xf numFmtId="0" fontId="14" fillId="2" borderId="10" xfId="0" applyFont="1" applyFill="1" applyBorder="1" applyAlignment="1">
      <alignment horizontal="center" vertical="center"/>
    </xf>
    <xf numFmtId="0" fontId="9" fillId="0" borderId="10" xfId="0" quotePrefix="1" applyFont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>
      <alignment vertical="center"/>
    </xf>
    <xf numFmtId="12" fontId="9" fillId="0" borderId="10" xfId="0" applyNumberFormat="1" applyFont="1" applyBorder="1" applyAlignment="1">
      <alignment horizontal="center" vertical="center"/>
    </xf>
    <xf numFmtId="12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12" fontId="19" fillId="0" borderId="10" xfId="0" quotePrefix="1" applyNumberFormat="1" applyFont="1" applyBorder="1" applyAlignment="1">
      <alignment horizontal="center" vertical="center"/>
    </xf>
    <xf numFmtId="1" fontId="9" fillId="0" borderId="10" xfId="4" applyNumberFormat="1" applyFont="1" applyBorder="1" applyAlignment="1" applyProtection="1">
      <alignment horizontal="left" vertical="center" wrapText="1"/>
      <protection locked="0"/>
    </xf>
    <xf numFmtId="0" fontId="9" fillId="0" borderId="10" xfId="4" applyFont="1" applyBorder="1" applyAlignment="1" applyProtection="1">
      <alignment horizontal="left" vertical="center" wrapText="1"/>
      <protection locked="0"/>
    </xf>
    <xf numFmtId="44" fontId="9" fillId="0" borderId="10" xfId="2" quotePrefix="1" applyFont="1" applyFill="1" applyBorder="1" applyAlignment="1" applyProtection="1">
      <alignment horizontal="center" vertical="center"/>
      <protection locked="0"/>
    </xf>
    <xf numFmtId="1" fontId="0" fillId="0" borderId="26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33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165" fontId="9" fillId="0" borderId="0" xfId="0" applyNumberFormat="1" applyFont="1"/>
    <xf numFmtId="0" fontId="3" fillId="0" borderId="10" xfId="0" applyFont="1" applyBorder="1" applyProtection="1">
      <protection locked="0"/>
    </xf>
    <xf numFmtId="0" fontId="9" fillId="0" borderId="34" xfId="0" applyFont="1" applyBorder="1" applyAlignment="1">
      <alignment horizontal="right" vertical="center"/>
    </xf>
    <xf numFmtId="0" fontId="9" fillId="0" borderId="35" xfId="0" applyFont="1" applyBorder="1" applyAlignment="1">
      <alignment horizontal="right" vertical="center"/>
    </xf>
    <xf numFmtId="0" fontId="18" fillId="2" borderId="35" xfId="0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8" fontId="9" fillId="0" borderId="0" xfId="0" applyNumberFormat="1" applyFont="1"/>
    <xf numFmtId="164" fontId="2" fillId="0" borderId="36" xfId="0" applyNumberFormat="1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 vertical="center"/>
      <protection locked="0"/>
    </xf>
    <xf numFmtId="0" fontId="2" fillId="0" borderId="38" xfId="0" applyFont="1" applyBorder="1" applyAlignment="1" applyProtection="1">
      <alignment horizontal="center" vertical="center"/>
      <protection locked="0"/>
    </xf>
    <xf numFmtId="2" fontId="26" fillId="0" borderId="37" xfId="1" applyNumberFormat="1" applyFont="1" applyBorder="1" applyAlignment="1">
      <alignment horizontal="right"/>
    </xf>
    <xf numFmtId="2" fontId="26" fillId="0" borderId="37" xfId="1" applyNumberFormat="1" applyFont="1" applyBorder="1" applyAlignment="1">
      <alignment horizontal="center"/>
    </xf>
    <xf numFmtId="0" fontId="0" fillId="0" borderId="37" xfId="0" applyBorder="1" applyAlignment="1">
      <alignment horizontal="center" vertical="center"/>
    </xf>
    <xf numFmtId="2" fontId="26" fillId="0" borderId="10" xfId="1" applyNumberFormat="1" applyFont="1" applyBorder="1" applyAlignment="1">
      <alignment horizontal="right"/>
    </xf>
    <xf numFmtId="1" fontId="0" fillId="0" borderId="20" xfId="0" applyNumberFormat="1" applyBorder="1" applyAlignment="1">
      <alignment horizontal="center" vertical="center"/>
    </xf>
    <xf numFmtId="2" fontId="26" fillId="0" borderId="41" xfId="1" applyNumberFormat="1" applyFont="1" applyBorder="1" applyAlignment="1">
      <alignment horizontal="right"/>
    </xf>
    <xf numFmtId="2" fontId="2" fillId="0" borderId="41" xfId="0" applyNumberFormat="1" applyFont="1" applyBorder="1" applyAlignment="1" applyProtection="1">
      <alignment horizontal="center" vertical="center"/>
      <protection locked="0"/>
    </xf>
    <xf numFmtId="0" fontId="5" fillId="2" borderId="41" xfId="0" applyFont="1" applyFill="1" applyBorder="1" applyAlignment="1">
      <alignment horizontal="center" vertical="center"/>
    </xf>
    <xf numFmtId="0" fontId="0" fillId="0" borderId="41" xfId="0" applyBorder="1" applyAlignment="1">
      <alignment vertical="center" wrapText="1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43" fontId="0" fillId="0" borderId="35" xfId="1" quotePrefix="1" applyFont="1" applyFill="1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 wrapText="1"/>
      <protection locked="0"/>
    </xf>
    <xf numFmtId="166" fontId="0" fillId="0" borderId="35" xfId="1" quotePrefix="1" applyNumberFormat="1" applyFont="1" applyFill="1" applyBorder="1" applyAlignment="1" applyProtection="1">
      <alignment horizontal="center" vertical="center"/>
      <protection locked="0"/>
    </xf>
    <xf numFmtId="0" fontId="27" fillId="0" borderId="10" xfId="0" applyFont="1" applyBorder="1" applyAlignment="1">
      <alignment horizontal="left"/>
    </xf>
    <xf numFmtId="0" fontId="6" fillId="0" borderId="3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center" vertical="top" wrapText="1"/>
      <protection locked="0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4" fillId="0" borderId="4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top" wrapText="1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6" fillId="0" borderId="5" xfId="0" applyFont="1" applyBorder="1" applyAlignment="1" applyProtection="1">
      <alignment horizontal="left" vertical="top" wrapText="1"/>
      <protection locked="0"/>
    </xf>
    <xf numFmtId="0" fontId="6" fillId="0" borderId="10" xfId="0" applyFont="1" applyBorder="1" applyAlignment="1">
      <alignment horizontal="center" vertical="center"/>
    </xf>
  </cellXfs>
  <cellStyles count="5">
    <cellStyle name="Comma" xfId="1" builtinId="3"/>
    <cellStyle name="Currency" xfId="2" builtinId="4"/>
    <cellStyle name="Normal" xfId="0" builtinId="0"/>
    <cellStyle name="Normal 2" xfId="4"/>
    <cellStyle name="Normal 24 3" xfId="3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219075</xdr:rowOff>
    </xdr:from>
    <xdr:ext cx="2019299" cy="1381125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4657F148-080D-47A9-8F3F-2D2A4ED1E1F4}"/>
            </a:ext>
          </a:extLst>
        </xdr:cNvPr>
        <xdr:cNvSpPr txBox="1"/>
      </xdr:nvSpPr>
      <xdr:spPr>
        <a:xfrm>
          <a:off x="0" y="2022475"/>
          <a:ext cx="2019299" cy="1381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10</xdr:row>
      <xdr:rowOff>66676</xdr:rowOff>
    </xdr:from>
    <xdr:ext cx="2019299" cy="139065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5D4C963-73F1-4E61-BE56-30D71885FFD3}"/>
            </a:ext>
          </a:extLst>
        </xdr:cNvPr>
        <xdr:cNvSpPr txBox="1"/>
      </xdr:nvSpPr>
      <xdr:spPr>
        <a:xfrm>
          <a:off x="0" y="1908176"/>
          <a:ext cx="2019299" cy="1390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12</xdr:col>
      <xdr:colOff>676276</xdr:colOff>
      <xdr:row>0</xdr:row>
      <xdr:rowOff>133350</xdr:rowOff>
    </xdr:from>
    <xdr:ext cx="1022349" cy="533400"/>
    <xdr:pic>
      <xdr:nvPicPr>
        <xdr:cNvPr id="4" name="Picture 3">
          <a:extLst>
            <a:ext uri="{FF2B5EF4-FFF2-40B4-BE49-F238E27FC236}">
              <a16:creationId xmlns:a16="http://schemas.microsoft.com/office/drawing/2014/main" xmlns="" id="{DC2E5B31-7494-4BF5-8724-0B9FF8B1B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33350"/>
          <a:ext cx="1022349" cy="5334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19122"/>
    <xdr:pic>
      <xdr:nvPicPr>
        <xdr:cNvPr id="5" name="Picture 4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8805003-C8F1-4A36-A33B-6ABA35A024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3</xdr:col>
      <xdr:colOff>1190625</xdr:colOff>
      <xdr:row>9</xdr:row>
      <xdr:rowOff>381001</xdr:rowOff>
    </xdr:from>
    <xdr:ext cx="2019299" cy="1762124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2514AEA-2C4A-47D5-9872-D6ACA340F31E}"/>
            </a:ext>
          </a:extLst>
        </xdr:cNvPr>
        <xdr:cNvSpPr txBox="1"/>
      </xdr:nvSpPr>
      <xdr:spPr>
        <a:xfrm>
          <a:off x="2435225" y="1841501"/>
          <a:ext cx="2019299" cy="17621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10</xdr:col>
      <xdr:colOff>733425</xdr:colOff>
      <xdr:row>10</xdr:row>
      <xdr:rowOff>57150</xdr:rowOff>
    </xdr:from>
    <xdr:ext cx="2019299" cy="1476376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E1BE95B0-84EB-472A-A873-0BDC0043C285}"/>
            </a:ext>
          </a:extLst>
        </xdr:cNvPr>
        <xdr:cNvSpPr txBox="1"/>
      </xdr:nvSpPr>
      <xdr:spPr>
        <a:xfrm>
          <a:off x="6702425" y="1898650"/>
          <a:ext cx="2019299" cy="14763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3219AC30-4B18-4E4D-A12D-899985A726FF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6BE7F6A2-5315-4691-A681-A4390190009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6BAA147-F8A3-4D56-8097-74A8F84AEC0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FFBFACD-FCC8-4647-870B-513813D3C59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1E9FACA-45A9-4948-ACA6-A5AD3C48693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BAECC61-FFBC-46F8-8B92-B06601D10F1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A67725C-2AB1-4188-AAEC-35DC50F2D112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493FDE6-3035-4F22-A23C-891D90E7972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38174"/>
    <xdr:pic>
      <xdr:nvPicPr>
        <xdr:cNvPr id="7" name="Picture 6">
          <a:extLst>
            <a:ext uri="{FF2B5EF4-FFF2-40B4-BE49-F238E27FC236}">
              <a16:creationId xmlns:a16="http://schemas.microsoft.com/office/drawing/2014/main" xmlns="" id="{40CEB5A1-2C79-486C-92C6-6AC84E748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38174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810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6F90B35-4055-42B6-8DCF-93CE89C5BD9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810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91BC954B-6924-4122-961A-087F429345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28FCAFC-32CF-4BD9-ABBD-A8F00110C6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4B2E0C7-BB12-4A5C-925D-7931FF96995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0DCD410-66E4-4A13-A55B-DCFFF7DF4B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B665ACE-1F53-42B3-B47D-D73CA8A3D182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F415C543-C042-44D4-98F9-AFA2DB00524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4236152-80B4-4446-ADFA-C4778424B3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1EBA9C4-107D-4D57-B8B4-B4A0D2228E63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C51AD24-9857-4647-996E-90373EFAA46F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D683333-7EBC-4AB6-9BE2-DBE20FF9BEA1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C36DE1EA-929A-49CA-B5B4-02E20DA09B3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AC0580-F8A4-4C7D-8048-B8E81BE46F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B20A823-D000-46E2-9D45-68E1534DA1D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4F11573-C74F-4844-8828-3E5B2B17565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BDD2187-B6AD-4406-9B4A-F456ACDC795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48E82AF-DFDC-4981-8BA8-088907A8D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98E19B0-28D3-4007-8852-481FF55AF5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AAEBEF7-2E8D-4E79-A88B-5B6EEA256801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4243FBC7-5ECB-4C16-8D5E-9A6FD8EDBD9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F592AD7-CFF4-4F1D-935D-1FA46AFA114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66749"/>
    <xdr:pic>
      <xdr:nvPicPr>
        <xdr:cNvPr id="7" name="Picture 6">
          <a:extLst>
            <a:ext uri="{FF2B5EF4-FFF2-40B4-BE49-F238E27FC236}">
              <a16:creationId xmlns:a16="http://schemas.microsoft.com/office/drawing/2014/main" xmlns="" id="{56CAC723-9D01-4641-BCFA-F0FE821C0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667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D9332AA-4359-4598-A3E4-2FFBC19C3BD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0098D5B-24F7-4540-9DB2-DBE83A7E138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EFF256F-3440-4B45-B215-D45311A5F3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46C545A1-7293-4D74-8E8B-3289FAE841F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1F998E6-32FF-4134-BDC9-F08111092E83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4710766-53E7-499F-9F67-D6CFFEE8CE99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C7B256B6-D895-48A7-8B5A-659F492090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6CB8AF3C-E397-4717-B603-2FDEE7944C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467C2B37-4CC0-4853-84BB-EBA8D7B82B1D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46756A0-A09E-4948-BF1E-26E9D14A2E79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8C7F583-CC65-4E11-A601-13DBBE80DE94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1917360-E5F9-41C3-B391-A3CCA17949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99521CC-1B93-44DB-9CD3-2AE8B1B595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68E39216-FBCA-45B3-97E2-CF7803B668D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47BD9831-464E-43C3-B2DE-7AE9C6FBC5B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6C81B96-E971-4615-A136-092D46414293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9E7B976-0DA8-4FEC-94B6-122878A5D4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6B14B5B-BE3B-4706-B30B-B826FD736E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8EC7CF3-F0C8-47B0-8245-8181A5E7B06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E5F397E-F5C5-4778-83D4-104484D7771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6842573-9AFC-4552-922D-DC21A73C3F58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2787649"/>
    <xdr:pic>
      <xdr:nvPicPr>
        <xdr:cNvPr id="7" name="Picture 6">
          <a:extLst>
            <a:ext uri="{FF2B5EF4-FFF2-40B4-BE49-F238E27FC236}">
              <a16:creationId xmlns:a16="http://schemas.microsoft.com/office/drawing/2014/main" xmlns="" id="{8BD80A84-E343-4CCD-B3E1-8857EAB01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27876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2332DF4A-B1E4-4F1E-8C56-C1B1616BAD1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2FB89FE-E8A3-421F-8EBE-05B461F697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FF8183A-B058-4230-9E41-8BC59E1A2D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3F81276-C630-4C63-AE50-F2745F2D1B4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509BFEB-CF66-4EF8-8257-E6B541BF4260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83B4357-1CC2-4AC1-B3F8-8C69A2DFC84D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724425B-0056-4E74-AE32-C5A6AA4A49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86112D9-C195-4CEA-BF3C-4FB5F01F057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83E92CE-FFC0-4CBE-B081-647406E0A16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D37C0CD-991C-4281-B452-5388ED6AC107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5A5FDAD-3756-4E96-B450-841637D6A41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4AD6E83-65A1-4A4F-9B88-EA4254A59F4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228EE6A-23EF-4E56-A689-69FB00ADD63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EE5FD3B-268A-47D7-A986-E581F947B49A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B22E2A4-21D3-4645-A85B-FCAE9DCE70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817E2151-00C2-412F-93B5-F261C39FA55E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B3255E5-5F34-4650-AEEA-B787A3BA17A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030AA93-FE63-456E-953B-AE72BB6DB5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3F9DD0F-0C6C-4568-8850-E031CF02DD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7A38C6C-6FF9-454C-B0C8-B4700182FDD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1BE3E7D-B202-432F-AFDC-3F651884A3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953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2826722F-EB18-450D-9814-CE7C69E5F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953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476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C6240EFD-6EC1-4C6E-9D3A-D21DFD5445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476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ED22BCD-83B1-4E6C-BFFB-CC421D453DF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8E7A225-862C-4B94-89FC-8C66F9304A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9B6073B6-D31A-407B-BD2B-EE3B1979F9C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1C8F05A-FCD2-4DE4-9A4C-F0E88A0797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B2E1F66-2FFA-480E-8BFA-DC77609E66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4092F18-575F-4C03-91BB-C5CF55303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3C950C15-C38A-47EE-AA5E-E3194A61FC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4707E66-BC13-4C78-A50D-4A095E86F5D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B656472-97E7-4059-9B65-2D0DE5B182B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9F3190-CC55-45F8-A179-DF0AAE2F91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0C5F94D-A116-45EA-8C4B-8DAD3B4F1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FDBA9DF-CD7B-42CB-99F1-A9BCA47158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7935028-FFFE-48F3-ABE2-D9898333A0A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C11543-E175-4E41-9900-56227AEBB6B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558EF14-57E9-4E18-A817-03257FF6260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2B36C9B-19B7-4C1C-B014-DC06A018E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E1B3BF6-E9E1-483E-811B-C20FE3880C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2B118AB-B864-4A8D-B7C2-3A7811377A7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FE77AE9-6E48-4AEF-A85F-FE3FB78EAC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EEFC5938-43CB-4904-BA52-D9922C65316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:a16="http://schemas.microsoft.com/office/drawing/2014/main" xmlns="" id="{DCECFAF6-EA31-418A-9DA4-4C112EC05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702F5F9-91FF-4705-A6D8-D2E6AE40F90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F4D6A20-212B-497F-86AD-AF76B5DC6D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6505F0E8-38D8-47CA-BB3C-00BB58872C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9FDE7A3-2184-47BD-9D08-B0B7655547E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527B50E-E34F-4E93-BB16-16869AD13B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52F310E-085C-49EB-9AA1-5549C730DD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B818725-284C-4073-B010-F770AFBA15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436FC7A-41B4-4341-A409-8C51FC229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7FD2FE6-91DB-44CE-AA6E-41B7B2929E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EEAFF44-B019-4DC3-95FA-8C1526A2DB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3061B87-A33D-4D11-8F40-695ECA85EE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92F717B-D65D-4DBE-B2DD-B3563B7C82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14192E5-AF81-4528-9F6D-EBE4DCC93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4C473CA-F12F-44B9-B9BC-347FAABF957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7438B40-9CDC-4978-95A4-CC195742286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1C78CB8-89A5-4356-BE1F-050739B5D31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877A87A-BABA-42D2-B899-B9F16ADD2C7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8B3F0D9-8E78-4ED5-99CE-311AE522E6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6FFAB7A-E89D-48CF-BD9F-A88AD7A9CB9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B6473515-9361-4258-AFB5-10E8AE2A01F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949B871-F9AF-489B-A688-C680D7C986C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1</xdr:rowOff>
    </xdr:from>
    <xdr:ext cx="1108074" cy="6858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0520C3A-ACA7-49D8-87AE-BC5F18A15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1"/>
          <a:ext cx="1108074" cy="6858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429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493A8FB2-D4A3-4572-893C-CC4926A142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429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895DDF1-792B-4F0B-B268-C5EFF58429F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1CCBE8-3C73-48B2-91D0-96EFB9BCA9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1822C55B-D66B-483D-B3C9-230728387E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CE6991C-2658-491F-A428-C07604F8537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BA19969-C54E-4539-8854-CE712E64D58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63D23E4-64B3-41CF-A0A4-46783B0E7A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86226AF-668D-4E05-950C-EBD2688719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CF5F82D-FFB9-4468-9BE5-6BC85A5F51D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925AA9E-A5DA-446A-8932-7A9C01B0F9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A7F38FA2-5393-4E68-801E-E67E8B8689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0A3479B-1EBA-4950-A1DA-AB47BB074D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F9B77DB-E817-433F-9FB4-A9A4CC3BD9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7463277-B517-408C-BCA6-58A56AAF4F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E2BAF27-2B33-417A-92F4-92EBB65362C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A5E818D6-55A3-4D85-8353-7BCC0339ADA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9FF7C79-B07C-4013-9EE3-8AF26A2FC6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57CD721-AFBC-48E6-89C3-9C65C0B328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BE92229-2B33-4B7B-9D36-C3B2161E8B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94C260C8-CB32-4CF8-B547-E3B5D995177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AF0B187B-A73D-4BF0-A0F7-5250A7FD37C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28648"/>
    <xdr:pic>
      <xdr:nvPicPr>
        <xdr:cNvPr id="7" name="Picture 6">
          <a:extLst>
            <a:ext uri="{FF2B5EF4-FFF2-40B4-BE49-F238E27FC236}">
              <a16:creationId xmlns:a16="http://schemas.microsoft.com/office/drawing/2014/main" xmlns="" id="{F9066FE4-C853-4829-A663-6BA134432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286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7149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464EC4C2-0916-41C2-AD16-A595BF3F2EB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7149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752743A-39BE-4769-A84B-F544F788B4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D2D9CDC7-E934-489D-A2B4-BA2202BB3F3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AEC4554-E68A-40E8-8446-3EB3E890F8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07A7371-0695-492C-A3E6-A15277660E0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5AEB10B-60EF-4C3C-80EC-3E89E561EBC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28E863C-688E-431D-B0DB-2EFE9D13AB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AC64A61-F34C-4867-846E-381CB80227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A9C9C86-5B59-4332-B6BA-3FFC78171A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970F967-091A-4F01-9AF8-1CB38C606A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8957D28E-5663-47C7-8903-0AB40491153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2F0976E-27D5-4726-B3E5-2207E9E30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9CBF330-375B-4348-928A-7599BDC93A8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9C0E215-BFD0-4A74-A0C4-3C711126BB6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D02744F-D726-4AD4-A99E-242671ED6DF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AAE7CA1-1F94-4701-9503-B50989A99E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2974B5C-276A-4BF8-A677-A896969B9B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335EA0A-18DE-475C-BA9D-E37296283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5F091A1-DD19-4E91-BAA5-1A21B1B624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86E0696D-C9C3-483C-BCE6-FDBC1FEE5A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E03E095B-7E6C-4EDA-9905-C25D264DAFA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57223"/>
    <xdr:pic>
      <xdr:nvPicPr>
        <xdr:cNvPr id="7" name="Picture 6">
          <a:extLst>
            <a:ext uri="{FF2B5EF4-FFF2-40B4-BE49-F238E27FC236}">
              <a16:creationId xmlns:a16="http://schemas.microsoft.com/office/drawing/2014/main" xmlns="" id="{A851A87B-AB51-4968-9CBE-E703E5072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57223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70484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28821E7D-48FF-49D3-A07D-7EC270C2FC5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70484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DA02AB0-10CB-485F-88CE-74E7AE6AB8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4E52EF0-E648-43FA-8D8C-329C991FC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49D95380-153B-4721-A85B-19630BB7251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D10D2005-9CB2-4AD6-B195-48ED53CB7DF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2AD9641B-C428-4BB1-9467-83D00010EC4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8D35101-6581-403D-B5CA-A99142BF399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866D69A9-4DC6-410F-8463-C0FCD628F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C1AAB1A-6FEB-4871-B1BF-EEBF8C9A877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802E931-E7C0-4CEB-950D-0C5678B6AD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9A379A7-3B5C-4D67-A054-A26199EF9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4BF4202-0654-4ABE-9F1D-9C8CD30AD3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1EF8150-4075-41E5-B6DD-5AEFF5E5F3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89CD7A27-9E8E-4DA4-8D1B-9193C84BC8A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CCB37E1D-4FC6-446E-AE7E-BA720DBA52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28FB4F5-52B1-4D6E-A69C-BEECA3F555B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96049DB-6483-43FD-9A0A-ED53D28A4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E4B8494-4417-4032-8DB8-F20C35CA49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422BDFD-EB56-4A7F-A962-022B6755C5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91A84C4-2EB7-4C40-A638-2F9AA9C6FC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B2FAD24-1CA9-437B-97FE-0C4C3E4EE8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3</xdr:rowOff>
    </xdr:from>
    <xdr:ext cx="1108074" cy="590548"/>
    <xdr:pic>
      <xdr:nvPicPr>
        <xdr:cNvPr id="7" name="Picture 6">
          <a:extLst>
            <a:ext uri="{FF2B5EF4-FFF2-40B4-BE49-F238E27FC236}">
              <a16:creationId xmlns:a16="http://schemas.microsoft.com/office/drawing/2014/main" xmlns="" id="{49405C09-7884-442E-A413-ACD26B20C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3"/>
          <a:ext cx="1108074" cy="5905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61971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AD66F4-BB7E-40E0-82D1-3449A586A6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61971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D79E6E6-07A9-4A2F-825E-8B156ECD4D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A783A28-AD9C-46E1-8833-C8F000EEA3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740FE91-D642-41FE-A414-87E7475244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53C1F27-51D5-4DEC-ACDD-7CE140820F9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F8C29B8-8D6B-4EC6-951B-21FCB815607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E53AC79-6D43-49BF-83F0-2C7C5004B4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9BBC2E7-2D3D-428C-B9BA-373609B8532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72853A9-321C-412D-A60B-09EF2C45F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3D0DF50-B52D-4EA3-AA10-8E179534654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48BF710-D9E5-432A-AFA1-49D8011157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290DD32-1759-477A-8908-BE2A645CB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B35B98E-DA65-4333-BA92-BAB8F442DC8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E51FA4AE-F89F-4902-B4AB-66BD1D929D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3B992C07-A8FC-4CDE-ABE8-31A3EC8594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32FBF1D-9840-46CB-BFB7-C215C229BC0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1118923-3B3D-4769-B396-66F2657A090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74A76959-5007-465A-B293-B7F1F60919D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56E41248-0B14-42E2-ADFE-229C42E8104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14E0255-80F5-4FBC-BA19-BF5F82796DE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D91EB0B5-EF88-4893-9AFA-CD8670E1F6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572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0C01AF82-C433-4975-B657-7FB4C5878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572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095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8AE9BB2-AACF-4AD9-BBF6-13BF088C0FB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095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739E4C1-DE3E-4FD7-AAFE-E5CC06260EB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B33B167-6CD1-477C-9D11-C2FDC76106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E383974-245D-47E4-83DD-54A70619390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5B9D7B4-08AD-49C3-9753-4C4A68E6656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06C8878-F5EC-4FF3-BA11-2DC78A47920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751D2CA-43B3-4E46-9BD5-7188698445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2BFB133-0E95-4709-A862-49899F4CE8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CAF9CBE3-B882-4206-903E-E26DCC1113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CAB74F3-5928-4E68-856A-3C7B61E123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FC2F70C-8340-4352-AD33-0CE749669A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DCA35D5E-5917-4295-B9A6-B0E6F7E4F9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DF6EB3-054E-408D-B92C-D3A993ABA9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B9C2EAD-F510-440C-B96E-8383868CF96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B2659AE-95F6-4E23-87A1-1C3EC3A1539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7DCCA20-29EA-487C-A076-77A9DCA863D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5A60738-0AF9-43C1-8417-59FCDE6CA9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57FDF92-4B35-4E8B-B6D6-C772CFC331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6BE4141-0FB7-4849-BC4B-B6E9FDC6C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58135AE-617F-4C41-9893-C516AB8ED4D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53B3771-99BF-452B-A2F4-D3159E98CAA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75D3973-280A-43D4-8689-0B3F18A03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D2FCDD5-C194-4EE5-AC74-17AC2FE1102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0DE9391-D1CA-4D3C-8A70-EE39ED1A92A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90531502-D554-4838-B696-A68C13DEF1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BFAB817-187D-4C30-9E2B-A31D326EE77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7FDC562B-4D37-426C-B554-1E4822A6719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588665B-3D24-4A79-8ECB-E159BED75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3348E96D-5DBE-45E1-A4D2-580DB8C808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F1DBD51D-95C7-47E7-99B3-616AB6EC86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393FC60-0283-4D29-BA4B-9A78FE22C4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64011EF-8DBF-4FAC-B66B-72061BD72A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1B61EE6E-6364-4A89-8EDD-119CD5AFA4C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D6EC156-FB3F-4041-8B93-5566BFBDE4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73CA72B-2156-4BC6-B598-11EA890E9D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F9701BB-B520-40B5-86EE-C85C2E39B1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CB9D7CC1-A4FD-4F7B-A84B-64F0648B9A3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3EEC219E-0240-4729-9325-80E938C226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6EA16AC7-6E95-4BFE-AA88-9ADCD9BBBC1B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3A4EFDAD-DA3A-4E9C-A19B-DD36B0362BB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E2439C8-C3E1-4875-8C0B-770D192AD78E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38388BC0-EAB8-4A54-A3FB-AA82048DDCA6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3B23468-69BD-4E43-BF35-056E66BF0901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477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24B5D2BF-84E5-4EAB-98C0-F141E74D7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477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6191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E3DCA62-F277-4B9B-9661-C3B13067A5C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3DE8957-239E-41AD-9E3E-929C0B2800EA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7A06C87-5EBA-47A0-BB0C-99BCA523C44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899E3812-FE48-44A0-8804-EBCC6C57AEB3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0BDBE89-82EB-4969-9114-2001BA30023C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41C4BA6-7A22-4A9F-AB3F-97DB2E2EA937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B5873BC-5A19-4BEC-B682-348CF98B332F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760AFC6-E805-4F64-A10C-8B1659F87167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ED9D48E0-BDBE-42A1-A23A-6818B9AA94DC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51BCEED-FA6A-468D-9E07-AD919A46B0C8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2BE4C41-CB05-4508-82BA-14CD588DA538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BD53DB8-756F-4244-8DCC-2E98BD6FCEE6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23FF085-8859-40A1-A3D2-216384C48C48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9008C2F-B05D-4423-A68B-5A736E6929A6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5ABC4F4-02C2-498B-B386-7154BED216F9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51E38317-B71A-4951-968F-EFACA6A43ABD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1634C1F-398E-4E44-B439-D223B1B214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375FA0F9-1674-44D0-B2AE-5631798E49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92E89CE-558F-46C5-BF21-79187C40539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9562B8F-144B-4520-B2A5-A3E76A435A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AAEE64A2-0B43-4AD1-ACA1-88401D8919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11</xdr:col>
      <xdr:colOff>285751</xdr:colOff>
      <xdr:row>0</xdr:row>
      <xdr:rowOff>0</xdr:rowOff>
    </xdr:from>
    <xdr:ext cx="1978024" cy="6191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C9A97D5F-4970-411F-BEA8-6039A7301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40601" y="0"/>
          <a:ext cx="1978024" cy="6191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B3B108C3-C72B-401C-AF24-BD5D3D15C2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A2C6551-282F-48FB-A7C5-30BFABF6AB5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C92D70F-B61D-4953-B585-DD496B0966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B4333FF0-7E72-4D27-B6BE-2EECA2C41F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ACABC7D-93EB-4542-A202-4F25654B3EB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E18C2B47-AF86-4ADF-82A5-86462C0D1CE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BA3AC9F-D248-48F4-BEA3-831529ED3B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22A03A4F-F40F-4E42-8FD0-5CE3D9E8D1B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1194345-530D-4252-92E0-6ADBE580F96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E46309C-56EC-4624-89D1-DD610776F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1C5AA37-FF30-4BB5-8ECD-9FD65AA15F2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13893F8F-F01C-4356-9260-6C729D06F1E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1B072538-BA38-4828-85C3-5416D0A2B9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A770903-53E2-4C25-8A07-DE4D08E49E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B44B7ED-F8B9-4650-A160-B85B87CD2DD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FCF40F0-DEEA-4A3A-B324-C1ACE85251F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17F1409-50FA-4E7B-876A-A8A34939B5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7912E84-38E8-4166-8C79-BFEF38146E7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5870E9B-DC18-4E92-92A3-80D6F5E64A2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2E10842-A28C-4475-A915-78A87B6D09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AFA2E51-4E4B-419D-ADB4-4F708E9D4E7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529CD58C-3A9D-4022-9FF1-8222682C9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90C3B25-4999-463C-815C-A2C7D822BD5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B60A79E-BB35-4B67-A664-6393468597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2625D382-6350-4C75-9523-1281065A91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C9F304CC-74E2-4C31-891D-01D8F981FDF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C50954E-491A-4D79-BF9C-0288D0ED1A1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E7B12FC-1C3E-4809-904F-37C6C87A4D5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AAF09C9-6228-47D8-8917-438D8EC239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8692354-39D9-4A5F-A53D-400D27AB32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ADA213E-B816-4DBA-9054-BAE6D1B5224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DFB7D6B-EBFE-448C-A828-580C8AA6324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D32BB5A-9D71-43A0-8CE3-2D5B4A47B8F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3E4064F-E276-4599-9F4C-0F7FE81B9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EF51803-1DDE-4B1E-9F30-A3DB2187EF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242EF6C-43C8-45A4-A0F5-B60C6804433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531481-6C67-49AC-A98F-7E9E0D1D0F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6C311FE-C0DC-4869-8715-5FFC069B7EE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A2A7E802-F061-4A26-B252-5A8C930F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B3A32CC-6A32-4595-A109-98DC477F2E5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2090B38-12A1-46C0-8C13-02ED9502CA5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49F33C0A-AB87-4105-BC99-BF124F7249A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4A90F11-FFB7-4FCD-8CCD-CE83FCB3B92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D398BAD6-CCFB-471C-AA9A-04AECE363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E440096-B00F-47CA-ABAD-9E67B60DDDB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BB87F321-77E1-438E-B719-174DF00586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310967A1-3842-4EAD-9A59-065C4359D3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5D7973B-9E21-43CC-BF1F-BF1A538A61A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C983CB7-88B1-4501-8B0E-1C7E130EFB1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829AE65-E755-47CC-BD10-5AC3B8BD1BD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7AF8DF2-7702-4F21-8537-F50B206A33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D5B682D-D656-432D-A901-2FC1396798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7627823-F680-4A39-A785-B0602B7887E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638E5F0E-E098-494D-8984-3B59E9AD90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A1F0F3F-B5D6-40AA-A8B8-48AE40EE9A1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698FA57-0751-4955-A56C-8FBDCE0A85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6693C1FD-B5EC-4785-9B63-066E494BDC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D78583C-B6CB-48E5-A5BD-28BD6916CD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CD5B837-AFAF-4500-BC1B-3AC2556C069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60D77B7-3CD2-445B-A77A-E0074B6431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97BB4AE-9A58-4AD7-8D8C-8E9CF37F2A4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01A7B45-FC85-47DB-B9AA-C8F0B24DD67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9D121D4F-424B-4D76-B21C-56BDA6B5845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A51B09B-F7FE-4E5A-B95B-0D4AADC9ECA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3110361D-9792-477B-8CC2-5557B30646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7E4AF2A-4249-4027-9707-6C10DBA29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4DBD7C3-0632-464F-8EDE-72ED4D872AF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9756943-E073-420C-BEA9-36CD84EEA6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9FA75FF-60C6-4151-9D66-5AFDCA89E9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C22900E-D373-4E7E-B82B-B3ACB8B09B1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4EEC9C8-D207-483C-8944-1095BD1A825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E5E0CB6-5432-437C-9F37-F752BE6DA24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45AFA467-43BD-40B6-86EF-04E36948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6856ECF-BD49-469D-9F6E-5C57CC8EB3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76FBD73-B160-4525-B420-DEEC5B08009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A7552A0-D993-4878-89C3-359B971C64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12E2A820-106B-4E43-92E6-DD0B0061ACB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28EB04C-06AE-4D84-A627-400A44F090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4176095-F40A-4DFF-A45D-187958E5FD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4568982-17C1-4A18-A049-DA44751DDB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EA40600-F66D-440D-86A6-017E6B9978A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0AD3C43-13FD-408D-8C21-62037310D4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832AEE8D-19E9-4830-A38F-B0830ED689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5C9CA32-4C1D-4CAD-B328-C0429F3921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013F60A-395A-481C-B355-2F02AE25A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DF0664E7-423D-46DD-B847-1EE260E51C4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F0DD355-7619-48D7-BACD-4F91CFBB8CC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36D3AAB-3891-4D4B-AA9C-778BB9059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F246D66D-5353-49F6-B4EE-113A18D52B9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3E67C93-6098-444F-81E2-96EBF6A1106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2EDB75E6-A264-413C-98C3-D325801521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3CA91775-CA0F-4453-92C3-DF47E610FED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0E708E3-2B82-47E7-8495-3811E971B7E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2E7B441-189F-4205-960C-BE14A56CBB4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424BECB-30B5-4D34-BF8B-4B563068D2E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1213B2A-D16A-4B3F-929D-03AB126DFF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CE70F5A5-4A9E-4D7B-90FA-20FB170883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8F18339-E88F-426D-88E3-7ACF963C35A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9CF53E5-32D7-4794-B0B7-AA0DC6C906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527F484F-A787-40A9-99F2-FB9CC6CA22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F798A83-098A-4A51-9BC0-75224D9CA7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B36E2576-6437-4B9A-B722-13FF8BE3B9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84C8869-3F9E-4DC1-95CA-ED715749CE2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86314A23-CE31-4D87-8F63-C712A3CE25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C16D87F-9F5B-4294-AC77-D426469D53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60F64BA-FD6E-4DF5-916D-748F104BBF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C4697550-7ECE-4261-852C-F93997A46DF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BE9AF7A-7044-49AA-A45B-D55F43E818C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2DB60D8-E0A8-4E59-8E69-9D0BD7B05D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C92A345-1296-425B-8093-F6A0F952F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5C8A110-28BC-41E4-B25B-FD9D317BC84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40B13BB-D2AA-43B4-8B78-4B205A511D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C5C532D-2254-45DE-9582-A61DE821C85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1EDF504-9984-4D0F-B2CC-87A148C40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B45FAB3C-E960-4BC9-8C46-D00AF2F46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61307FFE-B738-4BF7-8705-BF656326FCA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732CE9A-BCE4-4DBE-902D-DD7F582439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2F6E23C-A12A-4458-B942-A2FEEAEEBE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F6454EC-BE89-4A6A-AEE3-43D0D462183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603EA17-E391-45DD-90CD-0B33065840D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3FB68F2C-6263-4F74-B55A-5266136D759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E0841CCF-E552-4499-AEE4-81C23E8C78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5260C8A5-2444-412E-BF01-BEE5014A22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312CBBFB-59CC-4B73-A13A-6AF08F7404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734BEAB-D0A7-4CFB-84DA-C3C60C57D8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7392F2C2-99C5-4C8B-A4F1-3B8D2CE287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F625BE3-EB4D-449D-9158-4EC5A4335E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2398545-39E4-4122-B5F7-68BA16A873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2FDCD24-4EE7-4DBD-9527-EEF911DA67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1727AB6-106D-43C8-9E7B-744AAB8A893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C43B242-149E-417E-8DA8-4E4DE54B6B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7CFE912-CFE1-47E8-9335-92D847C20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A691234-1988-4966-BCFF-57F220EF4A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BB58732-CE7A-4271-904D-D04C6BE7B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A05006D-7EC7-445F-93E6-64F6F8FEAB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29EDA9F-6B2B-4789-ADC0-3951FC47C2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7BA7DBD-6562-4B5C-A652-2466F17E460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6134FA8-11B6-488A-8EC9-1DE18ABC4B9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CE728F6-1C09-49D5-A585-41F87F90B36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2634E1-4C6E-4972-A221-0F401E03637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C099926-18D4-4311-BDF7-28D3EF34EE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9D8B620B-1A94-46D2-A304-C8B2D9EA968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B43675F-6304-4438-AAAA-5CFBFCB98D9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AD40DBD-7FD5-4611-A60D-1FBA31EC7D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1E5B5D-C5DE-48D1-B67A-B2AD22151E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9EC88FD-E76E-48A5-AEF9-862E38B6DF1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9B4AB563-9AA3-4F4B-8297-3C5EC6A5152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B1087FF-9399-4FDE-A005-AB00EDCCE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B4D796A5-F51C-413B-BB47-6DBB7E33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E8573D5-F41F-4F7C-802C-2555B06815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13F8898-24B7-46C4-9730-38E892E3EA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D8DBE39-E869-4E42-B9B7-DE92E2335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6ADB5D1-5F63-4242-BF91-73FD904F578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21358E5-9EA0-4035-B3FB-1BA9F20C4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73900E16-B056-4D25-86A4-08A16C90BB3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9468A3C4-A068-40AC-B7EB-8B1433DA83F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AEC3DEB-EAC2-4A2E-A6C9-1E1FF07A2B2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1701386-4016-4F10-9E79-74EB36C7852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4554E19E-FD6B-4BF4-BFDD-9845ADFC02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9CFD44E-29C8-4466-929A-A01AE5C06F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1EB308C-B523-4E85-8852-BE219AE2D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86DBF51-E6FC-4D6D-AAAD-C16E6D6BE7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9811CBA-042B-4C73-BEAE-D524829FA9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4344998-78ED-492A-905A-0224F9C5AD5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B1F4F01-BE7F-4FFE-9A1F-C2E6751F95E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9D8E1B5-877F-4BEC-9484-C9F0945A42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DEC33D8-0101-4BD1-8D4D-D73EB13317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170125C-5404-429A-9079-AE37FDE14F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C80B57A-645B-47FE-8A0A-D7AF91D930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62E76DE-7751-4A6C-9009-5153B4B472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226C020-0D42-425B-8E6B-1E9386DFAF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CD29BE04-ED4E-416E-8565-E133EF7C196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09DB9F5-684E-45B9-900E-4F3E7F545C3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A0EACC3-F960-4286-9410-45948DCC00E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BB1F673-9BFF-49D7-B3D9-BA1637B484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4C53A8B-E013-4A3E-BB79-94E0BA684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EF3AE21-4C03-4036-A8B8-7B4C63F73B1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95194F3-8558-4611-9AAF-060E584CE3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9758FFD-F649-4BF5-A300-360D4C458A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65B1C0B-93A3-47B9-AB46-B983632531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CCBD334-C390-4453-B3F4-0333460E6D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0C2250E-08EF-4BBD-9F7A-439D8B26C14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D891A15-F718-44A5-8BBB-B27F7145E05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59700F2-7D06-4343-A1EF-F52AF43E9ED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3017203-E273-4ACE-BD71-801782E96F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3566AE5-85AC-455E-9B49-73409B537E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A7ABCCE-FFE4-4C72-A209-A007A60D88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417AE61-8DFC-4EB9-ACFB-DA66FBCBE97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21E3793-3A2C-4A68-A23C-47F8AD8880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A2EACF04-4F9D-4E6D-BEF3-DB4D15F102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66AD0B6-84C6-4C37-9DE0-78E271DE14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D9D1B90-7AD7-49C0-9563-3576B5D254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454FFCB9-42C0-4B6C-BCB1-C5D40DE5D3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6F31C7-B64D-4B04-9798-BED9E02BF9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1CBD1A2-C8D3-401C-8E49-FAAB70DF76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178442C-0850-4EA9-AA8D-B7A19B1149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8F2BB37-475D-40DF-BE87-E6A442E64C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4B13F69-F424-4DF8-ADE7-65184EB33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A58CAF8-F3B2-4808-8AF9-4294C56642E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BDEF456-00D2-4D3F-ABDF-1B36F81EF7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12AA3B-DC33-4095-A5F3-C7F4D965E78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142E2D02-95BC-417D-AD9B-489534B6B55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38EEA262-E9E9-430F-B9FC-BF6908573E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B7AD7B0-A4BE-46BA-81F1-3D3EE1AB87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F00F1C9D-E74A-4CDA-830B-EDB879E10A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7CE7F6F-12D4-420D-AC1E-221CDC3C0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80F26185-78CA-4193-8885-69B391460B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D7FB89F-C30C-4D72-B569-242E9381BF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59BC20B-CDBD-4BB5-8E13-6DCE4968FC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52537706-0C3A-49AA-864C-BB03C59F4FC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9CF61C7-938A-4D3F-B253-6BDEEE8B68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417C3A6-55D1-48FB-B5EF-854331CC17F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5FCFE42C-D4BE-4174-BF56-2EB6291D292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F4EA4F3-1833-47E5-A859-57110F6F42D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16F1634-32AB-45A2-B925-403D81A4C7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7BCAB9-5C48-40E8-B815-FB8D374A66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6DD0E297-841B-43AC-B21E-636A732B39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A811979-8BD7-4FD8-9249-174A2B5F4D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669B283-0866-4121-9437-EE25D871731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1C9CFB39-00BD-40A6-B3D4-046428EFA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4664EA9-3E10-4B7E-AA70-C2D93605DCA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B4D9701E-F12F-42CE-AE2A-5DACF1327A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CFA76BD-24E5-4DF9-8BE0-39BD593E8F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8F8F8B8-DC9A-4F52-94E9-847315438BE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6C63495E-5D1C-498A-AFED-84321DEF7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566875D-8BC6-4591-B689-0F5366286C4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E9B7E48-F77E-4486-90D9-BFA8439FBD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C10BF6F1-C81A-4BEC-8BA2-B86B5865D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3C1AA8C-B76B-4625-92A3-C085A8A7DD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36924E4-37A9-4BC9-ACB6-E52BB98B8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940E777-23EA-451E-9BD8-0450BF5B769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3A3900D-02FE-4C87-A396-1B7226CC30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2301FE2-0381-42F2-B321-4C959DEFC7C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4F8850F-CF84-48E8-BEC7-EC4B4185FA3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A2DCD43-CC0C-4F90-8351-40043AEF99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EA9D551-8120-46A4-A581-F313F5AD04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328BC0A8-A464-4C06-BFBB-46E2C84A4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C61FB5E-0E68-4A00-92C0-5DD3B019AD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6EE8BE6-9A58-4AA5-81B9-F604911602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F145453-7CE0-4F47-A275-63A3442DC61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3367E45-20D4-4B08-BD85-ACA0CCD146B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A5FF7A6-9C1F-4AA9-A931-8A3DE72FD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B332BB8-F0A4-49F2-8073-100A4590E9C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15AF985-6FC0-4AEF-B62D-4F3AE90C7A0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FF66B48-2681-4E30-B163-6239BAB563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9FA63FA-3165-4F69-977E-FE589E13F6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650EDF1-93A9-471A-8506-28FFDF60738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943CE7A-B058-4588-9DE6-6458B714D30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03A1533-A01B-4A7E-AA84-0C68604F66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6206EC9-CB8E-4D78-A025-F769A009A5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54C7F18-D8BE-4AA7-B464-E78EC2861A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D95E046-9D80-485D-BC38-44D2F443924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DC63754-95C9-4202-AB19-D3877AF4FB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F91E56E-10B7-4D29-AC9D-CC5708D058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E52CB6D-D1EC-493D-A9CC-4004529AAA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D97C47A-1F86-4FB6-A50F-99C0B4A593A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4412BF2-0269-4925-91A8-88552956A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9B3A63D-5D39-4127-9889-EDC08009378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5CEF871-22FE-4A80-A735-7F78AAC013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1F8B4E5-35E0-4364-99E8-8F4F71045C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F9375CF1-659E-4537-9DDF-CC0D069B15E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1EB618F7-A173-4F1B-8C6C-2624275355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C69AD04-DADD-4D48-8368-78EB92902F8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7937C7C-3376-4AE7-A32B-A725195F0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F725B48-D0C9-4151-B250-5D2B527D5DE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1A7637A-28AA-405B-A5DB-5A74F0D8A1F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34369EF-0140-4426-B368-E650895B54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7B8D85C-934E-4969-8A79-3FE3BBC8851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6F6DF27-5D22-44AB-8C6E-F11E0E95243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09589A8-6525-4BC2-95D2-E64DEA2C499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B815B62-1C48-4E36-87AD-1A38D3F054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3B40443-0D9D-4F66-9EB6-6C401395CB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98A02719-C093-4354-8B6D-88D9101CF60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F04B994-713B-46E8-AE51-89C10799A09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4F4387-C0B1-48C2-BEC1-CA5B691E33E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DF50D95-8864-4203-BB93-7DABE79371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7627954-FEAE-43C1-BAB3-75BF0FD02B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9E9B700-4C52-4FBA-A90C-5BFD53D2FC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869A6B2A-87F0-4402-8912-54A419C50D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6E4FE3B-2393-498A-9884-6BB96C714C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29EC63C-3272-4124-B326-53D9DEE10D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CF886D0-7436-4EFE-A6BC-619C0EAE07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22F7E0D-76C9-4B2E-8138-77ECAC13A51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EC86F8A-C63D-4F04-AA14-09AC0A03C4D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A432760-6749-4BD2-9F39-E899A0B128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5EF6937-477A-4000-A0AD-CBCB0E5D3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E078230-125C-4A16-8DA2-A9334A5940C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8D7D1225-5183-453C-85E1-E43314F5D5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7AD2E73-30C3-4FBA-B83B-0E765D0E0C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7F3AA7B-6AF5-4024-9D1E-4A273B31514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D6C6CF1A-E215-4FF2-A179-2E614B96F0E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9E2CA1C-4524-483E-92E9-2185304BC1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5F99234-A3C9-4A85-BD3F-09733FA52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E3BAE3D-A0DC-4074-93CC-AAB05E5219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F3EB78D-D460-4F65-9855-8E01167284B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A42263C-7BF6-4CDF-B609-ED09EF152F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1DFE911-5F69-4A55-8935-770E8983FB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C0F917F-0618-464A-A138-1301AB788A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332C582-628A-4867-9005-3A236D053E1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6714E4C4-2A3C-4427-B709-EA8CDF3A9FE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7610D12-E6B7-4E9B-B58F-FA2B2F96570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DC38537C-2478-4141-8D35-2DD8C09BB1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AACE8BF-3A31-4C63-BA3C-DB5538A457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9E17F78-D26D-4371-A036-6B2A04EADA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5D744773-0DDA-4FD0-9FFF-57416CF7B31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C07B6BC5-A743-46F8-8619-AAD6011B4F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869BD3A-91FF-46DF-B4E8-E26BB90E068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24FF69C-7E26-4117-8F02-43C68539B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869181A-ABFC-40E7-A95C-EF1024A3A5D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837FB55-4EA7-4777-98BF-677D4CD1A9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315DF9E9-8F28-4C19-81B5-008D93607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BC0734B-6A85-4F7A-867F-04A55A49D2B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07CAE3A-BF07-4EE2-A9BB-F5C1F83418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14C89A1-D8DF-43CF-8B8A-4A3285A883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118811F-1EC1-4ECA-B694-67481E0441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CB4924-7C00-48B2-A9E8-3D511EFEE8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1F1118B-DE95-4644-A153-3E5987AA2DE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1229841-DC98-489C-A6AD-38A05B74549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24B5D00-7057-4278-9F86-42434F691C5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C098FFE-C38C-4081-BDA8-A8E3FA1415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983E6B-6D66-4D9D-9796-A88CBE84C1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3FC189E-B853-43E1-A677-ACDDE043F57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AA85E07-2D39-4F4E-8F86-7A9970C7147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F855BC3-C35A-4AEF-95A9-253AB6A1CE6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F8E9C20-3C81-4C89-B29F-3627A5DDB8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B41B144-F389-4789-B7EA-3A7989B35C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4BBCD323-ACE2-45B5-8A37-A313782836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D8F68A55-6D16-493B-91A2-BAFE7533F8E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8807DC3-C85F-433B-8A98-4E0369C707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6C3D399-905F-4681-A1D8-4ED2EADB7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0CC459C-9864-42C5-94D4-3AC6DA75750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0D19677-12AA-4E43-B4C9-BD6F08E42A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F71DB49-CFDC-42DA-A777-03031CD09C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6BEAFC8-3907-4AE6-BB9B-015B790767F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DF05773-5DC0-468D-AE82-E084726BAD1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4121DEC-6114-4CFE-8FFF-92B3437A5C3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3FF1AAD8-58BE-4281-912E-EAB8A48B5E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5114A8CB-2257-4C7E-B026-732AF7440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448F534B-39E2-4F4A-B300-6BFF1848A3C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8FC0102-7DDE-41D4-BAB9-3808D0CC517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23CF3C51-260B-49BF-8F80-9E22D96551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40E6848-5791-4486-A378-F022AF66BCF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FB1072E-6E35-425D-B0D4-B97883B53E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9F098EA-51E3-4B01-A75D-DFB8129AB95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D20CF3B-C2A5-4C0F-9E8C-6A0E2216661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ACAED4A-CCFC-4E79-BD82-84D22DD54DA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91ADF6D-F2D3-4CC4-92D7-6FFB5B43171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F3F42D82-CB30-48CC-8CE4-38F07D9B3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6FAB930-480A-4C3B-AA70-7E3B698372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B2BC5D7-3403-4B6C-AB07-95573F3125F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F47A556-8678-4EC2-9A4E-16C225F6D3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1849344-51F6-43A6-BE07-0F58DDFD9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BAEFD22-901A-4292-A77A-DC7A2C92681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AA4204E-ACA8-4ECD-ADE5-DF4BC4411D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9394F5F-6070-4206-B37D-C0EF6192A1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35CBA63A-E274-48EF-99C4-BA720725D2E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399DBFAA-53FA-4C9D-85E3-F1651170664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E216937-893F-4FC0-9030-24584A6CFBD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DFED8640-1E57-441C-BDF7-120F9B6ABF9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E4688E02-CDE8-4140-BDD6-294ED1C998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B1E2360-AFAE-4DBE-88C4-DAF4361EA65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05CCE87-BDB1-42C4-A2DB-06CDC8B8DE3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EF61066-95E2-494A-BAC0-137E1FE9A45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6FAC343-8459-4275-8AB3-0875BFB7D4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06FCE60-94DC-422E-883A-F01FACB9BF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A0BBD45-CE18-4D4B-838A-92C325DFA39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D2EAEA1-FADE-49C3-9620-134BE4BF9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C158A4E-8C6D-4C1C-8C87-C6B0610EF33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EAF5A12-A399-4B7C-9A69-0A0861C5A8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9C3D0B4-321F-45A0-8105-F9E26F0AE0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FD6A660-FC83-484C-8452-99D6D8500F4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349EA35-A9F6-49E7-988C-8D9416C96B5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4707453-D1D8-4F5F-AB3A-9FF4D456888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C5775A9F-4695-4BD0-908D-E2D1DE930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7FCD7B7A-4AC1-456C-B686-281C369AB27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55391DD-C155-4808-9B84-3DB22E6D93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26C5267-95DD-461D-8FB7-38702A23E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A8C0AC9-6B11-4436-8B54-4788042B02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7282415-BAE5-4D20-A581-5263C30780C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EB0B5E6E-0E50-472D-8D87-948CCCF3296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6EC0555-82EA-4559-A5B7-A37FEF623D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9B6DD7D-E09E-4AF4-AC1C-59D544F9E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25985E8-9348-4C4C-9FA0-86B3C58480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644F3EB-4DCF-4094-9FE5-107A0FDB333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06A5AB6-D225-4491-BC04-FEF91CA8D43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85C40FC9-E999-46D6-8023-66059DD2CA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6D979AB-C1E6-4854-8A81-9F263546EC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3FF2A3B-3388-423E-A157-13C44122915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396256CF-0D39-4077-931E-5EE0A9C245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5E48EB5-016E-4C48-8A21-2840B365904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9831E4B-1351-4E5C-BCB7-76FA091FEF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F4CB04E7-7AA6-4C34-B822-0E1398DA2D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F0732AD-181A-419D-8D85-8170B7CC8B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11AFACB6-91A2-4658-B118-86A9900D018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C0C87B6F-177B-4946-A9BA-8FE27A35655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C94EA8C4-FB74-4B9C-AE31-49279D2A7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C77F9579-F647-45DE-9C84-0F1EF98960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07F74B9-A1DC-46AF-8DF8-140E88CDA35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7A4759F-70C7-44BE-A161-520DFE53983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509234BB-0789-4DD8-9245-B706246986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1CCA062C-6B84-4441-85D3-1444D9E3DDA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8C46A14-ABD1-4846-9000-D9324A6DC87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9935BC8-48CE-471C-896F-9182B73DF66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CEB13BE9-395D-4744-93E6-AE709CE4B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B0565DDA-2D4E-4743-AE88-0EE30DA3F1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9E273A6-FABE-4F45-AC8E-6FD9D0B757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25CA76E-A1E6-4115-A823-D294C491FE8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DA1CA515-A7BB-4B67-8352-074A3FE4BB9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F60F55F4-8013-4C80-8AEF-8F8047F06DA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BE76AB3B-9466-4E51-8A6B-F55EE89EEEB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  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8F91B37-8689-430E-AED7-5E76E132E96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ACD74D9B-BDD9-4081-BD13-CC7D894AE5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CF87BA5-6D76-462C-AC07-B5C3AA3DC5E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5E21F05-DE5E-4B93-AA8E-15225FD015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803B182-1493-465C-9545-1E827A5341A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58FA974-80A1-4570-8438-39F9183615E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AD740D7-17B6-4A9D-935A-5EBC6F3342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C3FECCA-7905-4CDF-A693-9BE680BA3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77F6152-8119-4A0E-B9B5-3B71E7389CA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1E596FA-16CA-4D87-B01E-A04BF69B81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ED2E47A5-6F33-40D0-8EF2-111730FE5AA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44937B1-14DD-44E3-9162-F19146CFE2B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71FEE2A-55C6-41CA-95CA-DE942A97C9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776EA2D-D056-468D-961C-4FEE663F65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1F1664A-52F7-4BAF-95F2-1C962FAD9C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418656-E5FF-4156-BABD-1C7E76E9DE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196458E-4D7F-4922-898C-4544A02949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91B7E60-14FC-4F4D-8109-523700A402A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30989A2-9C90-4E48-8AA4-A846E386A0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22BA635-6FA3-4622-9D4D-8A05325BA8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593FD33-3CE2-4959-BD7B-594FE3DD88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B0DEFC5-2EFF-4244-A225-72E426B65E9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C0045F1-9D56-44A0-AE2D-5C2E049DE2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774E350-4A05-45FA-A827-AA2223A5321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3B2CD174-5402-4969-9A65-1FF462085F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CA5647-BF79-4283-AB1B-F4425FC00B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1F5386-4A84-477B-A0FA-2B5B7476DA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874657F0-233F-471D-825F-53A0959FC5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FB5FD147-A4D1-4F3D-8C62-8D6094AF255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92F5E419-D8E3-480D-AA71-3E028C69E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8E7F5C3-6D5B-4322-9525-9F6847229E8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C66379A-7042-4345-9259-6829ED0B90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C39F557-A00E-4695-BFAD-D8CD0C325E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CC64911-3499-435A-8C9B-D54175C2004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6A9ED83-D42F-4447-97EF-51F6B650AF4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02BBB72-D27A-44AD-B775-6956EA0827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B9A05D3-C0D5-47F8-91B9-9687345998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69EEB08-8B65-4FEF-BF00-3B2DA00EE0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611A979-34AC-4360-B221-C68EEF86670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346BDB2-FB44-4313-9BF0-3307D9C4F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F77F631C-3A32-4130-AA70-4A17DAECD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832EA74-40E3-43FF-A8DB-9EA295977CE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3890DF14-809E-4BB9-9BCB-401C6CCADF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70965A4-1D75-4759-A207-4FD1F030830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719B2CC-CD3A-4C76-BDA9-9C7084A63D7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7B6E042-7E54-4541-B053-1230CE55D51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13B3DCA-AB8E-4D4D-846E-2F2AA29FAB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B24A058-703A-4DA1-8C9E-C445C06ABA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288F6FD-EB70-46CD-8ABB-CD524E29A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F98CABA-9254-460F-B2F4-5826FEC36CE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313EA7D9-71C0-4E6F-A357-AB30C6C5590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C25DAF1-5A79-445B-8FB7-9695A4DAA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F2EB16A-CF4F-4F52-99C3-EB1C72E26A5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F5CF3BE-D40D-458B-8234-3D560EC764E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5664D53-F98A-48CC-B2F7-745929B9353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F374BA4-AA70-4637-91AD-9835B17BC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796FF11-CB4A-4A00-AFED-E686DA5785D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15C7812-FD8A-4C36-B50C-20301FEF9E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7A0B26E-ED72-47AF-AE12-D03EFAE5F6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D34A8FB-A555-46F5-B3F1-74236C88A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D24CA62-E28E-4E5F-8F29-2FD44674D7B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FF2FD32-F3FC-4DA2-87BE-0CFC3E6F6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27A4C38-EB43-4773-BDED-A119EF01FEA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02E97AF-17DC-4DAD-8CBA-E75177BAD8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F41C392D-6B66-47D2-93C4-32B9290A1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2307146-7276-40A7-B16C-2C905E4F58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8EFB2BC-2AD7-4F50-8322-A23726AC20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7E696C5-96AF-4C9D-A9E9-6A1CE9959B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85DF5FF-DD2A-4938-AFBA-0A798CA734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E601AF7-708B-48E8-82AE-33229D90AA7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650A77AD-1061-4052-B6D6-54B1D0329C7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C3BDBC5-95F0-4E67-B011-189189EA15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9BDCB2B-4442-41A5-B5B0-6B292F4B5B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9B02C1F7-6621-4CB9-8B9B-1EB8D6045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C64C6F4-A074-4DFD-9DCC-1C9E2F38626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E0DB2A6-269E-4784-84D8-2F8392AEEE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7634515-8794-45FB-BE9F-555665FCB0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B3981620-D22E-4209-ABC9-29DBF393E99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467A53D-3481-4BEE-A6CC-8D4C3F0D6CC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004B73F-34ED-43F9-876F-7B9D17DC90E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482EEB9-EC5D-4B14-9999-F2D3B579C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34C8390C-2017-469E-8AEC-35658DD927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E7D0614-DD16-4F21-8DC5-3EADCEEBE70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2962EA5-1BD1-4602-9F9D-FC0E95BCC32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BC71EAA5-A6DD-4304-B240-3BAE238E877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388FE7E-59E5-4162-95B3-86173EB2B2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1855C0A-FD03-420C-B270-EE2BC8BA545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F0A038B7-2AE1-4DA4-B59E-298332914C7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8759A56D-2D41-4B6E-A8DA-BFF8B776866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9A0FFA7-2098-4869-9316-24B625D4AE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2222962C-6E1D-420F-B301-DDD4B3D79FB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EAC8AA5-E7A2-44C5-88FD-C687D4C33A2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583AA4C-D048-4795-937B-8FDE57A2F9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369FAF3-18B5-439D-AC30-D96FC4EA968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A935ED5-3665-4D44-B34A-320964B667B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B6DCC02D-412B-4CD6-8249-37CB70399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1C309FA-087E-4CA0-8A90-EE4D114A695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F29BFF9-B658-430D-82F7-A904EE0B28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4CE8C4C-3D27-474C-B4B8-FB87E6AC09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D87A2-95C1-463B-A028-D97A264CCF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694564F-86FA-4FBB-B2A0-7A04C0D10D1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7E447C7-DB30-4914-806C-53A0C65D474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CDD0BDC6-AB9C-44C9-8486-0CA5229C9E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99BE70F-A27A-4EC0-904A-C770C0B4F7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C6325F1-5BFD-45CB-84AD-E131F9E8F6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DE6A8938-0448-4219-BACC-9F4532D90C1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EBB1E7A-4F79-48DC-B5E5-BC6DDCD33BB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69E173F-18E5-489B-BD9F-B3021F46FE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8463F74-412E-42EC-B11D-B78AFBEBF1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E7288EE-D6FF-4B48-85E5-252F1EEACC1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F733696-0492-4A01-A234-E73C5557D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C2A06DB6-58EC-4DA9-B0A1-9ACA474AA5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E2D2B80-D53F-4179-9C3A-D3EB06C99C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4240B3F-0309-4B91-919C-EDF1D900ED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FCCB5730-65B1-4229-90EA-76E6C3727E3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4696FAC-B9D8-4950-B763-E1E0332C280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3C8CEEE-D34E-4F1D-BBF7-75918A06848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712B359-FA42-42C0-8734-928C33766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94BDE0D-F725-4C63-8718-32028C51832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E60308-432D-4521-9F34-19C2D94A566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27F11F3-6B13-4440-8DDF-A287ECCD3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638F835-D44D-40A2-AE56-2F990FF000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DFE23FA-169D-4A6A-9720-941CC5F4596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7B5A281-24D9-47B7-9460-4ECA6A404F7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99DBCF7-4A34-41BA-9352-70BB9F3754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F992B1B6-AA0E-4D58-AF06-234E52DA88C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4E35045-FFFF-4871-971A-B59703A8FC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E5049905-119E-4F64-98F6-6E6163B430E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A27D87-08F5-4D7B-AA91-39D675D5853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F4A7DC0-352E-4ED1-BD07-FBB83DAB67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B8230AD-002F-40EE-8D38-25CD729988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9224F0B-07A5-4A4B-8558-973145790E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524F53C-126D-450C-B44F-0DAE5880D1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879EA44-86F9-4108-8131-5C0BFCED559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C5F39E8-4554-4F17-9F40-2ED6775956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6D72502-CED3-45EA-B725-1029E475F26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2A4F51B-EC52-4947-AC2E-178CE8A73B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D497044-D069-41B3-96DB-A4D2C03FAAA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6F34634-FC3F-4A7E-B42E-77EDE0C039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4B13E3F-13A7-4CF0-A077-00FD056D3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F7BC834-7586-4032-AC5E-857958E59F5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7514C33D-3FA9-4620-809D-241BBB9449C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AB33661-6496-45DF-ACCB-28497EBEA2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C2494117-AD89-4A3B-88F3-A4F4CE0F202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38471E0-639B-4BDF-BC32-FE83717A34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A57D2C5-5E15-49CF-8FC1-4062FD855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050E12E-8706-4B9B-9AE9-5B7EE871F2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999543B-1329-4BCD-8444-A8C9AFD805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AFCAEA2-4689-4CBC-95B2-C57DFF98C94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B7726B7-A7B8-4DB2-A869-6C3B516E7F7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F95E0A1F-AC09-40BD-BCC4-A41FE0F75D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C39B333-56DF-495D-98AF-3A9BDFAE1F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363EDC81-E546-4EC6-B394-0157AB17C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EC99908-955E-4CF5-8C98-E6B8749593C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9AA3BF80-9F91-40BD-93D6-901D339FD40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C3D5B1F-74A6-49A1-820D-8490738286D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4AAF86E-1ECB-4F3C-B07D-C24D9D731D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ACEC2A19-4F7B-4049-B49F-8AAB54D06E6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2C3AEF8-08B5-4D14-8844-0DCFE5B021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AE5DFA9-D721-427D-A71A-C6682109A15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DF30BCB5-A2BB-4691-BD31-79F41BE1AAF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BCED6FD-B2CE-4B15-BE0D-D4527B765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BB0C0E1-4123-48DF-8CCF-4C11936DA76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ACF617E-70B1-4595-ABDF-3D256EDEF4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D665B3D-45B1-416B-B5C0-BB3EB6BDD1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29D30E5-D705-46A5-8C3E-182EAD7EAE5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B181D824-61C8-4170-8922-149BAEDD7AC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203647C-A03C-40FE-951A-77F1302A2A2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D2DF0BF0-E6BE-45CF-80F6-84DE4D8D45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0D616F4-CF73-4DD1-A45F-9D9AD7C128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EE5E8EF0-C96D-4005-BEB8-FE2C56F626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149CD83-5C37-4C90-BEE1-5D7A5259DD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9F1FCBA-3FA7-4D03-A4A3-F363B050513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C2732D55-5A05-4C50-925E-1C088EFDCDA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A9E31214-814E-4784-A212-283AEDC918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F36F6A4A-2BE1-4781-ACE9-CFD07052B1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1368213-6806-4E54-9865-8B7BA9A5F00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FBFE547B-746C-426F-B4F5-F0CBFEE083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B6992B09-D270-4EA1-8115-A136B5EF7BA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198946E-64C3-441B-A31C-B0CE50B613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4C89ABEB-287C-48F2-9A36-888D7D6DA9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3E6B393-E3F9-4C0A-9ED4-D565D2CC377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CEED944F-43F6-465A-9192-FEB4258F4CE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E202CF9-6259-4DEB-B58D-27412671E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F34D5B43-21FA-4626-8172-FF26A5CC579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F76B438-E8AA-4262-BCFF-A1D3279158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FA1BCBA-68EC-4CCF-8B3C-DFB95D4B6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9ABC0464-1BF4-491D-B647-ABF807CBC7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9DD707F7-B6B4-43E7-A00F-EA58FD9D79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D7F6F6B-FD57-462E-91BC-DDD09A1A7F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22A5ADC-9817-4F4B-A740-6CFEBE279D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67BF9576-AE28-4C4E-A73D-674BCCFA2A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FB1A0B7-4BBA-478F-8BEB-8BCEE2F1BA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6B9A2DB-8E68-4E06-B304-6411E69B8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9AD7341-B495-466C-B3E3-94FB6E69016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E914473B-E631-4AEB-A8AB-13147D1640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7AA7F73-3EBB-438C-AD22-019F58B1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C7F782C-1522-4E05-8ADE-05C8847751F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EBEB14F-1407-45D0-B813-DB1970840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81D87C8-7F5B-4A82-B807-5E1D0F4700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A28D511-EC83-49CE-B2A8-8A764F594F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1B95444-9D1F-477B-9670-B617B3F0ED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FA0F4FE-BE69-4A5B-A5A8-7A190EE92C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61EA177-57A6-4D64-9B5E-D23650C7ED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DED1225-6D5C-437F-A760-7E240A33D9A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05838086-E4C8-4DE6-935A-8F56BED17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29BC596-8425-413B-B5E0-90809DA50D0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2E8F40C-A884-46BB-B88E-920DE655CE8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934D98F-578B-401F-ADAB-4FE33D561D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AC60A40-8417-4C2C-914E-EA73ADF68C0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43693C26-EF30-4A6D-9BFF-DE3C2CE114E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47086DF-133C-47EE-A788-02B6777E2C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C64B6F8-5CA2-41D7-8021-DA255FC0B4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6BC61E9-7201-4D02-9060-5C34F7510BC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AC81C71-4CF8-45AC-AC87-AE792153A73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E4F208C9-786C-47D6-A0D1-EA42B9B6B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2DE7DC4-2872-43E2-BA83-7CDEB4DEA5E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1ABEE9D6-B41D-4C5D-B361-9D8C3ECEE7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1CC6DABE-C572-48F6-8F7D-CACD0F43F4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96AF2353-319C-40FF-B993-58EA4199265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4C20B688-AC37-47B2-84ED-79B6C6E1D4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DD813694-8B0C-4AA2-A748-EC9B6074342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318FE59-1841-4846-80F4-D9A18BD887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134AD9E-5315-431E-8076-21F3066C8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29B2208-0655-4E03-9459-6571A681F6E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AB340CB-2D58-48E9-819F-B7D5FF4438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6F07870-06A3-4170-BD80-16E67A50B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A67D2809-F746-4D12-984E-3823E1A2B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88D65C5-FE39-4409-87FE-FFAEA328E5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EC178B8-563B-4295-B756-F2F09886E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9AC0F8E6-9473-4F08-B724-09D698C8260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F7634D0-6DDB-4F71-806E-9B69D2DAF9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EF5A889F-5AD6-4931-A757-FF6E745231C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8270D95-60C2-441B-A383-FF9290E75F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8365A7B-2C85-4151-B0C2-DA0E97FC741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8F36F7F8-7810-4B36-BCB1-1EFE1953443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06BEE7F-DFD1-4ED8-BA02-CB285B19A5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EA99C6A-336D-460B-8453-32F83F12FC9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A6F306AE-D1E6-4EC0-B706-E0BC9CC470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50E933E-188D-4D04-9B6B-8209C34AD5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0DC36DE-BA4C-4342-B7A6-8456E377BD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71E4E82-4E2E-499E-A497-A906C17A8D2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BE73A59-87F9-4450-A0F1-CC8D82CEE05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46396CD-62FB-47A3-AD30-7BCC1A5630D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2249D13-5E2C-4FBF-A1CF-2769199B88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FBD24F-AC2F-46BD-8BD0-41DADA2CBF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99F84C80-C9F0-43BC-8894-237A5B8075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12023A1-AB63-4E9D-9FC2-CDC381BCF52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71C83FF-9066-4460-BA95-4FCA1FC148E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59902E77-8B3A-4840-9B51-5A1B9416D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495EC16-0AF7-4D8A-BFE4-1CFE3E665EE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0DFEE5D-B5D9-4530-99A6-22C6575D49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D73AE6C-1E59-4467-A2D5-7827F03407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5C7414C-B606-471B-9AE3-88E39320B3B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2D1897B-E006-47D2-905A-48F8C67D11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97E75C8-D2E7-4D27-8FE7-03BC0E43DDF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2C3E744-5CAE-452A-83D5-F0619409CC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C17736E-190E-4330-BBA9-D3121A2CE4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60FE0119-237D-4362-B2F0-50C7959384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568373C-A22D-4C6B-9C35-B7DB542D1A3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544BFA4-7777-40B0-93EC-A26A281CDFB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4F7D28A-8B7E-46A6-B583-CBFC9837BB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31DE2BD-3BE7-475B-B8CE-32D8364168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DE06438-9C3D-4DB6-A00F-47E80336544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92B12C-A570-49B1-8619-7E476891B7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88F005F-5D2F-417F-9163-C978DE9F56A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F498317-38EB-4BBA-B9A7-49D77A3B72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EE0E901-12E5-4016-80FF-8BF21D72C8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0347A2B-0032-4DFD-B6B1-380ACAD66AB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BB350131-7904-44B5-A5F8-00302C089C8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EB9CCDB-C2F8-40C1-9E38-EDEC2BEB70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7E5A4E22-A450-4596-BD5D-C21CF462C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C4F1EA2-B93C-40E3-BCD5-1E685C276F8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912B317-9C4F-4973-A615-FF18C02567C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B95CDEC8-9C63-4C46-AF5C-9D86686C14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B404014-255B-4DD7-8FCB-5D535E4C8B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6A8BD8B8-763D-4EB9-90A9-0F323BB47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F9933C0-F3B5-46E9-9B0B-968C26BB7DE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CB1FE33-286F-4B37-BA9F-6C691FF26E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8AA3DBE-F0B4-4165-BC31-7FAD1BB3D6A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98943F3C-83F9-4ACC-B183-CF9225969DA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98555E6-951D-473C-B7CF-73BBE45072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8E8F23C1-21A4-49CC-8A65-B84AF8A747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A1CB5ED-3ECF-4F20-B0A0-2E3056DE04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E0D72BD-2BB1-4E45-9543-E9713E983CC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369AAB3-2A37-4DDD-832C-127B8D62257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97BFD74-A185-4C75-940A-CFFDC1A3A4D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5456E576-9CD9-4D65-BD3B-3723587016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8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9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0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2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3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4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5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6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7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8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9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0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1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6"/>
  <sheetViews>
    <sheetView workbookViewId="0">
      <selection activeCell="E15" sqref="E15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48.7109375" customWidth="1"/>
    <col min="5" max="5" width="32.7109375" bestFit="1" customWidth="1"/>
    <col min="6" max="6" width="7.42578125" style="35" customWidth="1"/>
    <col min="7" max="7" width="11.5703125" style="35" bestFit="1" customWidth="1"/>
    <col min="8" max="8" width="16.7109375" style="3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263</v>
      </c>
      <c r="B3" s="166"/>
      <c r="C3" s="166"/>
      <c r="D3" s="166"/>
      <c r="E3" s="26"/>
      <c r="F3" s="167" t="s">
        <v>31</v>
      </c>
      <c r="G3" s="167"/>
      <c r="H3" s="167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4" t="s">
        <v>13</v>
      </c>
      <c r="D4" s="30" t="s">
        <v>12</v>
      </c>
      <c r="E4" s="163" t="s">
        <v>11</v>
      </c>
      <c r="F4" s="30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0" t="s">
        <v>4</v>
      </c>
      <c r="D5" s="162" t="s">
        <v>262</v>
      </c>
      <c r="E5" s="161" t="s">
        <v>261</v>
      </c>
      <c r="F5" s="8">
        <v>2</v>
      </c>
      <c r="G5" s="31">
        <v>1.1200000000000001</v>
      </c>
      <c r="H5" s="151">
        <f>F5*G5</f>
        <v>2.2400000000000002</v>
      </c>
      <c r="I5" s="172" t="s">
        <v>6</v>
      </c>
      <c r="J5" s="172"/>
      <c r="K5" s="172"/>
      <c r="L5" s="173" t="s">
        <v>6</v>
      </c>
      <c r="M5" s="174"/>
      <c r="N5" s="175"/>
    </row>
    <row r="6" spans="1:14" ht="25.5" customHeight="1" x14ac:dyDescent="0.25">
      <c r="A6" s="11">
        <v>2</v>
      </c>
      <c r="B6" s="11" t="s">
        <v>5</v>
      </c>
      <c r="C6" s="160" t="s">
        <v>4</v>
      </c>
      <c r="D6" s="35" t="s">
        <v>260</v>
      </c>
      <c r="E6" s="159" t="s">
        <v>259</v>
      </c>
      <c r="F6" s="15">
        <v>4</v>
      </c>
      <c r="G6" s="31">
        <v>1.1200000000000001</v>
      </c>
      <c r="H6" s="151">
        <f>F6*G6</f>
        <v>4.4800000000000004</v>
      </c>
      <c r="I6" s="172"/>
      <c r="J6" s="172"/>
      <c r="K6" s="172"/>
      <c r="L6" s="176"/>
      <c r="M6" s="177"/>
      <c r="N6" s="178"/>
    </row>
    <row r="7" spans="1:14" ht="25.5" customHeight="1" x14ac:dyDescent="0.25">
      <c r="A7" s="158">
        <v>3</v>
      </c>
      <c r="B7" s="158" t="s">
        <v>5</v>
      </c>
      <c r="C7" s="157" t="s">
        <v>4</v>
      </c>
      <c r="D7" s="156" t="s">
        <v>258</v>
      </c>
      <c r="E7" s="152">
        <v>730603000129</v>
      </c>
      <c r="F7" s="155">
        <v>24</v>
      </c>
      <c r="G7" s="154">
        <v>0.12</v>
      </c>
      <c r="H7" s="153">
        <f>F7*G7</f>
        <v>2.88</v>
      </c>
      <c r="I7" s="172"/>
      <c r="J7" s="172"/>
      <c r="K7" s="172"/>
      <c r="L7" s="176"/>
      <c r="M7" s="177"/>
      <c r="N7" s="178"/>
    </row>
    <row r="8" spans="1:14" s="35" customFormat="1" ht="25.5" customHeight="1" x14ac:dyDescent="0.25">
      <c r="A8" s="11">
        <v>4</v>
      </c>
      <c r="B8" s="11" t="s">
        <v>5</v>
      </c>
      <c r="C8" s="16" t="s">
        <v>4</v>
      </c>
      <c r="D8" s="10" t="s">
        <v>258</v>
      </c>
      <c r="E8" s="152">
        <v>730603000130</v>
      </c>
      <c r="F8" s="15">
        <v>24</v>
      </c>
      <c r="G8" s="32">
        <v>0.12</v>
      </c>
      <c r="H8" s="151">
        <f>F8*G8</f>
        <v>2.88</v>
      </c>
      <c r="I8" s="172"/>
      <c r="J8" s="172"/>
      <c r="K8" s="172"/>
      <c r="L8" s="176"/>
      <c r="M8" s="177"/>
      <c r="N8" s="178"/>
    </row>
    <row r="9" spans="1:14" ht="19.5" customHeight="1" x14ac:dyDescent="0.25">
      <c r="A9" s="179" t="s">
        <v>2</v>
      </c>
      <c r="B9" s="180"/>
      <c r="C9" s="180"/>
      <c r="D9" s="180"/>
      <c r="E9" s="181"/>
      <c r="F9" s="150">
        <f>SUM(F5:F8)</f>
        <v>54</v>
      </c>
      <c r="G9" s="149">
        <f>SUM(G5:G8)</f>
        <v>2.4800000000000004</v>
      </c>
      <c r="H9" s="148">
        <f>SUM(H5:H8)</f>
        <v>12.48</v>
      </c>
      <c r="I9" s="12"/>
      <c r="J9" s="146"/>
      <c r="K9" s="13"/>
      <c r="L9" s="147"/>
      <c r="M9" s="146"/>
      <c r="N9" s="145"/>
    </row>
    <row r="10" spans="1:14" s="35" customFormat="1" ht="31.5" customHeight="1" x14ac:dyDescent="0.25">
      <c r="A10" s="171" t="s">
        <v>1</v>
      </c>
      <c r="B10" s="171"/>
      <c r="C10" s="170" t="s">
        <v>257</v>
      </c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</row>
    <row r="11" spans="1:14" ht="19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F15"/>
      <c r="G15"/>
      <c r="H15"/>
    </row>
    <row r="16" spans="1:14" x14ac:dyDescent="0.25">
      <c r="F16"/>
      <c r="G16"/>
      <c r="H16"/>
    </row>
    <row r="17" customFormat="1" x14ac:dyDescent="0.25"/>
    <row r="18" customFormat="1" x14ac:dyDescent="0.25"/>
    <row r="19" customFormat="1" x14ac:dyDescent="0.25"/>
    <row r="20" customFormat="1" ht="15.75" customHeigh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</sheetData>
  <mergeCells count="11">
    <mergeCell ref="C10:N10"/>
    <mergeCell ref="A10:B10"/>
    <mergeCell ref="I5:K8"/>
    <mergeCell ref="L5:N8"/>
    <mergeCell ref="A9:E9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59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.57031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19</v>
      </c>
      <c r="B3" s="166"/>
      <c r="C3" s="166"/>
      <c r="D3" s="166"/>
      <c r="E3" s="26"/>
      <c r="F3" s="168" t="s">
        <v>18</v>
      </c>
      <c r="G3" s="168"/>
      <c r="H3" s="168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23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0" t="s">
        <v>7</v>
      </c>
      <c r="E5" s="18">
        <v>701103016068</v>
      </c>
      <c r="F5" s="8">
        <v>12</v>
      </c>
      <c r="G5" s="7">
        <v>3500</v>
      </c>
      <c r="H5" s="7">
        <f>F5*G5</f>
        <v>42000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3</v>
      </c>
      <c r="E6" s="18">
        <v>701103016042</v>
      </c>
      <c r="F6" s="15">
        <v>50</v>
      </c>
      <c r="G6" s="17">
        <v>2100</v>
      </c>
      <c r="H6" s="7">
        <f>F6*G6</f>
        <v>105000</v>
      </c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62</v>
      </c>
      <c r="G9" s="7">
        <v>5600</v>
      </c>
      <c r="H9" s="7">
        <f>H5+H6</f>
        <v>147000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4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8.85546875" customWidth="1"/>
    <col min="6" max="8" width="11.14062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27</v>
      </c>
      <c r="B3" s="166"/>
      <c r="C3" s="166"/>
      <c r="D3" s="166"/>
      <c r="E3" s="26"/>
      <c r="F3" s="195" t="s">
        <v>26</v>
      </c>
      <c r="G3" s="195"/>
      <c r="H3" s="195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25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8" t="s">
        <v>25</v>
      </c>
      <c r="E5" s="28" t="s">
        <v>24</v>
      </c>
      <c r="F5" s="8">
        <v>2</v>
      </c>
      <c r="G5" s="29">
        <v>115000</v>
      </c>
      <c r="H5" s="7">
        <f>F5*G5</f>
        <v>230000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23</v>
      </c>
      <c r="E6" s="28" t="s">
        <v>22</v>
      </c>
      <c r="F6" s="15">
        <v>2</v>
      </c>
      <c r="G6" s="17">
        <v>115000</v>
      </c>
      <c r="H6" s="7">
        <f>F6*G6</f>
        <v>230000</v>
      </c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4</v>
      </c>
      <c r="G9" s="7">
        <f>SUM(G5:G8)</f>
        <v>230000</v>
      </c>
      <c r="H9" s="7">
        <f>SUM(H5:H8)</f>
        <v>460000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0" spans="5:5" x14ac:dyDescent="0.25">
      <c r="E20">
        <v>85.08</v>
      </c>
    </row>
    <row r="21" spans="5:5" x14ac:dyDescent="0.25">
      <c r="E21">
        <f>E20*2</f>
        <v>170.16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3"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32</v>
      </c>
      <c r="B3" s="166"/>
      <c r="C3" s="166"/>
      <c r="D3" s="166"/>
      <c r="E3" s="26"/>
      <c r="F3" s="195" t="s">
        <v>31</v>
      </c>
      <c r="G3" s="195"/>
      <c r="H3" s="195"/>
      <c r="I3" s="168" t="s">
        <v>17</v>
      </c>
      <c r="J3" s="168"/>
      <c r="K3" s="168"/>
      <c r="L3" s="169" t="s">
        <v>16</v>
      </c>
      <c r="M3" s="169"/>
      <c r="N3" s="169"/>
    </row>
    <row r="4" spans="1:14" ht="19.5" thickBot="1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35" t="s">
        <v>30</v>
      </c>
      <c r="E5" s="33" t="s">
        <v>29</v>
      </c>
      <c r="F5" s="8">
        <v>2</v>
      </c>
      <c r="G5" s="34">
        <v>11.615</v>
      </c>
      <c r="H5" s="31">
        <f>F5*G5</f>
        <v>23.23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/>
      <c r="B6" s="11"/>
      <c r="C6" s="16"/>
      <c r="E6" s="33"/>
      <c r="F6" s="15"/>
      <c r="G6" s="32"/>
      <c r="H6" s="31"/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f>SUM(F5:F8)</f>
        <v>2</v>
      </c>
      <c r="G9" s="32">
        <f>SUM(G5:G8)</f>
        <v>11.615</v>
      </c>
      <c r="H9" s="31">
        <f>SUM(H5:H8)</f>
        <v>23.23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8" spans="5:5" x14ac:dyDescent="0.25">
      <c r="E28">
        <v>23.23</v>
      </c>
    </row>
    <row r="29" spans="5:5" x14ac:dyDescent="0.25">
      <c r="E29">
        <f>E28/2</f>
        <v>11.615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5.140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77.75" customHeight="1" thickBot="1" x14ac:dyDescent="0.35">
      <c r="A3" s="166" t="s">
        <v>38</v>
      </c>
      <c r="B3" s="166"/>
      <c r="C3" s="166"/>
      <c r="D3" s="166"/>
      <c r="E3" s="26"/>
      <c r="F3" s="195" t="s">
        <v>26</v>
      </c>
      <c r="G3" s="195"/>
      <c r="H3" s="195"/>
      <c r="I3" s="195" t="s">
        <v>17</v>
      </c>
      <c r="J3" s="195"/>
      <c r="K3" s="195"/>
      <c r="L3" s="214" t="s">
        <v>16</v>
      </c>
      <c r="M3" s="214"/>
      <c r="N3" s="214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37</v>
      </c>
      <c r="E5" s="55" t="s">
        <v>36</v>
      </c>
      <c r="F5" s="46">
        <v>4</v>
      </c>
      <c r="G5" s="56">
        <v>308000</v>
      </c>
      <c r="H5" s="45">
        <f>F5*G5</f>
        <v>1232000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 t="s">
        <v>35</v>
      </c>
      <c r="F6" s="51"/>
      <c r="G6" s="54"/>
      <c r="H6" s="53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51"/>
      <c r="G7" s="50"/>
      <c r="H7" s="4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46"/>
      <c r="G8" s="47"/>
      <c r="H8" s="4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46">
        <f>SUM(F5:F8)</f>
        <v>4</v>
      </c>
      <c r="G9" s="45">
        <f>SUM(G5:G8)</f>
        <v>308000</v>
      </c>
      <c r="H9" s="45">
        <f>SUM(H5:H8)</f>
        <v>1232000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2" spans="4:4" x14ac:dyDescent="0.3">
      <c r="D22" s="39" t="s">
        <v>33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42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2</v>
      </c>
      <c r="G5" s="59">
        <v>32.25</v>
      </c>
      <c r="H5" s="66">
        <f>F5*G5</f>
        <v>64.5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2</v>
      </c>
      <c r="G9" s="59">
        <v>32.25</v>
      </c>
      <c r="H9" s="58">
        <f>SUM(H5:H8)</f>
        <v>64.5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39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46</v>
      </c>
      <c r="B3" s="166"/>
      <c r="C3" s="166"/>
      <c r="D3" s="166"/>
      <c r="E3" s="26"/>
      <c r="F3" s="195" t="s">
        <v>26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69" t="s">
        <v>45</v>
      </c>
      <c r="E5" s="68" t="s">
        <v>44</v>
      </c>
      <c r="F5" s="60">
        <v>1</v>
      </c>
      <c r="G5" s="67">
        <v>57750</v>
      </c>
      <c r="H5" s="58">
        <f>F5*G5</f>
        <v>57750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67">
        <v>57750</v>
      </c>
      <c r="H9" s="58">
        <f>SUM(H5:H8)</f>
        <v>57750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20" priority="1"/>
    <cfRule type="duplicateValues" dxfId="19" priority="2"/>
  </conditionalFormatting>
  <pageMargins left="0.7" right="0.7" top="0.75" bottom="0.75" header="0.3" footer="0.3"/>
  <pageSetup paperSize="9" scale="62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50</v>
      </c>
      <c r="B3" s="166"/>
      <c r="C3" s="166"/>
      <c r="D3" s="166"/>
      <c r="E3" s="26"/>
      <c r="F3" s="168" t="s">
        <v>49</v>
      </c>
      <c r="G3" s="168"/>
      <c r="H3" s="168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3" t="s">
        <v>48</v>
      </c>
      <c r="E5" s="72">
        <v>836312110000</v>
      </c>
      <c r="F5" s="60">
        <v>1</v>
      </c>
      <c r="G5" s="71">
        <v>5600000</v>
      </c>
      <c r="H5" s="29">
        <f>F5*G5</f>
        <v>5600000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67"/>
      <c r="H9" s="29">
        <f>SUM(H5:H8)</f>
        <v>5600000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47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8" priority="1"/>
    <cfRule type="duplicateValues" dxfId="17" priority="2"/>
  </conditionalFormatting>
  <conditionalFormatting sqref="E6">
    <cfRule type="duplicateValues" dxfId="16" priority="3"/>
    <cfRule type="duplicateValues" dxfId="15" priority="4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55</v>
      </c>
      <c r="B3" s="166"/>
      <c r="C3" s="166"/>
      <c r="D3" s="166"/>
      <c r="E3" s="26"/>
      <c r="F3" s="195" t="s">
        <v>54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7" t="s">
        <v>53</v>
      </c>
      <c r="E5" s="76" t="s">
        <v>52</v>
      </c>
      <c r="F5" s="60">
        <v>1</v>
      </c>
      <c r="G5" s="75">
        <v>11.37</v>
      </c>
      <c r="H5" s="74">
        <f>G5*F5</f>
        <v>11.37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75">
        <v>11.37</v>
      </c>
      <c r="H9" s="74">
        <f>SUM(H5:H8)</f>
        <v>11.37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51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4" priority="1"/>
    <cfRule type="duplicateValues" dxfId="13" priority="2"/>
  </conditionalFormatting>
  <conditionalFormatting sqref="E6">
    <cfRule type="duplicateValues" dxfId="12" priority="3"/>
    <cfRule type="duplicateValues" dxfId="11" priority="4"/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59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" t="s">
        <v>58</v>
      </c>
      <c r="E5" s="78" t="s">
        <v>57</v>
      </c>
      <c r="F5" s="60">
        <v>1</v>
      </c>
      <c r="G5" s="75">
        <v>25.59</v>
      </c>
      <c r="H5" s="74">
        <f>G5*F5</f>
        <v>25.59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75">
        <v>25.59</v>
      </c>
      <c r="H9" s="74">
        <f>SUM(H5:H8)</f>
        <v>25.59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56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0" priority="3"/>
    <cfRule type="duplicateValues" dxfId="9" priority="4"/>
  </conditionalFormatting>
  <conditionalFormatting sqref="E5">
    <cfRule type="duplicateValues" dxfId="8" priority="1"/>
    <cfRule type="duplicateValues" dxfId="7" priority="2"/>
  </conditionalFormatting>
  <conditionalFormatting sqref="E6">
    <cfRule type="duplicateValues" dxfId="6" priority="5"/>
    <cfRule type="duplicateValues" dxfId="5" priority="6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61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1</v>
      </c>
      <c r="G5" s="59">
        <v>32.25</v>
      </c>
      <c r="H5" s="64">
        <f>F5*G5</f>
        <v>32.25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59">
        <v>32.25</v>
      </c>
      <c r="H9" s="64">
        <f>SUM(H5:H8)</f>
        <v>32.25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70</v>
      </c>
      <c r="B3" s="166"/>
      <c r="C3" s="166"/>
      <c r="D3" s="166"/>
      <c r="E3" s="26"/>
      <c r="F3" s="168" t="s">
        <v>69</v>
      </c>
      <c r="G3" s="168"/>
      <c r="H3" s="168"/>
      <c r="I3" s="195" t="s">
        <v>31</v>
      </c>
      <c r="J3" s="195"/>
      <c r="K3" s="195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68</v>
      </c>
      <c r="E5" s="55" t="s">
        <v>67</v>
      </c>
      <c r="F5" s="60">
        <v>6</v>
      </c>
      <c r="G5" s="79">
        <v>21666.666669999999</v>
      </c>
      <c r="H5" s="66">
        <f>F5*G5</f>
        <v>130000.00001999999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66</v>
      </c>
      <c r="E6" s="55" t="s">
        <v>65</v>
      </c>
      <c r="F6" s="63">
        <v>6</v>
      </c>
      <c r="G6" s="61">
        <v>71666.666670000006</v>
      </c>
      <c r="H6" s="66">
        <f>F6*G6</f>
        <v>430000.00002000004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64</v>
      </c>
      <c r="E7" s="46" t="s">
        <v>63</v>
      </c>
      <c r="F7" s="63">
        <v>2</v>
      </c>
      <c r="G7" s="62">
        <v>15000</v>
      </c>
      <c r="H7" s="58">
        <f>F7*G7</f>
        <v>30000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14</v>
      </c>
      <c r="G9" s="79">
        <f>G5+G6+G7</f>
        <v>108333.33334000001</v>
      </c>
      <c r="H9" s="66">
        <f>H5+H6+H7</f>
        <v>590000.00004000007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62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12.5703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94</v>
      </c>
      <c r="B3" s="166"/>
      <c r="C3" s="166"/>
      <c r="D3" s="166"/>
      <c r="E3" s="26"/>
      <c r="F3" s="195" t="s">
        <v>54</v>
      </c>
      <c r="G3" s="195"/>
      <c r="H3" s="195"/>
      <c r="I3" s="168" t="s">
        <v>93</v>
      </c>
      <c r="J3" s="168"/>
      <c r="K3" s="16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92</v>
      </c>
      <c r="E5" s="55" t="s">
        <v>91</v>
      </c>
      <c r="F5" s="60">
        <v>6</v>
      </c>
      <c r="G5" s="59">
        <v>27.42</v>
      </c>
      <c r="H5" s="64">
        <f t="shared" ref="H5:H14" si="0">F5*G5</f>
        <v>164.52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90</v>
      </c>
      <c r="E6" s="55" t="s">
        <v>89</v>
      </c>
      <c r="F6" s="63">
        <v>6</v>
      </c>
      <c r="G6" s="65">
        <v>22.85</v>
      </c>
      <c r="H6" s="64">
        <f t="shared" si="0"/>
        <v>137.10000000000002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88</v>
      </c>
      <c r="E7" s="46" t="s">
        <v>87</v>
      </c>
      <c r="F7" s="63">
        <v>6</v>
      </c>
      <c r="G7" s="65">
        <v>5.94</v>
      </c>
      <c r="H7" s="64">
        <f t="shared" si="0"/>
        <v>35.64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48" t="s">
        <v>86</v>
      </c>
      <c r="E8" s="46" t="s">
        <v>85</v>
      </c>
      <c r="F8" s="63">
        <v>6</v>
      </c>
      <c r="G8" s="65">
        <v>4.4400000000000004</v>
      </c>
      <c r="H8" s="64">
        <f t="shared" si="0"/>
        <v>26.64</v>
      </c>
      <c r="I8" s="199"/>
      <c r="J8" s="200"/>
      <c r="K8" s="201"/>
      <c r="L8" s="199"/>
      <c r="M8" s="200"/>
      <c r="N8" s="201"/>
    </row>
    <row r="9" spans="1:14" ht="19.5" customHeight="1" x14ac:dyDescent="0.3">
      <c r="A9" s="49">
        <v>5</v>
      </c>
      <c r="B9" s="49" t="s">
        <v>5</v>
      </c>
      <c r="C9" s="52" t="s">
        <v>4</v>
      </c>
      <c r="D9" s="48" t="s">
        <v>84</v>
      </c>
      <c r="E9" s="46" t="s">
        <v>83</v>
      </c>
      <c r="F9" s="63">
        <v>6</v>
      </c>
      <c r="G9" s="65">
        <v>5</v>
      </c>
      <c r="H9" s="64">
        <f t="shared" si="0"/>
        <v>30</v>
      </c>
      <c r="I9" s="199"/>
      <c r="J9" s="200"/>
      <c r="K9" s="201"/>
      <c r="L9" s="199"/>
      <c r="M9" s="200"/>
      <c r="N9" s="201"/>
    </row>
    <row r="10" spans="1:14" ht="19.5" customHeight="1" x14ac:dyDescent="0.3">
      <c r="A10" s="49">
        <v>6</v>
      </c>
      <c r="B10" s="49" t="s">
        <v>5</v>
      </c>
      <c r="C10" s="52" t="s">
        <v>4</v>
      </c>
      <c r="D10" s="48" t="s">
        <v>82</v>
      </c>
      <c r="E10" s="46" t="s">
        <v>81</v>
      </c>
      <c r="F10" s="63">
        <v>6</v>
      </c>
      <c r="G10" s="65">
        <v>4.09</v>
      </c>
      <c r="H10" s="64">
        <f t="shared" si="0"/>
        <v>24.54</v>
      </c>
      <c r="I10" s="199"/>
      <c r="J10" s="200"/>
      <c r="K10" s="201"/>
      <c r="L10" s="199"/>
      <c r="M10" s="200"/>
      <c r="N10" s="201"/>
    </row>
    <row r="11" spans="1:14" ht="19.5" customHeight="1" x14ac:dyDescent="0.3">
      <c r="A11" s="49">
        <v>7</v>
      </c>
      <c r="B11" s="49" t="s">
        <v>5</v>
      </c>
      <c r="C11" s="52" t="s">
        <v>4</v>
      </c>
      <c r="D11" s="48" t="s">
        <v>80</v>
      </c>
      <c r="E11" s="46" t="s">
        <v>79</v>
      </c>
      <c r="F11" s="63">
        <v>6</v>
      </c>
      <c r="G11" s="65">
        <v>4.09</v>
      </c>
      <c r="H11" s="64">
        <f t="shared" si="0"/>
        <v>24.54</v>
      </c>
      <c r="I11" s="199"/>
      <c r="J11" s="200"/>
      <c r="K11" s="201"/>
      <c r="L11" s="199"/>
      <c r="M11" s="200"/>
      <c r="N11" s="201"/>
    </row>
    <row r="12" spans="1:14" ht="19.5" customHeight="1" x14ac:dyDescent="0.3">
      <c r="A12" s="49">
        <v>8</v>
      </c>
      <c r="B12" s="49" t="s">
        <v>5</v>
      </c>
      <c r="C12" s="52" t="s">
        <v>4</v>
      </c>
      <c r="D12" s="48" t="s">
        <v>78</v>
      </c>
      <c r="E12" s="46" t="s">
        <v>77</v>
      </c>
      <c r="F12" s="63">
        <v>12</v>
      </c>
      <c r="G12" s="65">
        <v>6.25</v>
      </c>
      <c r="H12" s="64">
        <f t="shared" si="0"/>
        <v>75</v>
      </c>
      <c r="I12" s="199"/>
      <c r="J12" s="200"/>
      <c r="K12" s="201"/>
      <c r="L12" s="199"/>
      <c r="M12" s="200"/>
      <c r="N12" s="201"/>
    </row>
    <row r="13" spans="1:14" ht="19.5" customHeight="1" x14ac:dyDescent="0.3">
      <c r="A13" s="49">
        <v>9</v>
      </c>
      <c r="B13" s="49" t="s">
        <v>5</v>
      </c>
      <c r="C13" s="52" t="s">
        <v>4</v>
      </c>
      <c r="D13" s="48" t="s">
        <v>76</v>
      </c>
      <c r="E13" s="46" t="s">
        <v>75</v>
      </c>
      <c r="F13" s="63">
        <v>1</v>
      </c>
      <c r="G13" s="65">
        <v>33.26</v>
      </c>
      <c r="H13" s="64">
        <f t="shared" si="0"/>
        <v>33.26</v>
      </c>
      <c r="I13" s="199"/>
      <c r="J13" s="200"/>
      <c r="K13" s="201"/>
      <c r="L13" s="199"/>
      <c r="M13" s="200"/>
      <c r="N13" s="201"/>
    </row>
    <row r="14" spans="1:14" ht="19.5" customHeight="1" x14ac:dyDescent="0.3">
      <c r="A14" s="49">
        <v>10</v>
      </c>
      <c r="B14" s="49" t="s">
        <v>5</v>
      </c>
      <c r="C14" s="52" t="s">
        <v>4</v>
      </c>
      <c r="D14" s="48" t="s">
        <v>74</v>
      </c>
      <c r="E14" s="46" t="s">
        <v>73</v>
      </c>
      <c r="F14" s="63">
        <v>1</v>
      </c>
      <c r="G14" s="65">
        <v>91.4</v>
      </c>
      <c r="H14" s="64">
        <f t="shared" si="0"/>
        <v>91.4</v>
      </c>
      <c r="I14" s="199"/>
      <c r="J14" s="200"/>
      <c r="K14" s="201"/>
      <c r="L14" s="199"/>
      <c r="M14" s="200"/>
      <c r="N14" s="201"/>
    </row>
    <row r="15" spans="1:14" ht="19.5" customHeight="1" x14ac:dyDescent="0.3">
      <c r="A15" s="49"/>
      <c r="B15" s="49"/>
      <c r="C15" s="52"/>
      <c r="D15" s="48"/>
      <c r="E15" s="46"/>
      <c r="F15" s="63"/>
      <c r="G15" s="62"/>
      <c r="H15" s="58"/>
      <c r="I15" s="199"/>
      <c r="J15" s="200"/>
      <c r="K15" s="201"/>
      <c r="L15" s="199"/>
      <c r="M15" s="200"/>
      <c r="N15" s="201"/>
    </row>
    <row r="16" spans="1:14" ht="19.5" customHeight="1" x14ac:dyDescent="0.3">
      <c r="A16" s="49"/>
      <c r="B16" s="49"/>
      <c r="C16" s="49"/>
      <c r="D16" s="48"/>
      <c r="E16" s="46"/>
      <c r="F16" s="60"/>
      <c r="G16" s="61"/>
      <c r="H16" s="58"/>
      <c r="I16" s="202"/>
      <c r="J16" s="203"/>
      <c r="K16" s="204"/>
      <c r="L16" s="202"/>
      <c r="M16" s="203"/>
      <c r="N16" s="204"/>
    </row>
    <row r="17" spans="1:14" ht="19.5" customHeight="1" thickBot="1" x14ac:dyDescent="0.35">
      <c r="A17" s="205" t="s">
        <v>2</v>
      </c>
      <c r="B17" s="206"/>
      <c r="C17" s="206"/>
      <c r="D17" s="206"/>
      <c r="E17" s="207"/>
      <c r="F17" s="60">
        <f>F5+F6+F7+F8+F9+F10+F11+F12+F13+F14</f>
        <v>56</v>
      </c>
      <c r="G17" s="59">
        <f>G5+G6+G7+G8+G9+G10+G11+G12+G13+G14</f>
        <v>204.74</v>
      </c>
      <c r="H17" s="64">
        <f>H5+H6+H7+H8+H9+H10+H11+H12+H13+H14</f>
        <v>642.64</v>
      </c>
      <c r="I17" s="44"/>
      <c r="J17" s="41"/>
      <c r="K17" s="43"/>
      <c r="L17" s="42"/>
      <c r="M17" s="41"/>
      <c r="N17" s="40"/>
    </row>
    <row r="18" spans="1:14" ht="19.5" customHeight="1" thickBot="1" x14ac:dyDescent="0.35">
      <c r="A18" s="208" t="s">
        <v>72</v>
      </c>
      <c r="B18" s="209"/>
      <c r="C18" s="209"/>
      <c r="D18" s="209"/>
      <c r="E18" s="209"/>
      <c r="F18" s="209"/>
      <c r="G18" s="209"/>
      <c r="H18" s="209"/>
      <c r="I18" s="209"/>
      <c r="J18" s="209"/>
      <c r="K18" s="209"/>
      <c r="L18" s="209"/>
      <c r="M18" s="209"/>
      <c r="N18" s="210"/>
    </row>
    <row r="19" spans="1:14" ht="31.5" customHeight="1" thickBot="1" x14ac:dyDescent="0.35">
      <c r="A19" s="211" t="s">
        <v>1</v>
      </c>
      <c r="B19" s="212"/>
      <c r="C19" s="193" t="s">
        <v>71</v>
      </c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4"/>
    </row>
    <row r="20" spans="1:14" ht="19.5" customHeight="1" x14ac:dyDescent="0.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ht="19.5" customHeight="1" x14ac:dyDescent="0.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ht="19.5" customHeight="1" x14ac:dyDescent="0.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x14ac:dyDescent="0.3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</sheetData>
  <mergeCells count="12">
    <mergeCell ref="I5:K16"/>
    <mergeCell ref="L5:N16"/>
    <mergeCell ref="A17:E17"/>
    <mergeCell ref="A18:N18"/>
    <mergeCell ref="A19:B19"/>
    <mergeCell ref="C19:N19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orientation="landscape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20.28515625" style="39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100</v>
      </c>
      <c r="B3" s="166"/>
      <c r="C3" s="166"/>
      <c r="D3" s="166"/>
      <c r="E3" s="26"/>
      <c r="F3" s="168" t="s">
        <v>99</v>
      </c>
      <c r="G3" s="168"/>
      <c r="H3" s="168"/>
      <c r="I3" s="195" t="s">
        <v>98</v>
      </c>
      <c r="J3" s="195"/>
      <c r="K3" s="195"/>
      <c r="L3" s="166" t="s">
        <v>97</v>
      </c>
      <c r="M3" s="166"/>
      <c r="N3" s="166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6" t="s">
        <v>8</v>
      </c>
      <c r="H4" s="36"/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96</v>
      </c>
      <c r="E5" s="80" t="s">
        <v>96</v>
      </c>
      <c r="F5" s="60">
        <v>83</v>
      </c>
      <c r="G5" s="81">
        <v>8930000</v>
      </c>
      <c r="H5" s="66"/>
      <c r="I5" s="196"/>
      <c r="J5" s="197"/>
      <c r="K5" s="198"/>
      <c r="L5" s="196"/>
      <c r="M5" s="197"/>
      <c r="N5" s="198"/>
    </row>
    <row r="6" spans="1:14" ht="19.5" customHeight="1" x14ac:dyDescent="0.3">
      <c r="A6" s="49">
        <v>2</v>
      </c>
      <c r="B6" s="49"/>
      <c r="C6" s="52"/>
      <c r="E6" s="55"/>
      <c r="F6" s="63"/>
      <c r="G6" s="61"/>
      <c r="H6" s="66"/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v>83</v>
      </c>
      <c r="G9" s="81">
        <v>8930000</v>
      </c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0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95.75" customHeight="1" thickBot="1" x14ac:dyDescent="0.35">
      <c r="A3" s="166" t="s">
        <v>105</v>
      </c>
      <c r="B3" s="166"/>
      <c r="C3" s="166"/>
      <c r="D3" s="166"/>
      <c r="E3" s="26"/>
      <c r="F3" s="168" t="s">
        <v>18</v>
      </c>
      <c r="G3" s="168"/>
      <c r="H3" s="168"/>
      <c r="I3" s="166" t="s">
        <v>104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103</v>
      </c>
      <c r="E5" s="55" t="s">
        <v>102</v>
      </c>
      <c r="F5" s="60">
        <v>6</v>
      </c>
      <c r="G5" s="79">
        <v>7500</v>
      </c>
      <c r="H5" s="66">
        <f>F5*G5</f>
        <v>45000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v>6</v>
      </c>
      <c r="G9" s="79">
        <v>7500</v>
      </c>
      <c r="H9" s="66">
        <f>F9*G9</f>
        <v>45000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scale="58" orientation="landscape" horizontalDpi="360" verticalDpi="36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A3" sqref="A3:D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110</v>
      </c>
      <c r="B3" s="166"/>
      <c r="C3" s="166"/>
      <c r="D3" s="166"/>
      <c r="E3" s="26"/>
      <c r="F3" s="195" t="s">
        <v>54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4" t="s">
        <v>108</v>
      </c>
      <c r="E5" s="83" t="s">
        <v>107</v>
      </c>
      <c r="F5" s="46">
        <v>1</v>
      </c>
      <c r="G5" s="82">
        <v>34.71</v>
      </c>
      <c r="H5" s="82">
        <v>34.71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106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5">
    <cfRule type="duplicateValues" dxfId="4" priority="1" stopIfTrue="1"/>
  </conditionalFormatting>
  <conditionalFormatting sqref="E5">
    <cfRule type="duplicateValues" dxfId="3" priority="2" stopIfTrue="1"/>
  </conditionalFormatting>
  <pageMargins left="0.7" right="0.7" top="0.75" bottom="0.75" header="0.3" footer="0.3"/>
  <pageSetup scale="58" orientation="landscape" horizontalDpi="360" verticalDpi="36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4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115</v>
      </c>
      <c r="B3" s="166"/>
      <c r="C3" s="166"/>
      <c r="D3" s="166"/>
      <c r="E3" s="26"/>
      <c r="F3" s="168" t="s">
        <v>114</v>
      </c>
      <c r="G3" s="168"/>
      <c r="H3" s="168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113</v>
      </c>
      <c r="E5" s="77" t="s">
        <v>112</v>
      </c>
      <c r="F5" s="46">
        <v>1</v>
      </c>
      <c r="G5" s="85">
        <v>185000</v>
      </c>
      <c r="H5" s="85">
        <v>185000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111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2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5" sqref="E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5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121</v>
      </c>
      <c r="B3" s="166"/>
      <c r="C3" s="166"/>
      <c r="D3" s="166"/>
      <c r="E3" s="26"/>
      <c r="F3" s="195" t="s">
        <v>120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119</v>
      </c>
      <c r="E5" s="77" t="s">
        <v>118</v>
      </c>
      <c r="F5" s="46">
        <v>20</v>
      </c>
      <c r="G5" s="87">
        <v>44</v>
      </c>
      <c r="H5" s="88">
        <f>F5*G5</f>
        <v>880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117</v>
      </c>
      <c r="E6" s="90">
        <v>750102000038</v>
      </c>
      <c r="F6" s="89">
        <v>21</v>
      </c>
      <c r="G6" s="87">
        <v>70.400000000000006</v>
      </c>
      <c r="H6" s="88">
        <f>F6*G6</f>
        <v>1478.4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87">
        <f>SUM(H5:H8)</f>
        <v>2358.4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116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1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20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125</v>
      </c>
      <c r="B3" s="166"/>
      <c r="C3" s="166"/>
      <c r="D3" s="166"/>
      <c r="E3" s="26"/>
      <c r="F3" s="166" t="s">
        <v>49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124</v>
      </c>
      <c r="E5" s="92" t="s">
        <v>123</v>
      </c>
      <c r="F5" s="46">
        <v>6</v>
      </c>
      <c r="G5" s="91">
        <v>100000</v>
      </c>
      <c r="H5" s="91">
        <f>F5*G5</f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26.2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122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5" orientation="landscape" horizontalDpi="360" verticalDpi="36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129</v>
      </c>
      <c r="B3" s="166"/>
      <c r="C3" s="166"/>
      <c r="D3" s="166"/>
      <c r="E3" s="26"/>
      <c r="F3" s="168" t="s">
        <v>49</v>
      </c>
      <c r="G3" s="168"/>
      <c r="H3" s="168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96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128</v>
      </c>
      <c r="E5" s="95" t="s">
        <v>127</v>
      </c>
      <c r="F5" s="46">
        <v>2</v>
      </c>
      <c r="G5" s="91">
        <v>220000</v>
      </c>
      <c r="H5" s="91">
        <f>F5*G5</f>
        <v>440000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4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H5</f>
        <v>440000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126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133</v>
      </c>
      <c r="B3" s="166"/>
      <c r="C3" s="166"/>
      <c r="D3" s="166"/>
      <c r="E3" s="26"/>
      <c r="F3" s="166" t="s">
        <v>132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98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131</v>
      </c>
      <c r="E5" s="97">
        <v>701103016042</v>
      </c>
      <c r="F5" s="46">
        <v>30</v>
      </c>
      <c r="G5" s="91">
        <v>2000</v>
      </c>
      <c r="H5" s="91">
        <v>60000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H5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130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2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137</v>
      </c>
      <c r="B3" s="166"/>
      <c r="C3" s="166"/>
      <c r="D3" s="166"/>
      <c r="E3" s="26"/>
      <c r="F3" s="195" t="s">
        <v>49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136</v>
      </c>
      <c r="E5" s="99" t="s">
        <v>135</v>
      </c>
      <c r="F5" s="46">
        <v>1</v>
      </c>
      <c r="G5" s="91">
        <v>600000</v>
      </c>
      <c r="H5" s="91"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O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5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5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5" ht="231.75" customHeight="1" thickBot="1" x14ac:dyDescent="0.35">
      <c r="A3" s="166" t="s">
        <v>142</v>
      </c>
      <c r="B3" s="166"/>
      <c r="C3" s="166"/>
      <c r="D3" s="166"/>
      <c r="E3" s="26"/>
      <c r="F3" s="166" t="s">
        <v>69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  <c r="O3" s="39" t="s">
        <v>141</v>
      </c>
    </row>
    <row r="4" spans="1:15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5" ht="25.5" customHeight="1" x14ac:dyDescent="0.3">
      <c r="A5" s="49">
        <v>1</v>
      </c>
      <c r="B5" s="49" t="s">
        <v>5</v>
      </c>
      <c r="C5" s="52" t="s">
        <v>4</v>
      </c>
      <c r="D5" s="86" t="s">
        <v>140</v>
      </c>
      <c r="E5" s="99" t="s">
        <v>139</v>
      </c>
      <c r="F5" s="46">
        <v>1</v>
      </c>
      <c r="G5" s="91">
        <v>600000</v>
      </c>
      <c r="H5" s="91"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5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5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5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5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5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5" ht="31.5" customHeight="1" thickBot="1" x14ac:dyDescent="0.35">
      <c r="A11" s="211" t="s">
        <v>1</v>
      </c>
      <c r="B11" s="212"/>
      <c r="C11" s="193" t="s">
        <v>138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5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5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5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5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147</v>
      </c>
      <c r="B3" s="166"/>
      <c r="C3" s="166"/>
      <c r="D3" s="166"/>
      <c r="E3" s="26"/>
      <c r="F3" s="166" t="s">
        <v>146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145</v>
      </c>
      <c r="E5" s="99" t="s">
        <v>144</v>
      </c>
      <c r="F5" s="46">
        <v>1</v>
      </c>
      <c r="G5" s="91">
        <v>104000</v>
      </c>
      <c r="H5" s="91">
        <v>104000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104000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151</v>
      </c>
      <c r="B3" s="166"/>
      <c r="C3" s="166"/>
      <c r="D3" s="166"/>
      <c r="E3" s="26"/>
      <c r="F3" s="195" t="s">
        <v>54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150</v>
      </c>
      <c r="E5" s="99" t="s">
        <v>149</v>
      </c>
      <c r="F5" s="46">
        <v>6</v>
      </c>
      <c r="G5" s="100">
        <v>163.29</v>
      </c>
      <c r="H5" s="100">
        <f>F5*G5</f>
        <v>979.74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H5</f>
        <v>979.74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148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10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159</v>
      </c>
      <c r="B3" s="166"/>
      <c r="C3" s="166"/>
      <c r="D3" s="166"/>
      <c r="E3" s="110"/>
      <c r="F3" s="216" t="s">
        <v>158</v>
      </c>
      <c r="G3" s="216"/>
      <c r="H3" s="216"/>
      <c r="I3" s="166" t="s">
        <v>31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s="101" customFormat="1" ht="25.5" customHeight="1" x14ac:dyDescent="0.3">
      <c r="A5" s="49">
        <v>1</v>
      </c>
      <c r="B5" s="49" t="s">
        <v>5</v>
      </c>
      <c r="C5" s="52" t="s">
        <v>4</v>
      </c>
      <c r="D5" s="109" t="s">
        <v>156</v>
      </c>
      <c r="E5" s="108" t="s">
        <v>155</v>
      </c>
      <c r="F5" s="107">
        <v>8</v>
      </c>
      <c r="G5" s="106">
        <v>6000</v>
      </c>
      <c r="H5" s="106">
        <f>F5*G5</f>
        <v>48000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s="101" customFormat="1" ht="19.5" customHeight="1" x14ac:dyDescent="0.3">
      <c r="A6" s="49"/>
      <c r="B6" s="49"/>
      <c r="C6" s="52" t="s">
        <v>4</v>
      </c>
      <c r="D6" s="101" t="s">
        <v>154</v>
      </c>
      <c r="E6" s="105" t="s">
        <v>153</v>
      </c>
      <c r="F6" s="104">
        <v>5</v>
      </c>
      <c r="G6" s="103">
        <v>3010</v>
      </c>
      <c r="H6" s="102">
        <f>F6*G6</f>
        <v>15050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63050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164</v>
      </c>
      <c r="B3" s="166"/>
      <c r="C3" s="166"/>
      <c r="D3" s="166"/>
      <c r="E3" s="110"/>
      <c r="F3" s="166" t="s">
        <v>69</v>
      </c>
      <c r="G3" s="166"/>
      <c r="H3" s="166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162</v>
      </c>
      <c r="E5" s="99" t="s">
        <v>161</v>
      </c>
      <c r="F5" s="46">
        <v>3</v>
      </c>
      <c r="G5" s="91">
        <v>20000</v>
      </c>
      <c r="H5" s="91">
        <f>F5*G5</f>
        <v>60000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4" workbookViewId="0">
      <selection activeCell="F15" sqref="F1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168</v>
      </c>
      <c r="B3" s="166"/>
      <c r="C3" s="166"/>
      <c r="D3" s="166"/>
      <c r="E3" s="110"/>
      <c r="F3" s="217" t="s">
        <v>167</v>
      </c>
      <c r="G3" s="217"/>
      <c r="H3" s="217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166</v>
      </c>
      <c r="E5" s="99" t="s">
        <v>155</v>
      </c>
      <c r="F5" s="46">
        <v>15</v>
      </c>
      <c r="G5" s="91">
        <v>4500</v>
      </c>
      <c r="H5" s="91">
        <f>F5*G5</f>
        <v>67500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67500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173</v>
      </c>
      <c r="B3" s="166"/>
      <c r="C3" s="166"/>
      <c r="D3" s="166"/>
      <c r="E3" s="110"/>
      <c r="F3" s="217" t="s">
        <v>172</v>
      </c>
      <c r="G3" s="217"/>
      <c r="H3" s="217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171</v>
      </c>
      <c r="E5" s="112" t="s">
        <v>170</v>
      </c>
      <c r="F5" s="46">
        <v>1</v>
      </c>
      <c r="G5" s="91">
        <v>15000</v>
      </c>
      <c r="H5" s="91">
        <f>F5*G5</f>
        <v>15000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15000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topLeftCell="A4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181</v>
      </c>
      <c r="B3" s="166"/>
      <c r="C3" s="166"/>
      <c r="D3" s="166"/>
      <c r="E3" s="110"/>
      <c r="F3" s="217" t="s">
        <v>180</v>
      </c>
      <c r="G3" s="217"/>
      <c r="H3" s="217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178</v>
      </c>
      <c r="E5" s="99" t="s">
        <v>177</v>
      </c>
      <c r="F5" s="46">
        <v>6</v>
      </c>
      <c r="G5" s="100">
        <v>22.37</v>
      </c>
      <c r="H5" s="100">
        <f>F5*G5</f>
        <v>134.22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18" t="s">
        <v>176</v>
      </c>
      <c r="E6" s="117" t="s">
        <v>175</v>
      </c>
      <c r="F6" s="89">
        <v>30</v>
      </c>
      <c r="G6" s="87">
        <v>1.44</v>
      </c>
      <c r="H6" s="100">
        <f>F6*G6</f>
        <v>43.199999999999996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16" t="s">
        <v>53</v>
      </c>
      <c r="E7" s="115" t="s">
        <v>52</v>
      </c>
      <c r="F7" s="89">
        <v>3</v>
      </c>
      <c r="G7" s="87">
        <v>11.13</v>
      </c>
      <c r="H7" s="100">
        <f>F7*G7</f>
        <v>33.39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SUM(H5:H8)</f>
        <v>210.81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174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4:5" x14ac:dyDescent="0.3">
      <c r="D19" s="114">
        <v>5.21</v>
      </c>
      <c r="E19" s="39">
        <f>5.21*30</f>
        <v>156.30000000000001</v>
      </c>
    </row>
    <row r="20" spans="4:5" x14ac:dyDescent="0.3">
      <c r="D20" s="113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9"/>
  <sheetViews>
    <sheetView topLeftCell="A4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184</v>
      </c>
      <c r="B3" s="166"/>
      <c r="C3" s="166"/>
      <c r="D3" s="166"/>
      <c r="E3" s="110"/>
      <c r="F3" s="217" t="s">
        <v>180</v>
      </c>
      <c r="G3" s="217"/>
      <c r="H3" s="217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183</v>
      </c>
      <c r="E5" s="99" t="s">
        <v>149</v>
      </c>
      <c r="F5" s="46">
        <v>4</v>
      </c>
      <c r="G5" s="100">
        <v>163.29</v>
      </c>
      <c r="H5" s="100">
        <f>F5*G5</f>
        <v>653.16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0"/>
      <c r="E6" s="18"/>
      <c r="F6" s="89"/>
      <c r="G6" s="87"/>
      <c r="H6" s="100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16"/>
      <c r="E7" s="8"/>
      <c r="F7" s="51"/>
      <c r="G7" s="87"/>
      <c r="H7" s="100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SUM(H5:H8)</f>
        <v>653.16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182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9:9" x14ac:dyDescent="0.3">
      <c r="I19" s="119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7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194</v>
      </c>
      <c r="B3" s="166"/>
      <c r="C3" s="166"/>
      <c r="D3" s="166"/>
      <c r="E3" s="110"/>
      <c r="F3" s="166" t="s">
        <v>69</v>
      </c>
      <c r="G3" s="166"/>
      <c r="H3" s="166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193</v>
      </c>
      <c r="E5" s="124" t="s">
        <v>192</v>
      </c>
      <c r="F5" s="46">
        <v>1</v>
      </c>
      <c r="G5" s="55">
        <v>140000</v>
      </c>
      <c r="H5" s="55">
        <f>F5*G5</f>
        <v>140000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191</v>
      </c>
      <c r="E6" s="117" t="s">
        <v>190</v>
      </c>
      <c r="F6" s="89">
        <v>8</v>
      </c>
      <c r="G6" s="55">
        <v>20000</v>
      </c>
      <c r="H6" s="55">
        <f>F6*G6</f>
        <v>160000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189</v>
      </c>
      <c r="E7" s="121" t="s">
        <v>188</v>
      </c>
      <c r="F7" s="89">
        <v>8</v>
      </c>
      <c r="G7" s="55">
        <v>20000</v>
      </c>
      <c r="H7" s="55">
        <f>F7*G7</f>
        <v>160000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122" t="s">
        <v>187</v>
      </c>
      <c r="E8" s="121" t="s">
        <v>186</v>
      </c>
      <c r="F8" s="89">
        <v>4</v>
      </c>
      <c r="G8" s="55">
        <v>20000</v>
      </c>
      <c r="H8" s="55">
        <f>F8*G8</f>
        <v>80000</v>
      </c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55"/>
      <c r="H9" s="55">
        <f>SUM(H5:H8)</f>
        <v>540000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185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0" priority="1"/>
  </conditionalFormatting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200</v>
      </c>
      <c r="B3" s="166"/>
      <c r="C3" s="166"/>
      <c r="D3" s="166"/>
      <c r="E3" s="110"/>
      <c r="F3" s="166" t="s">
        <v>199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197</v>
      </c>
      <c r="E5" s="125" t="s">
        <v>67</v>
      </c>
      <c r="F5" s="46">
        <v>6</v>
      </c>
      <c r="G5" s="39">
        <v>21666.666669999999</v>
      </c>
      <c r="H5" s="117">
        <v>130000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196</v>
      </c>
      <c r="E6" s="117" t="s">
        <v>73</v>
      </c>
      <c r="F6" s="89">
        <v>1</v>
      </c>
      <c r="G6" s="117">
        <v>200000</v>
      </c>
      <c r="H6" s="117">
        <v>200000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f>H5+H6</f>
        <v>330000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204</v>
      </c>
      <c r="B3" s="166"/>
      <c r="C3" s="166"/>
      <c r="D3" s="166"/>
      <c r="E3" s="110"/>
      <c r="F3" s="166" t="s">
        <v>203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202</v>
      </c>
      <c r="E5" s="112">
        <v>750101010084</v>
      </c>
      <c r="F5" s="46">
        <v>8</v>
      </c>
      <c r="G5" s="117">
        <v>1000</v>
      </c>
      <c r="H5" s="117">
        <v>8000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v>8000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207</v>
      </c>
      <c r="B3" s="166"/>
      <c r="C3" s="166"/>
      <c r="D3" s="166"/>
      <c r="E3" s="110"/>
      <c r="F3" s="195" t="s">
        <v>49</v>
      </c>
      <c r="G3" s="195"/>
      <c r="H3" s="195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206</v>
      </c>
      <c r="E5" s="99" t="s">
        <v>139</v>
      </c>
      <c r="F5" s="46">
        <v>1</v>
      </c>
      <c r="G5" s="117">
        <v>450000</v>
      </c>
      <c r="H5" s="117">
        <v>450000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v>450000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topLeftCell="A4" workbookViewId="0">
      <selection activeCell="E5" sqref="E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211</v>
      </c>
      <c r="B3" s="166"/>
      <c r="C3" s="166"/>
      <c r="D3" s="166"/>
      <c r="E3" s="110"/>
      <c r="F3" s="217" t="s">
        <v>167</v>
      </c>
      <c r="G3" s="217"/>
      <c r="H3" s="217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210</v>
      </c>
      <c r="E5" s="99" t="s">
        <v>209</v>
      </c>
      <c r="F5" s="46">
        <v>20</v>
      </c>
      <c r="G5" s="55">
        <v>4500</v>
      </c>
      <c r="H5" s="55">
        <f>F5*G5</f>
        <v>90000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topLeftCell="A4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4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215</v>
      </c>
      <c r="B3" s="166"/>
      <c r="C3" s="166"/>
      <c r="D3" s="166"/>
      <c r="E3" s="110"/>
      <c r="F3" s="166" t="s">
        <v>132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214</v>
      </c>
      <c r="E5" s="129">
        <v>701103020045</v>
      </c>
      <c r="F5" s="46">
        <v>5</v>
      </c>
      <c r="G5" s="117">
        <v>7500</v>
      </c>
      <c r="H5" s="117">
        <f>F5*G5</f>
        <v>37500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213</v>
      </c>
      <c r="E6" s="128">
        <v>701103016068</v>
      </c>
      <c r="F6" s="89">
        <v>15</v>
      </c>
      <c r="G6" s="117">
        <v>3500</v>
      </c>
      <c r="H6" s="117">
        <f>F6*G6</f>
        <v>52500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212</v>
      </c>
      <c r="E7" s="127">
        <v>703101001001</v>
      </c>
      <c r="F7" s="89">
        <v>5</v>
      </c>
      <c r="G7" s="117">
        <v>3000</v>
      </c>
      <c r="H7" s="117">
        <f>F7*G7</f>
        <v>15000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f>H5+H6+H7</f>
        <v>105000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3" orientation="landscape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219</v>
      </c>
      <c r="B3" s="166"/>
      <c r="C3" s="166"/>
      <c r="D3" s="166"/>
      <c r="E3" s="110"/>
      <c r="F3" s="217" t="s">
        <v>218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216</v>
      </c>
      <c r="E5" s="112">
        <v>750101010092</v>
      </c>
      <c r="F5" s="46">
        <v>30</v>
      </c>
      <c r="G5" s="55">
        <v>2700</v>
      </c>
      <c r="H5" s="55">
        <f>F5*G5</f>
        <v>81000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f>H5+H6+H7</f>
        <v>81000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223</v>
      </c>
      <c r="B3" s="166"/>
      <c r="C3" s="166"/>
      <c r="D3" s="166"/>
      <c r="E3" s="110"/>
      <c r="F3" s="217" t="s">
        <v>222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31" t="s">
        <v>221</v>
      </c>
      <c r="E5" s="130">
        <v>750004000119</v>
      </c>
      <c r="F5" s="46">
        <v>1</v>
      </c>
      <c r="G5" s="55">
        <v>5700</v>
      </c>
      <c r="H5" s="55">
        <v>5700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5700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220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228</v>
      </c>
      <c r="B3" s="166"/>
      <c r="C3" s="166"/>
      <c r="D3" s="166"/>
      <c r="E3" s="110"/>
      <c r="F3" s="217" t="s">
        <v>227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225</v>
      </c>
      <c r="E5" s="130">
        <v>720407000033</v>
      </c>
      <c r="F5" s="46">
        <v>3</v>
      </c>
      <c r="G5" s="55">
        <v>30000</v>
      </c>
      <c r="H5" s="55">
        <f>F5*G5</f>
        <v>90000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tabSelected="1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233</v>
      </c>
      <c r="B3" s="166"/>
      <c r="C3" s="166"/>
      <c r="D3" s="166"/>
      <c r="E3" s="110"/>
      <c r="F3" s="217" t="s">
        <v>232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231</v>
      </c>
      <c r="E5" s="130" t="s">
        <v>230</v>
      </c>
      <c r="F5" s="46">
        <v>80</v>
      </c>
      <c r="G5" s="55">
        <v>3000</v>
      </c>
      <c r="H5" s="55">
        <f>F5*G5</f>
        <v>240000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f>H5</f>
        <v>240000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229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239</v>
      </c>
      <c r="B3" s="166"/>
      <c r="C3" s="166"/>
      <c r="D3" s="166"/>
      <c r="E3" s="110"/>
      <c r="F3" s="217" t="s">
        <v>238</v>
      </c>
      <c r="G3" s="217"/>
      <c r="H3" s="217"/>
      <c r="I3" s="166" t="s">
        <v>217</v>
      </c>
      <c r="J3" s="166"/>
      <c r="K3" s="166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236</v>
      </c>
      <c r="E5" s="130" t="s">
        <v>235</v>
      </c>
      <c r="F5" s="46">
        <v>1</v>
      </c>
      <c r="G5" s="55">
        <v>120000</v>
      </c>
      <c r="H5" s="55">
        <f>F5*G5</f>
        <v>120000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120000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243</v>
      </c>
      <c r="B3" s="166"/>
      <c r="C3" s="166"/>
      <c r="D3" s="166"/>
      <c r="E3" s="110"/>
      <c r="F3" s="217" t="s">
        <v>180</v>
      </c>
      <c r="G3" s="217"/>
      <c r="H3" s="217"/>
      <c r="I3" s="166" t="s">
        <v>217</v>
      </c>
      <c r="J3" s="166"/>
      <c r="K3" s="166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6" t="s">
        <v>242</v>
      </c>
      <c r="E5" s="135" t="s">
        <v>52</v>
      </c>
      <c r="F5" s="134">
        <v>1</v>
      </c>
      <c r="G5" s="132">
        <v>11.13</v>
      </c>
      <c r="H5" s="132">
        <f>F5*G5</f>
        <v>11.13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33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32">
        <f>H5</f>
        <v>11.13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241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  <row r="20" spans="5:5" x14ac:dyDescent="0.3">
      <c r="E20" s="39" t="s">
        <v>240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251</v>
      </c>
      <c r="B3" s="166"/>
      <c r="C3" s="166"/>
      <c r="D3" s="166"/>
      <c r="E3" s="110"/>
      <c r="F3" s="195" t="s">
        <v>49</v>
      </c>
      <c r="G3" s="195"/>
      <c r="H3" s="195"/>
      <c r="I3" s="166" t="s">
        <v>217</v>
      </c>
      <c r="J3" s="166"/>
      <c r="K3" s="166"/>
      <c r="L3" s="215" t="s">
        <v>237</v>
      </c>
      <c r="M3" s="215"/>
      <c r="N3" s="215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42" t="s">
        <v>250</v>
      </c>
      <c r="E5" s="142" t="s">
        <v>249</v>
      </c>
      <c r="F5" s="143">
        <v>5</v>
      </c>
      <c r="G5" s="138">
        <v>150000</v>
      </c>
      <c r="H5" s="138">
        <f>F5*G5</f>
        <v>750000</v>
      </c>
      <c r="I5" s="197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226</v>
      </c>
      <c r="C6" s="52" t="s">
        <v>4</v>
      </c>
      <c r="D6" s="142" t="s">
        <v>248</v>
      </c>
      <c r="E6" s="142" t="s">
        <v>247</v>
      </c>
      <c r="F6" s="141">
        <v>5</v>
      </c>
      <c r="G6" s="138">
        <v>180000</v>
      </c>
      <c r="H6" s="138">
        <f>F6*G6</f>
        <v>900000</v>
      </c>
      <c r="I6" s="200"/>
      <c r="J6" s="200"/>
      <c r="K6" s="201"/>
      <c r="L6" s="199"/>
      <c r="M6" s="200"/>
      <c r="N6" s="201"/>
    </row>
    <row r="7" spans="1:14" ht="31.5" x14ac:dyDescent="0.3">
      <c r="A7" s="49">
        <v>3</v>
      </c>
      <c r="B7" s="49" t="s">
        <v>226</v>
      </c>
      <c r="C7" s="52" t="s">
        <v>4</v>
      </c>
      <c r="D7" s="142" t="s">
        <v>246</v>
      </c>
      <c r="E7" s="142" t="s">
        <v>245</v>
      </c>
      <c r="F7" s="141">
        <v>5</v>
      </c>
      <c r="G7" s="138">
        <v>220000</v>
      </c>
      <c r="H7" s="138">
        <f>F7*G7</f>
        <v>1100000</v>
      </c>
      <c r="I7" s="200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3"/>
      <c r="J8" s="203"/>
      <c r="K8" s="204"/>
      <c r="L8" s="202"/>
      <c r="M8" s="203"/>
      <c r="N8" s="204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2750000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244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6" x14ac:dyDescent="0.3">
      <c r="E18" s="39" t="s">
        <v>224</v>
      </c>
    </row>
    <row r="26" spans="5:6" x14ac:dyDescent="0.3">
      <c r="F26" s="137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256</v>
      </c>
      <c r="B3" s="166"/>
      <c r="C3" s="166"/>
      <c r="D3" s="166"/>
      <c r="E3" s="110"/>
      <c r="F3" s="195" t="s">
        <v>49</v>
      </c>
      <c r="G3" s="195"/>
      <c r="H3" s="195"/>
      <c r="I3" s="166" t="s">
        <v>31</v>
      </c>
      <c r="J3" s="166"/>
      <c r="K3" s="166"/>
      <c r="L3" s="166" t="s">
        <v>255</v>
      </c>
      <c r="M3" s="166"/>
      <c r="N3" s="166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31.5" x14ac:dyDescent="0.3">
      <c r="A5" s="49">
        <v>1</v>
      </c>
      <c r="B5" s="49" t="s">
        <v>226</v>
      </c>
      <c r="C5" s="52" t="s">
        <v>4</v>
      </c>
      <c r="D5" s="142" t="s">
        <v>254</v>
      </c>
      <c r="E5" s="142" t="s">
        <v>253</v>
      </c>
      <c r="F5" s="143">
        <v>10</v>
      </c>
      <c r="G5" s="138">
        <v>180000</v>
      </c>
      <c r="H5" s="138">
        <f>F5*G5</f>
        <v>1800000</v>
      </c>
      <c r="I5" s="197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42"/>
      <c r="E6" s="142"/>
      <c r="F6" s="141"/>
      <c r="G6" s="138"/>
      <c r="H6" s="138">
        <f>F6*G6</f>
        <v>0</v>
      </c>
      <c r="I6" s="200"/>
      <c r="J6" s="200"/>
      <c r="K6" s="201"/>
      <c r="L6" s="199"/>
      <c r="M6" s="200"/>
      <c r="N6" s="201"/>
    </row>
    <row r="7" spans="1:14" x14ac:dyDescent="0.3">
      <c r="A7" s="49"/>
      <c r="B7" s="49"/>
      <c r="C7" s="52"/>
      <c r="D7" s="142"/>
      <c r="E7" s="142"/>
      <c r="F7" s="141"/>
      <c r="G7" s="138"/>
      <c r="H7" s="138">
        <f>F7*G7</f>
        <v>0</v>
      </c>
      <c r="I7" s="200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3"/>
      <c r="J8" s="203"/>
      <c r="K8" s="204"/>
      <c r="L8" s="202"/>
      <c r="M8" s="203"/>
      <c r="N8" s="204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1800000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4:6" x14ac:dyDescent="0.3">
      <c r="E18" s="39" t="s">
        <v>224</v>
      </c>
    </row>
    <row r="19" spans="4:6" x14ac:dyDescent="0.3">
      <c r="D19" s="144"/>
      <c r="F19" s="144"/>
    </row>
    <row r="26" spans="4:6" x14ac:dyDescent="0.3">
      <c r="F26" s="137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49</vt:i4>
      </vt:variant>
    </vt:vector>
  </HeadingPairs>
  <TitlesOfParts>
    <vt:vector size="49" baseType="lpstr">
      <vt:lpstr>125(Sep)</vt:lpstr>
      <vt:lpstr>126</vt:lpstr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137M</vt:lpstr>
      <vt:lpstr>138(2)</vt:lpstr>
      <vt:lpstr>139</vt:lpstr>
      <vt:lpstr>140M</vt:lpstr>
      <vt:lpstr>141</vt:lpstr>
      <vt:lpstr>142M</vt:lpstr>
      <vt:lpstr>143</vt:lpstr>
      <vt:lpstr>144</vt:lpstr>
      <vt:lpstr>145</vt:lpstr>
      <vt:lpstr>146</vt:lpstr>
      <vt:lpstr>147</vt:lpstr>
      <vt:lpstr>148</vt:lpstr>
      <vt:lpstr>149</vt:lpstr>
      <vt:lpstr>150.</vt:lpstr>
      <vt:lpstr>151</vt:lpstr>
      <vt:lpstr>152</vt:lpstr>
      <vt:lpstr>153</vt:lpstr>
      <vt:lpstr>154M</vt:lpstr>
      <vt:lpstr>155M</vt:lpstr>
      <vt:lpstr>156</vt:lpstr>
      <vt:lpstr>157</vt:lpstr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167M</vt:lpstr>
      <vt:lpstr>168</vt:lpstr>
      <vt:lpstr>169</vt:lpstr>
      <vt:lpstr>Sheet7 (2)</vt:lpstr>
      <vt:lpstr>Sheet7</vt:lpstr>
      <vt:lpstr>150 (2)</vt:lpstr>
      <vt:lpstr>150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2023-10-06T07:27:27Z</dcterms:created>
  <dcterms:modified xsi:type="dcterms:W3CDTF">2023-10-09T08:30:17Z</dcterms:modified>
</cp:coreProperties>
</file>