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455" tabRatio="391" firstSheet="2" activeTab="2"/>
  </bookViews>
  <sheets>
    <sheet name="MLM" sheetId="32" state="hidden" r:id="rId1"/>
    <sheet name="MLM Part" sheetId="33" state="hidden" r:id="rId2"/>
    <sheet name="Quo2(USD)  (2)" sheetId="112" r:id="rId3"/>
    <sheet name="0178 (Quo)" sheetId="119" r:id="rId4"/>
  </sheets>
  <externalReferences>
    <externalReference r:id="rId5"/>
  </externalReferences>
  <definedNames>
    <definedName name="_xlnm._FilterDatabase" localSheetId="3" hidden="1">'0178 (Quo)'!$A$11:$P$18</definedName>
    <definedName name="_xlnm.Print_Area" localSheetId="2">'Quo2(USD)  (2)'!$B$1:$J$25</definedName>
  </definedNames>
  <calcPr calcId="152511"/>
</workbook>
</file>

<file path=xl/calcChain.xml><?xml version="1.0" encoding="utf-8"?>
<calcChain xmlns="http://schemas.openxmlformats.org/spreadsheetml/2006/main">
  <c r="N18" i="119" l="1"/>
  <c r="J18" i="119"/>
  <c r="N17" i="119"/>
  <c r="J17" i="119"/>
  <c r="N16" i="119"/>
  <c r="J16" i="119"/>
  <c r="N15" i="119"/>
  <c r="J15" i="119"/>
  <c r="N14" i="119"/>
  <c r="J14" i="119"/>
  <c r="N13" i="119"/>
  <c r="J13" i="119"/>
  <c r="J19" i="119" s="1"/>
  <c r="N12" i="119"/>
  <c r="J12" i="119"/>
  <c r="I16" i="112"/>
  <c r="I10" i="112"/>
  <c r="I11" i="112"/>
  <c r="I12" i="112"/>
  <c r="I13" i="112"/>
  <c r="I14" i="112"/>
  <c r="I15" i="112"/>
  <c r="I9" i="112"/>
  <c r="I19" i="112"/>
  <c r="I17" i="112"/>
  <c r="I18" i="112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<sst xmlns="http://schemas.openxmlformats.org/spreadsheetml/2006/main" count="261" uniqueCount="115">
  <si>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</si>
  <si>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</si>
  <si>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</si>
  <si>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</si>
  <si>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</si>
  <si>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</si>
  <si>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</si>
  <si>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</si>
  <si>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</si>
  <si>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</si>
  <si>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</si>
  <si>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</si>
  <si>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</si>
  <si>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</si>
  <si>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</si>
  <si>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</si>
  <si>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</si>
  <si>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</si>
  <si>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</si>
  <si>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</si>
  <si>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</si>
  <si>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</si>
  <si>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</si>
  <si>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</si>
  <si>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</si>
  <si>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</si>
  <si>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</si>
  <si>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</si>
  <si>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</si>
  <si>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</si>
  <si>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</si>
  <si>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</si>
  <si>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</si>
  <si>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</si>
  <si>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</si>
  <si>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</si>
  <si>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</si>
  <si>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</si>
  <si>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</si>
  <si>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</si>
  <si>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</si>
  <si>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</si>
  <si>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</si>
  <si>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</si>
  <si>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</si>
  <si>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</si>
  <si>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</si>
  <si>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</si>
  <si>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</si>
  <si>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</si>
  <si>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</si>
  <si>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</si>
  <si>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</si>
  <si>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</si>
  <si>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</si>
  <si>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</si>
  <si>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</si>
  <si>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</si>
  <si>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</si>
  <si>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-</t>
  </si>
  <si>
    <t>Other Parts No</t>
  </si>
  <si>
    <t>Customer Name</t>
  </si>
  <si>
    <t>Machine Model</t>
  </si>
  <si>
    <t>Machine Serial No</t>
  </si>
  <si>
    <t>SMU</t>
  </si>
  <si>
    <t>Damage</t>
  </si>
  <si>
    <t>Branch Coverage</t>
  </si>
  <si>
    <t>Reman Customer</t>
  </si>
  <si>
    <t xml:space="preserve"> </t>
  </si>
  <si>
    <t>Components Name</t>
  </si>
  <si>
    <t>Job Number</t>
  </si>
  <si>
    <t>Components Model</t>
  </si>
  <si>
    <t>Components Sr No</t>
  </si>
  <si>
    <t>No.</t>
  </si>
  <si>
    <t>Parts No</t>
  </si>
  <si>
    <t>Brand</t>
  </si>
  <si>
    <t>Stock Status</t>
  </si>
  <si>
    <t>Total Amount</t>
  </si>
  <si>
    <t>Note - Urgent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</si>
  <si>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</si>
  <si>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</si>
  <si>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</si>
  <si>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</si>
  <si>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</si>
  <si>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</si>
  <si>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Unit Price(USD)</t>
  </si>
  <si>
    <t>Total Price(USD)</t>
  </si>
  <si>
    <t>O-Ring</t>
  </si>
  <si>
    <t>:Ko Myo Zaw</t>
  </si>
  <si>
    <t>Document No        : RMN/QUO/2023/12/131</t>
  </si>
  <si>
    <t>Document Date     :21-Dec-2023</t>
  </si>
  <si>
    <t xml:space="preserve">   :100-2023120188</t>
  </si>
  <si>
    <t>Machine Model     :'Deutz-7A</t>
  </si>
  <si>
    <t>:CRI-6pcs</t>
  </si>
  <si>
    <t>Service Charges for CRI(6)pcs testing &amp; repair</t>
  </si>
  <si>
    <t>Local</t>
  </si>
  <si>
    <t>Valve Set</t>
  </si>
  <si>
    <t>Valve Ball</t>
  </si>
  <si>
    <t>Part Set Seal Ring</t>
  </si>
  <si>
    <t>Washer</t>
  </si>
  <si>
    <t>Solenoid</t>
  </si>
  <si>
    <t>0433175449</t>
  </si>
  <si>
    <t>F00RJ02130</t>
  </si>
  <si>
    <t>F00VC05001</t>
  </si>
  <si>
    <t>F00VC99002</t>
  </si>
  <si>
    <t>F00RJ01453</t>
  </si>
  <si>
    <t>F00RJ01026</t>
  </si>
  <si>
    <t>F00RJ02697</t>
  </si>
  <si>
    <t>Ex Stock</t>
  </si>
  <si>
    <t>Ko Myo Zaw</t>
  </si>
  <si>
    <t>Deutz-7A</t>
  </si>
  <si>
    <t>CRI-6pcs</t>
  </si>
  <si>
    <t>100-2023120188</t>
  </si>
  <si>
    <t>bosch</t>
  </si>
  <si>
    <t>: 09-450868200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</si>
</sst>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45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0" fontId="9" fillId="0" borderId="0" xfId="0" applyFont="1" applyAlignment="1">
      <alignment horizontal="center"/>
    </xf>
    <xf numFmtId="43" fontId="12" fillId="0" borderId="0" xfId="0" applyNumberFormat="1" applyFont="1"/>
    <xf numFmtId="0" fontId="5" fillId="0" borderId="0" xfId="0" applyFont="1" applyAlignment="1">
      <alignment vertical="center"/>
    </xf>
    <xf numFmtId="43" fontId="9" fillId="0" borderId="0" xfId="0" applyNumberFormat="1" applyFont="1" applyAlignment="1">
      <alignment horizontal="center"/>
    </xf>
    <xf numFmtId="43" fontId="12" fillId="0" borderId="0" xfId="0" applyNumberFormat="1" applyFont="1" applyBorder="1"/>
    <xf numFmtId="165" fontId="12" fillId="0" borderId="0" xfId="0" applyNumberFormat="1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43" fontId="12" fillId="0" borderId="0" xfId="0" applyNumberFormat="1" applyFont="1" applyBorder="1" applyAlignment="1">
      <alignment horizontal="center" vertical="center"/>
    </xf>
    <xf numFmtId="164" fontId="4" fillId="0" borderId="0" xfId="0" applyNumberFormat="1" applyFont="1"/>
    <xf numFmtId="0" fontId="9" fillId="0" borderId="0" xfId="0" applyFont="1" applyAlignment="1">
      <alignment horizontal="center" vertical="center"/>
    </xf>
    <xf numFmtId="164" fontId="12" fillId="0" borderId="5" xfId="1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2" borderId="0" xfId="0" applyFont="1" applyFill="1"/>
    <xf numFmtId="15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16" fillId="4" borderId="0" xfId="0" applyFont="1" applyFill="1"/>
    <xf numFmtId="0" fontId="0" fillId="4" borderId="0" xfId="0" applyFill="1"/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3" fontId="16" fillId="0" borderId="0" xfId="1" applyFont="1" applyFill="1" applyAlignment="1">
      <alignment horizontal="left" vertical="center"/>
    </xf>
    <xf numFmtId="43" fontId="16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0" fillId="0" borderId="0" xfId="1" applyFont="1" applyAlignment="1">
      <alignment horizontal="center"/>
    </xf>
    <xf numFmtId="0" fontId="16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16" fontId="16" fillId="0" borderId="0" xfId="0" applyNumberFormat="1" applyFont="1" applyFill="1" applyAlignment="1">
      <alignment vertical="center"/>
    </xf>
    <xf numFmtId="164" fontId="16" fillId="0" borderId="0" xfId="1" applyNumberFormat="1" applyFont="1" applyFill="1" applyAlignment="1">
      <alignment vertical="center"/>
    </xf>
    <xf numFmtId="164" fontId="16" fillId="0" borderId="0" xfId="1" applyNumberFormat="1" applyFont="1" applyFill="1" applyAlignment="1">
      <alignment horizontal="left" vertical="center"/>
    </xf>
    <xf numFmtId="164" fontId="16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2" fillId="0" borderId="9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164" fontId="2" fillId="0" borderId="0" xfId="1" applyNumberFormat="1" applyFont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43" fontId="2" fillId="0" borderId="0" xfId="1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9525</xdr:rowOff>
    </xdr:from>
    <xdr:to>
      <xdr:col>2</xdr:col>
      <xdr:colOff>1152525</xdr:colOff>
      <xdr:row>0</xdr:row>
      <xdr:rowOff>685800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200025</xdr:colOff>
      <xdr:row>0</xdr:row>
      <xdr:rowOff>133350</xdr:rowOff>
    </xdr:from>
    <xdr:to>
      <xdr:col>10</xdr:col>
      <xdr:colOff>1582855</xdr:colOff>
      <xdr:row>1</xdr:row>
      <xdr:rowOff>3960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133350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  <sheetName val="Sheet2"/>
    </sheetNames>
    <sheetDataSet>
      <sheetData sheetId="0"/>
      <sheetData sheetId="1"/>
      <sheetData sheetId="2">
        <row r="1">
          <cell r="C1">
            <v>0</v>
          </cell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8</v>
          </cell>
        </row>
        <row r="5">
          <cell r="F5">
            <v>1110010018</v>
          </cell>
          <cell r="AK5">
            <v>8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60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36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536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0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53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47</v>
          </cell>
        </row>
        <row r="60">
          <cell r="F60" t="str">
            <v>0281002744(REM)</v>
          </cell>
          <cell r="AK60">
            <v>14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69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0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92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83</v>
          </cell>
        </row>
        <row r="89">
          <cell r="F89" t="str">
            <v>0433171968</v>
          </cell>
          <cell r="AK89">
            <v>146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59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140</v>
          </cell>
        </row>
        <row r="131">
          <cell r="F131" t="str">
            <v>0445120067(REM)</v>
          </cell>
          <cell r="AK131">
            <v>107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127</v>
          </cell>
        </row>
        <row r="149">
          <cell r="F149">
            <v>3418520004</v>
          </cell>
          <cell r="AK149">
            <v>173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32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87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486</v>
          </cell>
        </row>
        <row r="164">
          <cell r="F164" t="str">
            <v>F00RJ01479</v>
          </cell>
          <cell r="AK164">
            <v>162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25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554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42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48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17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47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0</v>
          </cell>
        </row>
        <row r="251">
          <cell r="F251">
            <v>9410618334</v>
          </cell>
          <cell r="AK251">
            <v>37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26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134</v>
          </cell>
        </row>
        <row r="280">
          <cell r="F280">
            <v>9413610308</v>
          </cell>
          <cell r="AK280">
            <v>168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12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1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0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12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78</v>
          </cell>
        </row>
        <row r="358">
          <cell r="F358" t="str">
            <v>0433171435</v>
          </cell>
          <cell r="AK358">
            <v>16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0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0</v>
          </cell>
        </row>
        <row r="392">
          <cell r="F392" t="str">
            <v>0414673999</v>
          </cell>
          <cell r="AK392">
            <v>0</v>
          </cell>
        </row>
        <row r="393">
          <cell r="F393" t="str">
            <v>0445120345</v>
          </cell>
          <cell r="AK393">
            <v>6</v>
          </cell>
        </row>
        <row r="399">
          <cell r="F399" t="str">
            <v>`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28" t="s">
        <v>28</v>
      </c>
      <c r="C1" s="128"/>
      <c r="D1" s="128"/>
      <c r="E1" s="128"/>
      <c r="F1" s="128"/>
      <c r="G1" s="128"/>
      <c r="H1" s="128"/>
      <c r="I1" s="128"/>
      <c r="J1" s="128"/>
      <c r="K1" s="128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29" t="s">
        <v>27</v>
      </c>
      <c r="D13" s="130"/>
      <c r="E13" s="130"/>
      <c r="F13" s="130"/>
      <c r="G13" s="130"/>
      <c r="H13" s="131"/>
      <c r="I13" s="126" t="s">
        <v>43</v>
      </c>
      <c r="J13" s="127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32" t="s">
        <v>17</v>
      </c>
      <c r="C21" s="132"/>
      <c r="D21" s="132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32" t="s">
        <v>19</v>
      </c>
      <c r="C26" s="132"/>
      <c r="D26" s="132"/>
      <c r="E26" s="43"/>
      <c r="J26" s="43" t="s">
        <v>20</v>
      </c>
      <c r="K26" s="15"/>
    </row>
    <row r="27" spans="2:12" ht="15" x14ac:dyDescent="0.25">
      <c r="B27" s="132" t="s">
        <v>21</v>
      </c>
      <c r="C27" s="132"/>
      <c r="D27" s="132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25" t="s">
        <v>22</v>
      </c>
      <c r="J29" s="125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28" t="s">
        <v>28</v>
      </c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29" t="s">
        <v>27</v>
      </c>
      <c r="D11" s="130"/>
      <c r="E11" s="130"/>
      <c r="F11" s="130"/>
      <c r="G11" s="130"/>
      <c r="H11" s="131"/>
      <c r="I11" s="47"/>
      <c r="J11" s="133" t="s">
        <v>47</v>
      </c>
      <c r="K11" s="134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32" t="s">
        <v>17</v>
      </c>
      <c r="C19" s="132"/>
      <c r="D19" s="132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32" t="s">
        <v>19</v>
      </c>
      <c r="C24" s="132"/>
      <c r="D24" s="132"/>
      <c r="E24" s="46"/>
      <c r="K24" s="46" t="s">
        <v>20</v>
      </c>
      <c r="L24" s="15"/>
    </row>
    <row r="25" spans="2:13" ht="15" x14ac:dyDescent="0.25">
      <c r="B25" s="132" t="s">
        <v>21</v>
      </c>
      <c r="C25" s="132"/>
      <c r="D25" s="132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25" t="s">
        <v>22</v>
      </c>
      <c r="K27" s="125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9"/>
  <sheetViews>
    <sheetView tabSelected="1" topLeftCell="B1" zoomScaleNormal="100" workbookViewId="0">
      <selection activeCell="M19" sqref="M19:M20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31.71093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2" ht="55.5" customHeight="1" x14ac:dyDescent="0.25">
      <c r="B1" s="128" t="s">
        <v>54</v>
      </c>
      <c r="C1" s="128"/>
      <c r="D1" s="128"/>
      <c r="E1" s="128"/>
      <c r="F1" s="128"/>
      <c r="G1" s="128"/>
      <c r="H1" s="128"/>
      <c r="I1" s="128"/>
      <c r="J1" s="128"/>
      <c r="K1" s="128"/>
    </row>
    <row r="2" spans="2:12" s="3" customFormat="1" ht="30" customHeight="1" x14ac:dyDescent="0.25">
      <c r="B2" s="49" t="s">
        <v>0</v>
      </c>
      <c r="C2" s="49"/>
      <c r="D2" s="63" t="s">
        <v>88</v>
      </c>
      <c r="E2" s="63"/>
      <c r="F2" s="50"/>
      <c r="G2" s="51"/>
      <c r="H2" s="52"/>
      <c r="I2" s="52"/>
      <c r="J2" s="50" t="s">
        <v>89</v>
      </c>
      <c r="K2" s="52"/>
    </row>
    <row r="3" spans="2:12" s="3" customFormat="1" ht="30" customHeight="1" x14ac:dyDescent="0.25">
      <c r="B3" s="49" t="s">
        <v>1</v>
      </c>
      <c r="C3" s="49"/>
      <c r="D3" s="63" t="s">
        <v>88</v>
      </c>
      <c r="E3" s="63"/>
      <c r="F3" s="50"/>
      <c r="G3" s="51"/>
      <c r="H3" s="52"/>
      <c r="I3" s="52"/>
      <c r="J3" s="50" t="s">
        <v>90</v>
      </c>
      <c r="K3" s="66"/>
    </row>
    <row r="4" spans="2:12" s="3" customFormat="1" ht="35.25" customHeight="1" x14ac:dyDescent="0.25">
      <c r="B4" s="49" t="s">
        <v>2</v>
      </c>
      <c r="C4" s="49"/>
      <c r="D4" s="63" t="s">
        <v>114</v>
      </c>
      <c r="E4" s="63"/>
      <c r="F4" s="50"/>
      <c r="G4" s="51"/>
      <c r="H4" s="52"/>
      <c r="I4" s="52"/>
      <c r="J4" s="136" t="s">
        <v>92</v>
      </c>
      <c r="K4" s="136"/>
    </row>
    <row r="5" spans="2:12" s="3" customFormat="1" ht="30" customHeight="1" x14ac:dyDescent="0.25">
      <c r="B5" s="49" t="s">
        <v>3</v>
      </c>
      <c r="C5" s="49"/>
      <c r="D5" s="63" t="s">
        <v>93</v>
      </c>
      <c r="E5" s="63"/>
      <c r="F5" s="50"/>
      <c r="G5" s="51"/>
      <c r="H5" s="52"/>
      <c r="I5" s="52"/>
      <c r="J5" s="50" t="s">
        <v>58</v>
      </c>
      <c r="K5" s="53" t="s">
        <v>91</v>
      </c>
      <c r="L5" s="42"/>
    </row>
    <row r="6" spans="2:12" ht="30" customHeight="1" x14ac:dyDescent="0.25">
      <c r="B6" s="49" t="s">
        <v>4</v>
      </c>
      <c r="C6" s="54"/>
      <c r="D6" s="63" t="s">
        <v>51</v>
      </c>
      <c r="E6" s="63"/>
      <c r="F6" s="50"/>
      <c r="G6" s="55"/>
      <c r="H6" s="56"/>
      <c r="I6" s="56"/>
      <c r="J6" s="50" t="s">
        <v>48</v>
      </c>
      <c r="K6" s="53"/>
      <c r="L6" s="1" t="s">
        <v>57</v>
      </c>
    </row>
    <row r="7" spans="2:12" ht="30" customHeight="1" x14ac:dyDescent="0.25">
      <c r="B7" s="56"/>
      <c r="C7" s="56"/>
      <c r="D7" s="56"/>
      <c r="E7" s="56"/>
      <c r="F7" s="56"/>
      <c r="G7" s="55"/>
      <c r="H7" s="56"/>
      <c r="I7" s="56"/>
      <c r="J7" s="62"/>
      <c r="K7" s="56"/>
    </row>
    <row r="8" spans="2:12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60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2" ht="30.75" customHeight="1" x14ac:dyDescent="0.25">
      <c r="B9" s="57">
        <v>1</v>
      </c>
      <c r="C9" s="58" t="s">
        <v>24</v>
      </c>
      <c r="D9" s="57" t="s">
        <v>25</v>
      </c>
      <c r="E9" s="113" t="s">
        <v>101</v>
      </c>
      <c r="F9" s="57" t="s">
        <v>59</v>
      </c>
      <c r="G9" s="57">
        <v>6</v>
      </c>
      <c r="H9" s="78">
        <v>57.594599999999993</v>
      </c>
      <c r="I9" s="79">
        <f>H9*G9</f>
        <v>345.56759999999997</v>
      </c>
      <c r="J9" s="76" t="s">
        <v>23</v>
      </c>
      <c r="K9" s="57" t="s">
        <v>108</v>
      </c>
    </row>
    <row r="10" spans="2:12" ht="30.75" customHeight="1" x14ac:dyDescent="0.25">
      <c r="B10" s="57">
        <v>2</v>
      </c>
      <c r="C10" s="58" t="s">
        <v>24</v>
      </c>
      <c r="D10" s="57" t="s">
        <v>96</v>
      </c>
      <c r="E10" s="113" t="s">
        <v>102</v>
      </c>
      <c r="F10" s="57" t="s">
        <v>59</v>
      </c>
      <c r="G10" s="57">
        <v>6</v>
      </c>
      <c r="H10" s="78">
        <v>54.981579130434788</v>
      </c>
      <c r="I10" s="79">
        <f t="shared" ref="I10:I15" si="0">H10*G10</f>
        <v>329.88947478260872</v>
      </c>
      <c r="J10" s="76" t="s">
        <v>23</v>
      </c>
      <c r="K10" s="57" t="s">
        <v>108</v>
      </c>
    </row>
    <row r="11" spans="2:12" ht="30.75" customHeight="1" x14ac:dyDescent="0.25">
      <c r="B11" s="57">
        <v>3</v>
      </c>
      <c r="C11" s="58" t="s">
        <v>24</v>
      </c>
      <c r="D11" s="57" t="s">
        <v>97</v>
      </c>
      <c r="E11" s="113" t="s">
        <v>103</v>
      </c>
      <c r="F11" s="57" t="s">
        <v>59</v>
      </c>
      <c r="G11" s="57">
        <v>6</v>
      </c>
      <c r="H11" s="78">
        <v>0.53055692307692315</v>
      </c>
      <c r="I11" s="79">
        <f t="shared" si="0"/>
        <v>3.1833415384615389</v>
      </c>
      <c r="J11" s="76" t="s">
        <v>23</v>
      </c>
      <c r="K11" s="57" t="s">
        <v>108</v>
      </c>
    </row>
    <row r="12" spans="2:12" ht="30.75" customHeight="1" x14ac:dyDescent="0.25">
      <c r="B12" s="57">
        <v>4</v>
      </c>
      <c r="C12" s="58" t="s">
        <v>24</v>
      </c>
      <c r="D12" s="57" t="s">
        <v>98</v>
      </c>
      <c r="E12" s="113" t="s">
        <v>104</v>
      </c>
      <c r="F12" s="57" t="s">
        <v>59</v>
      </c>
      <c r="G12" s="57">
        <v>6</v>
      </c>
      <c r="H12" s="78">
        <v>2.8400399999999992</v>
      </c>
      <c r="I12" s="79">
        <f t="shared" si="0"/>
        <v>17.040239999999997</v>
      </c>
      <c r="J12" s="76" t="s">
        <v>23</v>
      </c>
      <c r="K12" s="57" t="s">
        <v>108</v>
      </c>
    </row>
    <row r="13" spans="2:12" ht="30.75" customHeight="1" x14ac:dyDescent="0.25">
      <c r="B13" s="57">
        <v>5</v>
      </c>
      <c r="C13" s="58" t="s">
        <v>24</v>
      </c>
      <c r="D13" s="57" t="s">
        <v>99</v>
      </c>
      <c r="E13" s="113" t="s">
        <v>105</v>
      </c>
      <c r="F13" s="57" t="s">
        <v>59</v>
      </c>
      <c r="G13" s="57">
        <v>6</v>
      </c>
      <c r="H13" s="78">
        <v>1.17306</v>
      </c>
      <c r="I13" s="79">
        <f t="shared" si="0"/>
        <v>7.0383599999999999</v>
      </c>
      <c r="J13" s="76" t="s">
        <v>23</v>
      </c>
      <c r="K13" s="57" t="s">
        <v>108</v>
      </c>
    </row>
    <row r="14" spans="2:12" ht="30.75" customHeight="1" x14ac:dyDescent="0.25">
      <c r="B14" s="57">
        <v>6</v>
      </c>
      <c r="C14" s="58" t="s">
        <v>95</v>
      </c>
      <c r="D14" s="57" t="s">
        <v>87</v>
      </c>
      <c r="E14" s="113" t="s">
        <v>106</v>
      </c>
      <c r="F14" s="57" t="s">
        <v>59</v>
      </c>
      <c r="G14" s="57">
        <v>6</v>
      </c>
      <c r="H14" s="78">
        <v>0.74117647058823533</v>
      </c>
      <c r="I14" s="79">
        <f t="shared" si="0"/>
        <v>4.447058823529412</v>
      </c>
      <c r="J14" s="76" t="s">
        <v>23</v>
      </c>
      <c r="K14" s="57" t="s">
        <v>95</v>
      </c>
    </row>
    <row r="15" spans="2:12" ht="30.75" customHeight="1" x14ac:dyDescent="0.25">
      <c r="B15" s="57">
        <v>7</v>
      </c>
      <c r="C15" s="58" t="s">
        <v>95</v>
      </c>
      <c r="D15" s="57" t="s">
        <v>100</v>
      </c>
      <c r="E15" s="113" t="s">
        <v>107</v>
      </c>
      <c r="F15" s="57" t="s">
        <v>59</v>
      </c>
      <c r="G15" s="57">
        <v>2</v>
      </c>
      <c r="H15" s="78">
        <v>11.117647058823529</v>
      </c>
      <c r="I15" s="79">
        <f t="shared" si="0"/>
        <v>22.235294117647058</v>
      </c>
      <c r="J15" s="76" t="s">
        <v>23</v>
      </c>
      <c r="K15" s="57" t="s">
        <v>95</v>
      </c>
    </row>
    <row r="16" spans="2:12" ht="24" customHeight="1" x14ac:dyDescent="0.25">
      <c r="B16" s="22"/>
      <c r="C16" s="137" t="s">
        <v>56</v>
      </c>
      <c r="D16" s="138"/>
      <c r="E16" s="138"/>
      <c r="F16" s="138"/>
      <c r="G16" s="138"/>
      <c r="H16" s="139"/>
      <c r="I16" s="70">
        <f>SUM(I9:I15)</f>
        <v>729.40136926224682</v>
      </c>
      <c r="J16" s="76" t="s">
        <v>23</v>
      </c>
      <c r="K16" s="71"/>
    </row>
    <row r="17" spans="2:13" ht="24" customHeight="1" x14ac:dyDescent="0.25">
      <c r="B17" s="22"/>
      <c r="C17" s="141" t="s">
        <v>94</v>
      </c>
      <c r="D17" s="142"/>
      <c r="E17" s="142"/>
      <c r="F17" s="142"/>
      <c r="G17" s="142"/>
      <c r="H17" s="143"/>
      <c r="I17" s="74">
        <f>6*30000</f>
        <v>180000</v>
      </c>
      <c r="J17" s="67" t="s">
        <v>31</v>
      </c>
      <c r="K17" s="71"/>
    </row>
    <row r="18" spans="2:13" s="11" customFormat="1" ht="30" customHeight="1" x14ac:dyDescent="0.25">
      <c r="B18"/>
      <c r="C18" s="140" t="s">
        <v>52</v>
      </c>
      <c r="D18" s="140"/>
      <c r="E18" s="140"/>
      <c r="F18" s="140"/>
      <c r="G18" s="140"/>
      <c r="H18" s="140"/>
      <c r="I18" s="68">
        <f>I16</f>
        <v>729.40136926224682</v>
      </c>
      <c r="J18" s="67" t="s">
        <v>23</v>
      </c>
      <c r="K18" s="72"/>
      <c r="L18" s="1"/>
      <c r="M18" s="25"/>
    </row>
    <row r="19" spans="2:13" ht="24" customHeight="1" x14ac:dyDescent="0.25">
      <c r="B19" s="59"/>
      <c r="C19" s="140"/>
      <c r="D19" s="140"/>
      <c r="E19" s="140"/>
      <c r="F19" s="140"/>
      <c r="G19" s="140"/>
      <c r="H19" s="140"/>
      <c r="I19" s="69">
        <f>I17</f>
        <v>180000</v>
      </c>
      <c r="J19" s="67" t="s">
        <v>31</v>
      </c>
      <c r="K19" s="65"/>
    </row>
    <row r="20" spans="2:13" ht="30" customHeight="1" x14ac:dyDescent="0.25">
      <c r="B20" s="49" t="s">
        <v>14</v>
      </c>
      <c r="C20" s="56"/>
      <c r="D20" s="49" t="s">
        <v>55</v>
      </c>
      <c r="E20" s="49"/>
      <c r="F20" s="49"/>
      <c r="G20" s="55"/>
      <c r="H20" s="56"/>
      <c r="I20" s="56"/>
      <c r="J20" s="56"/>
      <c r="K20" s="62"/>
    </row>
    <row r="21" spans="2:13" ht="30" customHeight="1" x14ac:dyDescent="0.25">
      <c r="B21" s="49" t="s">
        <v>49</v>
      </c>
      <c r="C21" s="56"/>
      <c r="D21" s="49" t="s">
        <v>50</v>
      </c>
      <c r="E21" s="49"/>
      <c r="F21" s="49"/>
      <c r="G21" s="55"/>
      <c r="H21" s="56"/>
      <c r="I21" s="56"/>
      <c r="J21" s="56"/>
      <c r="K21" s="56"/>
    </row>
    <row r="22" spans="2:13" ht="30" customHeight="1" x14ac:dyDescent="0.25">
      <c r="B22" s="49" t="s">
        <v>15</v>
      </c>
      <c r="C22" s="56"/>
      <c r="D22" s="49" t="s">
        <v>16</v>
      </c>
      <c r="E22" s="49"/>
      <c r="F22" s="49"/>
      <c r="G22" s="55"/>
      <c r="H22" s="56"/>
      <c r="I22" s="56"/>
      <c r="J22" s="56"/>
      <c r="K22" s="56"/>
    </row>
    <row r="23" spans="2:13" ht="30" customHeight="1" x14ac:dyDescent="0.25">
      <c r="B23" s="49"/>
      <c r="C23" s="56"/>
      <c r="D23" s="56"/>
      <c r="E23" s="56"/>
      <c r="F23" s="56"/>
      <c r="G23" s="55"/>
      <c r="H23" s="56"/>
      <c r="I23" s="56"/>
      <c r="J23" s="56"/>
      <c r="K23" s="56"/>
    </row>
    <row r="24" spans="2:13" ht="30" customHeight="1" x14ac:dyDescent="0.25">
      <c r="B24" s="135" t="s">
        <v>17</v>
      </c>
      <c r="C24" s="135"/>
      <c r="D24" s="135"/>
      <c r="E24" s="73"/>
      <c r="F24" s="73"/>
      <c r="G24" s="55"/>
      <c r="H24" s="56"/>
      <c r="I24" s="56"/>
      <c r="J24" s="73" t="s">
        <v>18</v>
      </c>
      <c r="K24" s="49"/>
      <c r="L24" s="9"/>
    </row>
    <row r="25" spans="2:13" ht="30" customHeight="1" x14ac:dyDescent="0.3">
      <c r="B25" s="73"/>
      <c r="C25" s="73"/>
      <c r="D25" s="73"/>
      <c r="E25" s="73"/>
      <c r="F25" s="73"/>
      <c r="G25" s="55"/>
      <c r="H25" s="56"/>
      <c r="I25" s="56"/>
      <c r="J25" s="60"/>
      <c r="K25" s="61"/>
      <c r="L25" s="9"/>
    </row>
    <row r="26" spans="2:13" ht="17.25" x14ac:dyDescent="0.3">
      <c r="B26" s="73"/>
      <c r="C26" s="73"/>
      <c r="D26" s="73"/>
      <c r="E26" s="73"/>
      <c r="F26" s="73"/>
      <c r="G26" s="55"/>
      <c r="H26" s="56"/>
      <c r="I26" s="56"/>
      <c r="J26" s="60"/>
      <c r="K26" s="64"/>
    </row>
    <row r="27" spans="2:13" ht="17.25" x14ac:dyDescent="0.3">
      <c r="B27" s="73"/>
      <c r="C27" s="73"/>
      <c r="D27" s="73"/>
      <c r="E27" s="73"/>
      <c r="F27" s="73"/>
      <c r="G27" s="55"/>
      <c r="H27" s="56"/>
      <c r="I27" s="56"/>
      <c r="J27" s="60"/>
      <c r="K27" s="61"/>
    </row>
    <row r="28" spans="2:13" x14ac:dyDescent="0.25">
      <c r="B28" s="135" t="s">
        <v>19</v>
      </c>
      <c r="C28" s="135"/>
      <c r="D28" s="135"/>
      <c r="E28" s="73"/>
      <c r="F28" s="73"/>
      <c r="G28" s="55"/>
      <c r="H28" s="56"/>
      <c r="I28" s="56"/>
      <c r="J28" s="73" t="s">
        <v>20</v>
      </c>
      <c r="K28" s="61"/>
    </row>
    <row r="29" spans="2:13" x14ac:dyDescent="0.25">
      <c r="B29" s="135" t="s">
        <v>21</v>
      </c>
      <c r="C29" s="135"/>
      <c r="D29" s="135"/>
      <c r="E29" s="73"/>
      <c r="F29" s="73"/>
      <c r="G29" s="55"/>
      <c r="H29" s="56"/>
      <c r="J29" s="73" t="s">
        <v>21</v>
      </c>
      <c r="K29" s="61"/>
    </row>
  </sheetData>
  <mergeCells count="8">
    <mergeCell ref="B28:D28"/>
    <mergeCell ref="B29:D29"/>
    <mergeCell ref="B1:K1"/>
    <mergeCell ref="J4:K4"/>
    <mergeCell ref="C16:H16"/>
    <mergeCell ref="C18:H19"/>
    <mergeCell ref="B24:D24"/>
    <mergeCell ref="C17:H17"/>
  </mergeCells>
  <pageMargins left="0.7" right="0.21" top="0.55000000000000004" bottom="0.75" header="0.3" footer="0.3"/>
  <pageSetup scale="9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showGridLines="0" topLeftCell="A7" zoomScaleNormal="100" workbookViewId="0">
      <selection activeCell="C14" sqref="C14"/>
    </sheetView>
  </sheetViews>
  <sheetFormatPr defaultRowHeight="15" x14ac:dyDescent="0.25"/>
  <cols>
    <col min="1" max="1" width="4" style="97" customWidth="1"/>
    <col min="2" max="2" width="21.140625" customWidth="1"/>
    <col min="3" max="3" width="22.140625" bestFit="1" customWidth="1"/>
    <col min="4" max="4" width="14.5703125" style="100" customWidth="1"/>
    <col min="5" max="5" width="9.140625" style="100" customWidth="1"/>
    <col min="6" max="6" width="9.140625" style="100" hidden="1" customWidth="1"/>
    <col min="7" max="8" width="9.140625" style="123" hidden="1" customWidth="1"/>
    <col min="9" max="10" width="19.42578125" style="110" customWidth="1"/>
    <col min="11" max="12" width="19.42578125" style="100" customWidth="1"/>
    <col min="13" max="13" width="41.5703125" customWidth="1"/>
  </cols>
  <sheetData>
    <row r="1" spans="1:16" ht="17.25" customHeight="1" x14ac:dyDescent="0.25">
      <c r="A1" s="80" t="s">
        <v>61</v>
      </c>
      <c r="B1" s="81"/>
      <c r="C1" s="82" t="s">
        <v>109</v>
      </c>
      <c r="D1" s="83"/>
      <c r="E1" s="114"/>
      <c r="F1" s="114"/>
      <c r="G1" s="115"/>
      <c r="H1" s="115"/>
      <c r="I1" s="114"/>
      <c r="J1" s="114"/>
      <c r="K1" s="114"/>
      <c r="L1" s="114"/>
      <c r="M1" s="114"/>
    </row>
    <row r="2" spans="1:16" ht="15.75" customHeight="1" x14ac:dyDescent="0.25">
      <c r="A2" s="80" t="s">
        <v>62</v>
      </c>
      <c r="B2" s="81"/>
      <c r="C2" s="84" t="s">
        <v>110</v>
      </c>
      <c r="D2" s="83"/>
      <c r="E2" s="114"/>
      <c r="F2" s="114"/>
      <c r="G2" s="115"/>
      <c r="H2" s="115"/>
      <c r="I2" s="114"/>
      <c r="J2" s="114"/>
      <c r="K2" s="114"/>
      <c r="L2" s="114"/>
      <c r="M2" s="81"/>
    </row>
    <row r="3" spans="1:16" ht="15.75" customHeight="1" x14ac:dyDescent="0.25">
      <c r="A3" s="80" t="s">
        <v>63</v>
      </c>
      <c r="B3" s="111"/>
      <c r="C3" s="84" t="s">
        <v>59</v>
      </c>
      <c r="D3" s="83"/>
      <c r="E3" s="111"/>
      <c r="F3" s="111"/>
      <c r="G3" s="116"/>
      <c r="H3" s="116"/>
      <c r="I3" s="107"/>
      <c r="J3" s="107"/>
      <c r="K3" s="111"/>
      <c r="L3" s="111"/>
    </row>
    <row r="4" spans="1:16" ht="15.75" customHeight="1" x14ac:dyDescent="0.25">
      <c r="A4" s="80" t="s">
        <v>64</v>
      </c>
      <c r="B4" s="111"/>
      <c r="C4" s="84" t="s">
        <v>65</v>
      </c>
      <c r="D4" s="83"/>
      <c r="E4" s="85"/>
      <c r="F4" s="85"/>
      <c r="G4" s="117"/>
      <c r="H4" s="117"/>
      <c r="I4" s="108"/>
      <c r="J4" s="108"/>
      <c r="K4" s="85"/>
      <c r="L4" s="85"/>
    </row>
    <row r="5" spans="1:16" ht="15.75" x14ac:dyDescent="0.25">
      <c r="A5" s="80" t="s">
        <v>66</v>
      </c>
      <c r="B5" s="82"/>
      <c r="C5" s="82" t="s">
        <v>67</v>
      </c>
      <c r="D5" s="86"/>
      <c r="E5" s="85"/>
      <c r="F5" s="85"/>
      <c r="G5" s="117"/>
      <c r="H5" s="117"/>
      <c r="I5" s="108"/>
      <c r="J5" s="108"/>
      <c r="K5" s="85"/>
      <c r="L5" s="85"/>
      <c r="P5" t="s">
        <v>68</v>
      </c>
    </row>
    <row r="6" spans="1:16" ht="15.75" x14ac:dyDescent="0.25">
      <c r="A6" s="80" t="s">
        <v>69</v>
      </c>
      <c r="B6" s="82"/>
      <c r="C6" s="82" t="s">
        <v>111</v>
      </c>
      <c r="D6" s="86"/>
      <c r="E6" s="85"/>
      <c r="F6" s="85"/>
      <c r="G6" s="117"/>
      <c r="H6" s="117"/>
      <c r="I6" s="108"/>
      <c r="J6" s="108"/>
      <c r="K6" s="85"/>
      <c r="L6" s="85"/>
    </row>
    <row r="7" spans="1:16" ht="15.75" x14ac:dyDescent="0.25">
      <c r="A7" s="80" t="s">
        <v>70</v>
      </c>
      <c r="B7" s="82"/>
      <c r="C7" s="82" t="s">
        <v>112</v>
      </c>
      <c r="D7" s="86"/>
      <c r="E7" s="85"/>
      <c r="F7" s="85"/>
      <c r="G7" s="117"/>
      <c r="H7" s="117"/>
      <c r="I7" s="108"/>
      <c r="J7" s="108"/>
      <c r="K7" s="85"/>
      <c r="L7" s="85"/>
    </row>
    <row r="8" spans="1:16" ht="15.75" x14ac:dyDescent="0.25">
      <c r="A8" s="80" t="s">
        <v>71</v>
      </c>
      <c r="B8" s="82"/>
      <c r="C8" s="84" t="s">
        <v>59</v>
      </c>
      <c r="D8" s="86"/>
      <c r="E8" s="85"/>
      <c r="F8" s="85"/>
      <c r="G8" s="117"/>
      <c r="H8" s="117"/>
      <c r="I8" s="108"/>
      <c r="J8" s="108"/>
      <c r="K8" s="85"/>
      <c r="L8" s="85"/>
    </row>
    <row r="9" spans="1:16" ht="15.75" x14ac:dyDescent="0.25">
      <c r="A9" s="80" t="s">
        <v>72</v>
      </c>
      <c r="B9" s="82"/>
      <c r="C9" s="84" t="s">
        <v>59</v>
      </c>
      <c r="D9" s="86"/>
      <c r="E9" s="85"/>
      <c r="F9" s="85"/>
      <c r="G9" s="117"/>
      <c r="H9" s="117"/>
      <c r="I9" s="108"/>
      <c r="J9" s="108"/>
      <c r="K9" s="85"/>
      <c r="L9" s="85"/>
    </row>
    <row r="10" spans="1:16" ht="15.75" x14ac:dyDescent="0.25">
      <c r="A10" s="111"/>
      <c r="B10" s="82"/>
      <c r="C10" s="82"/>
      <c r="D10" s="86"/>
      <c r="E10" s="86"/>
      <c r="F10" s="86"/>
      <c r="G10" s="118"/>
      <c r="H10" s="118"/>
      <c r="I10" s="109"/>
      <c r="J10" s="109"/>
      <c r="K10" s="86"/>
      <c r="L10" s="86"/>
      <c r="N10" s="87"/>
      <c r="O10" s="87"/>
    </row>
    <row r="11" spans="1:16" ht="26.25" customHeight="1" x14ac:dyDescent="0.25">
      <c r="A11" s="112" t="s">
        <v>73</v>
      </c>
      <c r="B11" s="75" t="s">
        <v>7</v>
      </c>
      <c r="C11" s="88" t="s">
        <v>74</v>
      </c>
      <c r="D11" s="88" t="s">
        <v>60</v>
      </c>
      <c r="E11" s="89" t="s">
        <v>9</v>
      </c>
      <c r="F11" s="104" t="s">
        <v>113</v>
      </c>
      <c r="G11" s="119"/>
      <c r="H11" s="119"/>
      <c r="I11" s="90" t="s">
        <v>85</v>
      </c>
      <c r="J11" s="90" t="s">
        <v>86</v>
      </c>
      <c r="K11" s="89" t="s">
        <v>75</v>
      </c>
      <c r="L11" s="89" t="s">
        <v>76</v>
      </c>
      <c r="M11" s="105" t="s">
        <v>13</v>
      </c>
      <c r="N11" s="92"/>
      <c r="O11" s="87"/>
    </row>
    <row r="12" spans="1:16" ht="26.25" customHeight="1" x14ac:dyDescent="0.25">
      <c r="A12" s="89">
        <v>1</v>
      </c>
      <c r="B12" s="75" t="s">
        <v>25</v>
      </c>
      <c r="C12" s="77" t="s">
        <v>101</v>
      </c>
      <c r="D12" s="88" t="s">
        <v>59</v>
      </c>
      <c r="E12" s="89">
        <v>6</v>
      </c>
      <c r="F12" s="89">
        <v>107</v>
      </c>
      <c r="G12" s="120"/>
      <c r="H12" s="120"/>
      <c r="I12" s="90">
        <v>57.594599999999993</v>
      </c>
      <c r="J12" s="90">
        <f>I12*E12</f>
        <v>345.56759999999997</v>
      </c>
      <c r="K12" s="89" t="s">
        <v>24</v>
      </c>
      <c r="L12" s="89" t="s">
        <v>108</v>
      </c>
      <c r="M12" s="91"/>
      <c r="N12" s="92">
        <f>INDEX('[1]Balance (Stock Control)'!$AK:$AK,MATCH(C12,'[1]Balance (Stock Control)'!$F:$F,0))</f>
        <v>107</v>
      </c>
      <c r="O12" s="87"/>
    </row>
    <row r="13" spans="1:16" ht="26.25" customHeight="1" x14ac:dyDescent="0.25">
      <c r="A13" s="89">
        <v>2</v>
      </c>
      <c r="B13" s="75" t="s">
        <v>96</v>
      </c>
      <c r="C13" s="77" t="s">
        <v>102</v>
      </c>
      <c r="D13" s="88" t="s">
        <v>59</v>
      </c>
      <c r="E13" s="89">
        <v>6</v>
      </c>
      <c r="F13" s="89">
        <v>25</v>
      </c>
      <c r="G13" s="120"/>
      <c r="H13" s="120"/>
      <c r="I13" s="90">
        <v>54.981579130434788</v>
      </c>
      <c r="J13" s="90">
        <f t="shared" ref="J13:J18" si="0">I13*E13</f>
        <v>329.88947478260872</v>
      </c>
      <c r="K13" s="89" t="s">
        <v>24</v>
      </c>
      <c r="L13" s="89" t="s">
        <v>108</v>
      </c>
      <c r="M13" s="91"/>
      <c r="N13" s="92">
        <f>INDEX('[1]Balance (Stock Control)'!$AK:$AK,MATCH(C13,'[1]Balance (Stock Control)'!$F:$F,0))</f>
        <v>25</v>
      </c>
      <c r="O13" s="87"/>
    </row>
    <row r="14" spans="1:16" ht="26.25" customHeight="1" x14ac:dyDescent="0.25">
      <c r="A14" s="89">
        <v>3</v>
      </c>
      <c r="B14" s="75" t="s">
        <v>97</v>
      </c>
      <c r="C14" s="77" t="s">
        <v>103</v>
      </c>
      <c r="D14" s="88" t="s">
        <v>59</v>
      </c>
      <c r="E14" s="89">
        <v>6</v>
      </c>
      <c r="F14" s="89">
        <v>554</v>
      </c>
      <c r="G14" s="120"/>
      <c r="H14" s="120"/>
      <c r="I14" s="90">
        <v>0.53055692307692315</v>
      </c>
      <c r="J14" s="90">
        <f t="shared" si="0"/>
        <v>3.1833415384615389</v>
      </c>
      <c r="K14" s="89" t="s">
        <v>24</v>
      </c>
      <c r="L14" s="89" t="s">
        <v>108</v>
      </c>
      <c r="M14" s="91"/>
      <c r="N14" s="92">
        <f>INDEX('[1]Balance (Stock Control)'!$AK:$AK,MATCH(C14,'[1]Balance (Stock Control)'!$F:$F,0))</f>
        <v>554</v>
      </c>
      <c r="O14" s="87"/>
    </row>
    <row r="15" spans="1:16" ht="26.25" customHeight="1" x14ac:dyDescent="0.25">
      <c r="A15" s="89">
        <v>4</v>
      </c>
      <c r="B15" s="75" t="s">
        <v>98</v>
      </c>
      <c r="C15" s="77" t="s">
        <v>104</v>
      </c>
      <c r="D15" s="88" t="s">
        <v>59</v>
      </c>
      <c r="E15" s="89">
        <v>6</v>
      </c>
      <c r="F15" s="89">
        <v>42</v>
      </c>
      <c r="G15" s="120"/>
      <c r="H15" s="120"/>
      <c r="I15" s="90">
        <v>2.8400399999999992</v>
      </c>
      <c r="J15" s="90">
        <f t="shared" si="0"/>
        <v>17.040239999999997</v>
      </c>
      <c r="K15" s="89" t="s">
        <v>24</v>
      </c>
      <c r="L15" s="89" t="s">
        <v>108</v>
      </c>
      <c r="M15" s="91"/>
      <c r="N15" s="92">
        <f>INDEX('[1]Balance (Stock Control)'!$AK:$AK,MATCH(C15,'[1]Balance (Stock Control)'!$F:$F,0))</f>
        <v>42</v>
      </c>
      <c r="O15" s="87"/>
    </row>
    <row r="16" spans="1:16" ht="26.25" customHeight="1" x14ac:dyDescent="0.25">
      <c r="A16" s="89">
        <v>5</v>
      </c>
      <c r="B16" s="75" t="s">
        <v>99</v>
      </c>
      <c r="C16" s="77" t="s">
        <v>105</v>
      </c>
      <c r="D16" s="88" t="s">
        <v>59</v>
      </c>
      <c r="E16" s="89">
        <v>6</v>
      </c>
      <c r="F16" s="89">
        <v>486</v>
      </c>
      <c r="G16" s="120"/>
      <c r="H16" s="120"/>
      <c r="I16" s="90">
        <v>1.17306</v>
      </c>
      <c r="J16" s="90">
        <f t="shared" si="0"/>
        <v>7.0383599999999999</v>
      </c>
      <c r="K16" s="89" t="s">
        <v>24</v>
      </c>
      <c r="L16" s="89" t="s">
        <v>108</v>
      </c>
      <c r="M16" s="91"/>
      <c r="N16" s="92">
        <f>INDEX('[1]Balance (Stock Control)'!$AK:$AK,MATCH(C16,'[1]Balance (Stock Control)'!$F:$F,0))</f>
        <v>486</v>
      </c>
      <c r="O16" s="87"/>
    </row>
    <row r="17" spans="1:15" ht="26.25" customHeight="1" x14ac:dyDescent="0.25">
      <c r="A17" s="89">
        <v>6</v>
      </c>
      <c r="B17" s="93" t="s">
        <v>87</v>
      </c>
      <c r="C17" s="121" t="s">
        <v>106</v>
      </c>
      <c r="D17" s="89" t="s">
        <v>59</v>
      </c>
      <c r="E17" s="89">
        <v>6</v>
      </c>
      <c r="F17" s="89">
        <v>0</v>
      </c>
      <c r="G17" s="120">
        <v>2000</v>
      </c>
      <c r="H17" s="120">
        <v>2520</v>
      </c>
      <c r="I17" s="90">
        <v>0.74117647058823533</v>
      </c>
      <c r="J17" s="90">
        <f>I17*E17</f>
        <v>4.447058823529412</v>
      </c>
      <c r="K17" s="89" t="s">
        <v>95</v>
      </c>
      <c r="L17" s="89" t="s">
        <v>95</v>
      </c>
      <c r="M17" s="91"/>
      <c r="N17" s="92">
        <f>INDEX('[1]Balance (Stock Control)'!$AK:$AK,MATCH(C17,'[1]Balance (Stock Control)'!$F:$F,0))</f>
        <v>0</v>
      </c>
      <c r="O17" s="87"/>
    </row>
    <row r="18" spans="1:15" ht="26.25" customHeight="1" x14ac:dyDescent="0.25">
      <c r="A18" s="104">
        <v>7</v>
      </c>
      <c r="B18" s="93" t="s">
        <v>100</v>
      </c>
      <c r="C18" s="121" t="s">
        <v>107</v>
      </c>
      <c r="D18" s="89" t="s">
        <v>59</v>
      </c>
      <c r="E18" s="89">
        <v>2</v>
      </c>
      <c r="F18" s="89" t="e">
        <v>#N/A</v>
      </c>
      <c r="G18" s="120">
        <v>30000</v>
      </c>
      <c r="H18" s="120">
        <v>37800</v>
      </c>
      <c r="I18" s="90">
        <v>11.117647058823529</v>
      </c>
      <c r="J18" s="90">
        <f t="shared" si="0"/>
        <v>22.235294117647058</v>
      </c>
      <c r="K18" s="89" t="s">
        <v>95</v>
      </c>
      <c r="L18" s="89" t="s">
        <v>95</v>
      </c>
      <c r="M18" s="91"/>
      <c r="N18" s="92" t="e">
        <f>INDEX('[1]Balance (Stock Control)'!$AK:$AK,MATCH(C18,'[1]Balance (Stock Control)'!$F:$F,0))</f>
        <v>#N/A</v>
      </c>
      <c r="O18" s="87"/>
    </row>
    <row r="19" spans="1:15" s="87" customFormat="1" ht="26.25" customHeight="1" x14ac:dyDescent="0.25">
      <c r="A19" s="94"/>
      <c r="B19" s="95"/>
      <c r="C19" s="96"/>
      <c r="D19" s="94"/>
      <c r="E19" s="94"/>
      <c r="F19" s="94"/>
      <c r="G19" s="122"/>
      <c r="H19" s="122"/>
      <c r="I19" s="90" t="s">
        <v>77</v>
      </c>
      <c r="J19" s="90">
        <f>SUM(J12:J18)</f>
        <v>729.40136926224682</v>
      </c>
      <c r="K19" s="94"/>
      <c r="L19" s="94"/>
      <c r="M19" s="106"/>
      <c r="N19" s="92"/>
    </row>
    <row r="20" spans="1:15" ht="27" customHeight="1" x14ac:dyDescent="0.25">
      <c r="A20" s="144" t="s">
        <v>78</v>
      </c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</row>
    <row r="21" spans="1:15" ht="27.75" customHeight="1" x14ac:dyDescent="0.25">
      <c r="A21" s="144"/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</row>
    <row r="23" spans="1:15" x14ac:dyDescent="0.25">
      <c r="B23" s="98" t="s">
        <v>79</v>
      </c>
      <c r="C23" s="99">
        <v>45281</v>
      </c>
      <c r="D23"/>
      <c r="E23"/>
    </row>
    <row r="24" spans="1:15" x14ac:dyDescent="0.25">
      <c r="B24" s="98" t="s">
        <v>80</v>
      </c>
      <c r="C24" s="99">
        <v>45281</v>
      </c>
      <c r="D24"/>
      <c r="E24"/>
    </row>
    <row r="25" spans="1:15" x14ac:dyDescent="0.25">
      <c r="B25" s="98" t="s">
        <v>81</v>
      </c>
      <c r="C25" s="101"/>
      <c r="D25"/>
      <c r="E25"/>
      <c r="I25" s="124"/>
    </row>
    <row r="26" spans="1:15" ht="15.75" x14ac:dyDescent="0.25">
      <c r="B26" s="102" t="s">
        <v>82</v>
      </c>
      <c r="C26" s="102" t="s">
        <v>83</v>
      </c>
      <c r="D26" s="102"/>
      <c r="E26" s="102"/>
    </row>
    <row r="27" spans="1:15" ht="15.75" x14ac:dyDescent="0.25">
      <c r="B27" s="102"/>
      <c r="C27" s="102" t="s">
        <v>84</v>
      </c>
      <c r="D27" s="102"/>
      <c r="E27" s="102"/>
    </row>
    <row r="28" spans="1:15" ht="15.75" x14ac:dyDescent="0.25">
      <c r="B28" s="103"/>
      <c r="C28" s="102"/>
      <c r="D28" s="102"/>
      <c r="E28" s="102"/>
    </row>
  </sheetData>
  <autoFilter ref="A11:P18"/>
  <mergeCells count="1">
    <mergeCell ref="A20:M21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MLM</vt:lpstr>
      <vt:lpstr>MLM Part</vt:lpstr>
      <vt:lpstr>Quo2(USD)  (2)</vt:lpstr>
      <vt:lpstr>0178 (Quo)</vt:lpstr>
      <vt:lpstr>'Quo2(USD) 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2023-12-22T06:54:13Z</dcterms:modified>
</cp:coreProperties>
</file>