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ZZ\ZZ\"/>
    </mc:Choice>
  </mc:AlternateContent>
  <bookViews>
    <workbookView xWindow="0" yWindow="0" windowWidth="20490" windowHeight="7755" firstSheet="1" activeTab="5"/>
  </bookViews>
  <sheets>
    <sheet name="CCO-0012" sheetId="3" state="hidden" r:id="rId1"/>
    <sheet name="12291" sheetId="4" r:id="rId2"/>
    <sheet name="16928" sheetId="5" r:id="rId3"/>
    <sheet name="16930" sheetId="6" r:id="rId4"/>
    <sheet name="16938" sheetId="7" r:id="rId5"/>
    <sheet name="3unit" sheetId="8" r:id="rId6"/>
    <sheet name="Hitachi parts" sheetId="9" r:id="rId7"/>
    <sheet name="Sheet1" sheetId="10" r:id="rId8"/>
  </sheets>
  <externalReferences>
    <externalReference r:id="rId9"/>
    <externalReference r:id="rId10"/>
  </externalReferences>
  <definedNames>
    <definedName name="_xlnm._FilterDatabase" localSheetId="1" hidden="1">'12291'!$A$1:$P$198</definedName>
    <definedName name="_xlnm._FilterDatabase" localSheetId="2" hidden="1">'16928'!$A$1:$L$201</definedName>
    <definedName name="_xlnm._FilterDatabase" localSheetId="3" hidden="1">'16930'!$A$1:$M$175</definedName>
    <definedName name="_xlnm._FilterDatabase" localSheetId="4" hidden="1">'16938'!$A$1:$M$177</definedName>
    <definedName name="_xlnm._FilterDatabase" localSheetId="5" hidden="1">'3unit'!$A$1:$P$551</definedName>
    <definedName name="_xlnm._FilterDatabase" localSheetId="0" hidden="1">'CCO-0012'!$A$11:$L$17</definedName>
    <definedName name="_xlnm._FilterDatabase" localSheetId="6" hidden="1">'Hitachi parts'!$A$1:$K$39</definedName>
    <definedName name="_xlnm.Print_Area" localSheetId="1">'12291'!$A$119:$K$198</definedName>
    <definedName name="_xlnm.Print_Area" localSheetId="0">'CCO-0012'!$A$148:$K$235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2" i="8" l="1"/>
  <c r="H443" i="8"/>
  <c r="H444" i="8"/>
  <c r="H445" i="8"/>
  <c r="H446" i="8"/>
  <c r="H447" i="8"/>
  <c r="H448" i="8"/>
  <c r="H449" i="8"/>
  <c r="H450" i="8"/>
  <c r="H451" i="8"/>
  <c r="H452" i="8"/>
  <c r="H441" i="8"/>
  <c r="I84" i="7"/>
  <c r="I83" i="7"/>
  <c r="H3" i="9" l="1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2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4" i="9"/>
  <c r="J3" i="9"/>
  <c r="J2" i="9"/>
  <c r="J36" i="9" l="1"/>
  <c r="J38" i="9" s="1"/>
  <c r="J39" i="9" s="1"/>
  <c r="L74" i="4" l="1"/>
  <c r="L83" i="4"/>
  <c r="P105" i="8" l="1"/>
  <c r="I468" i="8" l="1"/>
  <c r="Q3" i="8"/>
  <c r="Q4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Q63" i="8"/>
  <c r="Q64" i="8"/>
  <c r="Q65" i="8"/>
  <c r="Q66" i="8"/>
  <c r="Q67" i="8"/>
  <c r="Q68" i="8"/>
  <c r="Q69" i="8"/>
  <c r="Q70" i="8"/>
  <c r="Q71" i="8"/>
  <c r="Q72" i="8"/>
  <c r="Q73" i="8"/>
  <c r="Q74" i="8"/>
  <c r="Q75" i="8"/>
  <c r="Q76" i="8"/>
  <c r="Q77" i="8"/>
  <c r="Q78" i="8"/>
  <c r="Q79" i="8"/>
  <c r="Q80" i="8"/>
  <c r="Q81" i="8"/>
  <c r="Q82" i="8"/>
  <c r="Q83" i="8"/>
  <c r="Q84" i="8"/>
  <c r="Q85" i="8"/>
  <c r="Q86" i="8"/>
  <c r="Q87" i="8"/>
  <c r="Q88" i="8"/>
  <c r="Q89" i="8"/>
  <c r="Q90" i="8"/>
  <c r="Q91" i="8"/>
  <c r="Q92" i="8"/>
  <c r="Q93" i="8"/>
  <c r="Q94" i="8"/>
  <c r="Q95" i="8"/>
  <c r="Q96" i="8"/>
  <c r="Q97" i="8"/>
  <c r="Q98" i="8"/>
  <c r="Q99" i="8"/>
  <c r="Q100" i="8"/>
  <c r="Q101" i="8"/>
  <c r="Q102" i="8"/>
  <c r="Q103" i="8"/>
  <c r="Q104" i="8"/>
  <c r="Q105" i="8"/>
  <c r="Q106" i="8"/>
  <c r="Q107" i="8"/>
  <c r="Q108" i="8"/>
  <c r="Q109" i="8"/>
  <c r="Q110" i="8"/>
  <c r="Q111" i="8"/>
  <c r="Q112" i="8"/>
  <c r="Q113" i="8"/>
  <c r="Q114" i="8"/>
  <c r="Q115" i="8"/>
  <c r="Q116" i="8"/>
  <c r="Q117" i="8"/>
  <c r="Q118" i="8"/>
  <c r="Q119" i="8"/>
  <c r="Q120" i="8"/>
  <c r="Q121" i="8"/>
  <c r="Q122" i="8"/>
  <c r="Q123" i="8"/>
  <c r="Q124" i="8"/>
  <c r="Q125" i="8"/>
  <c r="Q126" i="8"/>
  <c r="Q127" i="8"/>
  <c r="Q128" i="8"/>
  <c r="Q129" i="8"/>
  <c r="Q130" i="8"/>
  <c r="Q131" i="8"/>
  <c r="Q132" i="8"/>
  <c r="Q133" i="8"/>
  <c r="Q134" i="8"/>
  <c r="Q135" i="8"/>
  <c r="Q136" i="8"/>
  <c r="Q137" i="8"/>
  <c r="Q138" i="8"/>
  <c r="Q139" i="8"/>
  <c r="Q140" i="8"/>
  <c r="Q141" i="8"/>
  <c r="Q142" i="8"/>
  <c r="Q143" i="8"/>
  <c r="Q144" i="8"/>
  <c r="Q145" i="8"/>
  <c r="Q146" i="8"/>
  <c r="Q147" i="8"/>
  <c r="Q148" i="8"/>
  <c r="Q149" i="8"/>
  <c r="Q150" i="8"/>
  <c r="Q151" i="8"/>
  <c r="Q152" i="8"/>
  <c r="Q153" i="8"/>
  <c r="Q154" i="8"/>
  <c r="Q155" i="8"/>
  <c r="Q156" i="8"/>
  <c r="Q157" i="8"/>
  <c r="Q158" i="8"/>
  <c r="Q159" i="8"/>
  <c r="Q160" i="8"/>
  <c r="Q161" i="8"/>
  <c r="Q162" i="8"/>
  <c r="Q163" i="8"/>
  <c r="Q164" i="8"/>
  <c r="Q165" i="8"/>
  <c r="Q166" i="8"/>
  <c r="Q167" i="8"/>
  <c r="Q168" i="8"/>
  <c r="Q169" i="8"/>
  <c r="Q170" i="8"/>
  <c r="Q171" i="8"/>
  <c r="Q172" i="8"/>
  <c r="Q173" i="8"/>
  <c r="Q174" i="8"/>
  <c r="Q175" i="8"/>
  <c r="Q176" i="8"/>
  <c r="Q177" i="8"/>
  <c r="Q178" i="8"/>
  <c r="Q179" i="8"/>
  <c r="Q180" i="8"/>
  <c r="Q181" i="8"/>
  <c r="Q182" i="8"/>
  <c r="Q183" i="8"/>
  <c r="Q184" i="8"/>
  <c r="Q185" i="8"/>
  <c r="Q186" i="8"/>
  <c r="Q187" i="8"/>
  <c r="Q188" i="8"/>
  <c r="Q189" i="8"/>
  <c r="Q190" i="8"/>
  <c r="Q191" i="8"/>
  <c r="Q192" i="8"/>
  <c r="Q193" i="8"/>
  <c r="Q194" i="8"/>
  <c r="Q195" i="8"/>
  <c r="Q196" i="8"/>
  <c r="Q197" i="8"/>
  <c r="Q198" i="8"/>
  <c r="Q199" i="8"/>
  <c r="Q200" i="8"/>
  <c r="Q201" i="8"/>
  <c r="Q202" i="8"/>
  <c r="Q203" i="8"/>
  <c r="Q204" i="8"/>
  <c r="Q205" i="8"/>
  <c r="Q206" i="8"/>
  <c r="Q207" i="8"/>
  <c r="Q208" i="8"/>
  <c r="Q209" i="8"/>
  <c r="Q210" i="8"/>
  <c r="Q211" i="8"/>
  <c r="Q212" i="8"/>
  <c r="Q213" i="8"/>
  <c r="Q214" i="8"/>
  <c r="Q215" i="8"/>
  <c r="Q216" i="8"/>
  <c r="Q217" i="8"/>
  <c r="Q218" i="8"/>
  <c r="Q219" i="8"/>
  <c r="Q220" i="8"/>
  <c r="Q221" i="8"/>
  <c r="Q222" i="8"/>
  <c r="Q223" i="8"/>
  <c r="Q224" i="8"/>
  <c r="Q225" i="8"/>
  <c r="Q226" i="8"/>
  <c r="Q227" i="8"/>
  <c r="Q228" i="8"/>
  <c r="Q229" i="8"/>
  <c r="Q230" i="8"/>
  <c r="Q231" i="8"/>
  <c r="Q232" i="8"/>
  <c r="Q233" i="8"/>
  <c r="Q234" i="8"/>
  <c r="Q235" i="8"/>
  <c r="Q236" i="8"/>
  <c r="Q237" i="8"/>
  <c r="Q238" i="8"/>
  <c r="Q239" i="8"/>
  <c r="Q240" i="8"/>
  <c r="Q241" i="8"/>
  <c r="Q242" i="8"/>
  <c r="Q243" i="8"/>
  <c r="Q244" i="8"/>
  <c r="Q245" i="8"/>
  <c r="Q246" i="8"/>
  <c r="Q247" i="8"/>
  <c r="Q248" i="8"/>
  <c r="Q249" i="8"/>
  <c r="Q250" i="8"/>
  <c r="Q251" i="8"/>
  <c r="Q252" i="8"/>
  <c r="Q253" i="8"/>
  <c r="Q254" i="8"/>
  <c r="Q255" i="8"/>
  <c r="Q256" i="8"/>
  <c r="Q257" i="8"/>
  <c r="Q258" i="8"/>
  <c r="Q259" i="8"/>
  <c r="Q260" i="8"/>
  <c r="Q261" i="8"/>
  <c r="Q262" i="8"/>
  <c r="Q263" i="8"/>
  <c r="Q264" i="8"/>
  <c r="Q265" i="8"/>
  <c r="Q266" i="8"/>
  <c r="Q267" i="8"/>
  <c r="Q268" i="8"/>
  <c r="Q269" i="8"/>
  <c r="Q270" i="8"/>
  <c r="Q271" i="8"/>
  <c r="Q272" i="8"/>
  <c r="Q273" i="8"/>
  <c r="Q274" i="8"/>
  <c r="Q275" i="8"/>
  <c r="Q276" i="8"/>
  <c r="Q277" i="8"/>
  <c r="Q278" i="8"/>
  <c r="Q279" i="8"/>
  <c r="Q280" i="8"/>
  <c r="Q281" i="8"/>
  <c r="Q282" i="8"/>
  <c r="Q283" i="8"/>
  <c r="Q284" i="8"/>
  <c r="Q285" i="8"/>
  <c r="Q286" i="8"/>
  <c r="Q287" i="8"/>
  <c r="Q288" i="8"/>
  <c r="Q289" i="8"/>
  <c r="Q290" i="8"/>
  <c r="Q291" i="8"/>
  <c r="Q292" i="8"/>
  <c r="Q293" i="8"/>
  <c r="Q294" i="8"/>
  <c r="Q295" i="8"/>
  <c r="Q296" i="8"/>
  <c r="Q297" i="8"/>
  <c r="Q298" i="8"/>
  <c r="Q299" i="8"/>
  <c r="Q300" i="8"/>
  <c r="Q301" i="8"/>
  <c r="Q302" i="8"/>
  <c r="Q303" i="8"/>
  <c r="Q304" i="8"/>
  <c r="Q305" i="8"/>
  <c r="Q306" i="8"/>
  <c r="Q307" i="8"/>
  <c r="Q308" i="8"/>
  <c r="Q309" i="8"/>
  <c r="Q310" i="8"/>
  <c r="Q311" i="8"/>
  <c r="Q312" i="8"/>
  <c r="Q313" i="8"/>
  <c r="Q314" i="8"/>
  <c r="Q315" i="8"/>
  <c r="Q316" i="8"/>
  <c r="Q317" i="8"/>
  <c r="Q318" i="8"/>
  <c r="Q319" i="8"/>
  <c r="Q320" i="8"/>
  <c r="Q321" i="8"/>
  <c r="Q322" i="8"/>
  <c r="Q323" i="8"/>
  <c r="Q324" i="8"/>
  <c r="Q325" i="8"/>
  <c r="Q326" i="8"/>
  <c r="Q327" i="8"/>
  <c r="Q328" i="8"/>
  <c r="Q329" i="8"/>
  <c r="Q330" i="8"/>
  <c r="Q331" i="8"/>
  <c r="Q332" i="8"/>
  <c r="Q333" i="8"/>
  <c r="Q334" i="8"/>
  <c r="Q335" i="8"/>
  <c r="Q336" i="8"/>
  <c r="Q337" i="8"/>
  <c r="Q338" i="8"/>
  <c r="Q339" i="8"/>
  <c r="Q340" i="8"/>
  <c r="Q341" i="8"/>
  <c r="Q342" i="8"/>
  <c r="Q343" i="8"/>
  <c r="Q344" i="8"/>
  <c r="Q345" i="8"/>
  <c r="Q346" i="8"/>
  <c r="Q347" i="8"/>
  <c r="Q348" i="8"/>
  <c r="Q349" i="8"/>
  <c r="Q350" i="8"/>
  <c r="Q351" i="8"/>
  <c r="Q352" i="8"/>
  <c r="Q353" i="8"/>
  <c r="Q354" i="8"/>
  <c r="Q355" i="8"/>
  <c r="Q356" i="8"/>
  <c r="Q357" i="8"/>
  <c r="Q358" i="8"/>
  <c r="Q359" i="8"/>
  <c r="Q360" i="8"/>
  <c r="Q361" i="8"/>
  <c r="Q362" i="8"/>
  <c r="Q363" i="8"/>
  <c r="Q364" i="8"/>
  <c r="Q365" i="8"/>
  <c r="Q366" i="8"/>
  <c r="Q367" i="8"/>
  <c r="Q368" i="8"/>
  <c r="Q369" i="8"/>
  <c r="Q370" i="8"/>
  <c r="Q371" i="8"/>
  <c r="Q372" i="8"/>
  <c r="Q373" i="8"/>
  <c r="Q374" i="8"/>
  <c r="Q375" i="8"/>
  <c r="Q376" i="8"/>
  <c r="Q377" i="8"/>
  <c r="Q378" i="8"/>
  <c r="Q379" i="8"/>
  <c r="Q380" i="8"/>
  <c r="Q381" i="8"/>
  <c r="Q382" i="8"/>
  <c r="Q383" i="8"/>
  <c r="Q384" i="8"/>
  <c r="Q385" i="8"/>
  <c r="Q386" i="8"/>
  <c r="Q387" i="8"/>
  <c r="Q388" i="8"/>
  <c r="Q389" i="8"/>
  <c r="Q390" i="8"/>
  <c r="Q391" i="8"/>
  <c r="Q392" i="8"/>
  <c r="Q393" i="8"/>
  <c r="Q394" i="8"/>
  <c r="Q395" i="8"/>
  <c r="Q396" i="8"/>
  <c r="Q397" i="8"/>
  <c r="Q398" i="8"/>
  <c r="Q399" i="8"/>
  <c r="Q400" i="8"/>
  <c r="Q401" i="8"/>
  <c r="Q402" i="8"/>
  <c r="Q403" i="8"/>
  <c r="Q404" i="8"/>
  <c r="Q405" i="8"/>
  <c r="Q406" i="8"/>
  <c r="Q407" i="8"/>
  <c r="Q408" i="8"/>
  <c r="Q409" i="8"/>
  <c r="Q410" i="8"/>
  <c r="Q411" i="8"/>
  <c r="Q412" i="8"/>
  <c r="Q413" i="8"/>
  <c r="Q414" i="8"/>
  <c r="Q415" i="8"/>
  <c r="Q416" i="8"/>
  <c r="Q417" i="8"/>
  <c r="Q418" i="8"/>
  <c r="Q419" i="8"/>
  <c r="Q420" i="8"/>
  <c r="Q421" i="8"/>
  <c r="Q422" i="8"/>
  <c r="Q423" i="8"/>
  <c r="Q424" i="8"/>
  <c r="Q425" i="8"/>
  <c r="Q426" i="8"/>
  <c r="Q427" i="8"/>
  <c r="Q428" i="8"/>
  <c r="Q429" i="8"/>
  <c r="Q430" i="8"/>
  <c r="Q431" i="8"/>
  <c r="Q432" i="8"/>
  <c r="Q433" i="8"/>
  <c r="Q434" i="8"/>
  <c r="Q435" i="8"/>
  <c r="Q436" i="8"/>
  <c r="Q437" i="8"/>
  <c r="Q438" i="8"/>
  <c r="Q439" i="8"/>
  <c r="Q440" i="8"/>
  <c r="Q441" i="8"/>
  <c r="Q442" i="8"/>
  <c r="Q443" i="8"/>
  <c r="Q444" i="8"/>
  <c r="Q445" i="8"/>
  <c r="Q446" i="8"/>
  <c r="Q447" i="8"/>
  <c r="Q448" i="8"/>
  <c r="Q449" i="8"/>
  <c r="Q450" i="8"/>
  <c r="Q451" i="8"/>
  <c r="Q452" i="8"/>
  <c r="Q453" i="8"/>
  <c r="Q454" i="8"/>
  <c r="Q455" i="8"/>
  <c r="Q456" i="8"/>
  <c r="Q457" i="8"/>
  <c r="Q458" i="8"/>
  <c r="Q459" i="8"/>
  <c r="Q460" i="8"/>
  <c r="Q461" i="8"/>
  <c r="Q462" i="8"/>
  <c r="Q463" i="8"/>
  <c r="Q464" i="8"/>
  <c r="Q465" i="8"/>
  <c r="Q466" i="8"/>
  <c r="Q467" i="8"/>
  <c r="Q468" i="8"/>
  <c r="Q469" i="8"/>
  <c r="Q470" i="8"/>
  <c r="Q471" i="8"/>
  <c r="Q472" i="8"/>
  <c r="Q473" i="8"/>
  <c r="Q474" i="8"/>
  <c r="Q475" i="8"/>
  <c r="Q476" i="8"/>
  <c r="Q477" i="8"/>
  <c r="Q478" i="8"/>
  <c r="Q479" i="8"/>
  <c r="Q480" i="8"/>
  <c r="Q481" i="8"/>
  <c r="Q482" i="8"/>
  <c r="Q483" i="8"/>
  <c r="Q484" i="8"/>
  <c r="Q485" i="8"/>
  <c r="Q486" i="8"/>
  <c r="Q487" i="8"/>
  <c r="Q488" i="8"/>
  <c r="Q489" i="8"/>
  <c r="Q490" i="8"/>
  <c r="Q491" i="8"/>
  <c r="Q492" i="8"/>
  <c r="Q493" i="8"/>
  <c r="Q494" i="8"/>
  <c r="Q495" i="8"/>
  <c r="Q496" i="8"/>
  <c r="Q497" i="8"/>
  <c r="Q498" i="8"/>
  <c r="Q499" i="8"/>
  <c r="Q500" i="8"/>
  <c r="Q501" i="8"/>
  <c r="Q502" i="8"/>
  <c r="Q503" i="8"/>
  <c r="Q504" i="8"/>
  <c r="Q505" i="8"/>
  <c r="Q506" i="8"/>
  <c r="Q507" i="8"/>
  <c r="Q508" i="8"/>
  <c r="Q509" i="8"/>
  <c r="Q510" i="8"/>
  <c r="Q511" i="8"/>
  <c r="Q512" i="8"/>
  <c r="Q513" i="8"/>
  <c r="Q514" i="8"/>
  <c r="Q515" i="8"/>
  <c r="Q516" i="8"/>
  <c r="Q517" i="8"/>
  <c r="Q518" i="8"/>
  <c r="Q519" i="8"/>
  <c r="Q520" i="8"/>
  <c r="Q521" i="8"/>
  <c r="Q522" i="8"/>
  <c r="Q523" i="8"/>
  <c r="Q524" i="8"/>
  <c r="Q525" i="8"/>
  <c r="Q526" i="8"/>
  <c r="Q527" i="8"/>
  <c r="Q528" i="8"/>
  <c r="Q529" i="8"/>
  <c r="Q530" i="8"/>
  <c r="Q531" i="8"/>
  <c r="Q532" i="8"/>
  <c r="Q533" i="8"/>
  <c r="Q534" i="8"/>
  <c r="Q535" i="8"/>
  <c r="Q536" i="8"/>
  <c r="Q537" i="8"/>
  <c r="Q538" i="8"/>
  <c r="Q539" i="8"/>
  <c r="Q540" i="8"/>
  <c r="Q541" i="8"/>
  <c r="Q542" i="8"/>
  <c r="Q543" i="8"/>
  <c r="Q544" i="8"/>
  <c r="Q545" i="8"/>
  <c r="Q546" i="8"/>
  <c r="Q547" i="8"/>
  <c r="Q548" i="8"/>
  <c r="Q549" i="8"/>
  <c r="Q550" i="8"/>
  <c r="Q551" i="8"/>
  <c r="Q2" i="8"/>
  <c r="P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104" i="8"/>
  <c r="P106" i="8"/>
  <c r="P107" i="8"/>
  <c r="P108" i="8"/>
  <c r="P109" i="8"/>
  <c r="P110" i="8"/>
  <c r="P111" i="8"/>
  <c r="P112" i="8"/>
  <c r="P113" i="8"/>
  <c r="P114" i="8"/>
  <c r="P115" i="8"/>
  <c r="P116" i="8"/>
  <c r="P117" i="8"/>
  <c r="P118" i="8"/>
  <c r="P119" i="8"/>
  <c r="P120" i="8"/>
  <c r="P121" i="8"/>
  <c r="P122" i="8"/>
  <c r="P123" i="8"/>
  <c r="P124" i="8"/>
  <c r="P125" i="8"/>
  <c r="P126" i="8"/>
  <c r="P127" i="8"/>
  <c r="P128" i="8"/>
  <c r="P129" i="8"/>
  <c r="P130" i="8"/>
  <c r="P132" i="8"/>
  <c r="P133" i="8"/>
  <c r="P134" i="8"/>
  <c r="P135" i="8"/>
  <c r="P136" i="8"/>
  <c r="P137" i="8"/>
  <c r="P138" i="8"/>
  <c r="P139" i="8"/>
  <c r="P140" i="8"/>
  <c r="P141" i="8"/>
  <c r="P142" i="8"/>
  <c r="P143" i="8"/>
  <c r="P144" i="8"/>
  <c r="P145" i="8"/>
  <c r="P146" i="8"/>
  <c r="P147" i="8"/>
  <c r="P148" i="8"/>
  <c r="P149" i="8"/>
  <c r="P150" i="8"/>
  <c r="P151" i="8"/>
  <c r="P152" i="8"/>
  <c r="P153" i="8"/>
  <c r="P154" i="8"/>
  <c r="P155" i="8"/>
  <c r="P156" i="8"/>
  <c r="P157" i="8"/>
  <c r="P158" i="8"/>
  <c r="P159" i="8"/>
  <c r="P160" i="8"/>
  <c r="P161" i="8"/>
  <c r="P162" i="8"/>
  <c r="P163" i="8"/>
  <c r="P164" i="8"/>
  <c r="P165" i="8"/>
  <c r="P166" i="8"/>
  <c r="P167" i="8"/>
  <c r="P168" i="8"/>
  <c r="P169" i="8"/>
  <c r="P170" i="8"/>
  <c r="P171" i="8"/>
  <c r="P172" i="8"/>
  <c r="P173" i="8"/>
  <c r="P174" i="8"/>
  <c r="P175" i="8"/>
  <c r="P176" i="8"/>
  <c r="P177" i="8"/>
  <c r="P178" i="8"/>
  <c r="P179" i="8"/>
  <c r="P180" i="8"/>
  <c r="P181" i="8"/>
  <c r="P182" i="8"/>
  <c r="P183" i="8"/>
  <c r="P184" i="8"/>
  <c r="P185" i="8"/>
  <c r="P186" i="8"/>
  <c r="P187" i="8"/>
  <c r="P188" i="8"/>
  <c r="P189" i="8"/>
  <c r="P190" i="8"/>
  <c r="P191" i="8"/>
  <c r="P192" i="8"/>
  <c r="P193" i="8"/>
  <c r="P194" i="8"/>
  <c r="P195" i="8"/>
  <c r="P196" i="8"/>
  <c r="P197" i="8"/>
  <c r="P198" i="8"/>
  <c r="P199" i="8"/>
  <c r="P200" i="8"/>
  <c r="P201" i="8"/>
  <c r="P202" i="8"/>
  <c r="P203" i="8"/>
  <c r="P204" i="8"/>
  <c r="P205" i="8"/>
  <c r="P206" i="8"/>
  <c r="P207" i="8"/>
  <c r="P208" i="8"/>
  <c r="P209" i="8"/>
  <c r="P210" i="8"/>
  <c r="P211" i="8"/>
  <c r="P212" i="8"/>
  <c r="P213" i="8"/>
  <c r="P214" i="8"/>
  <c r="P215" i="8"/>
  <c r="P216" i="8"/>
  <c r="P217" i="8"/>
  <c r="P218" i="8"/>
  <c r="P219" i="8"/>
  <c r="P220" i="8"/>
  <c r="P221" i="8"/>
  <c r="P222" i="8"/>
  <c r="P223" i="8"/>
  <c r="P224" i="8"/>
  <c r="P225" i="8"/>
  <c r="P226" i="8"/>
  <c r="P227" i="8"/>
  <c r="P228" i="8"/>
  <c r="P229" i="8"/>
  <c r="P230" i="8"/>
  <c r="P231" i="8"/>
  <c r="P232" i="8"/>
  <c r="P233" i="8"/>
  <c r="P234" i="8"/>
  <c r="P235" i="8"/>
  <c r="P236" i="8"/>
  <c r="P237" i="8"/>
  <c r="P238" i="8"/>
  <c r="P239" i="8"/>
  <c r="P240" i="8"/>
  <c r="P241" i="8"/>
  <c r="P242" i="8"/>
  <c r="P243" i="8"/>
  <c r="P244" i="8"/>
  <c r="P245" i="8"/>
  <c r="P246" i="8"/>
  <c r="P247" i="8"/>
  <c r="P248" i="8"/>
  <c r="P249" i="8"/>
  <c r="P250" i="8"/>
  <c r="P251" i="8"/>
  <c r="P252" i="8"/>
  <c r="P253" i="8"/>
  <c r="P254" i="8"/>
  <c r="P255" i="8"/>
  <c r="P256" i="8"/>
  <c r="P257" i="8"/>
  <c r="P258" i="8"/>
  <c r="P259" i="8"/>
  <c r="P260" i="8"/>
  <c r="P261" i="8"/>
  <c r="P262" i="8"/>
  <c r="P263" i="8"/>
  <c r="P264" i="8"/>
  <c r="P265" i="8"/>
  <c r="P266" i="8"/>
  <c r="P267" i="8"/>
  <c r="P268" i="8"/>
  <c r="P269" i="8"/>
  <c r="P270" i="8"/>
  <c r="P271" i="8"/>
  <c r="P272" i="8"/>
  <c r="P273" i="8"/>
  <c r="P274" i="8"/>
  <c r="P275" i="8"/>
  <c r="P276" i="8"/>
  <c r="P277" i="8"/>
  <c r="P278" i="8"/>
  <c r="P279" i="8"/>
  <c r="P280" i="8"/>
  <c r="P281" i="8"/>
  <c r="P282" i="8"/>
  <c r="P283" i="8"/>
  <c r="P284" i="8"/>
  <c r="P285" i="8"/>
  <c r="P286" i="8"/>
  <c r="P287" i="8"/>
  <c r="P288" i="8"/>
  <c r="P289" i="8"/>
  <c r="P290" i="8"/>
  <c r="P291" i="8"/>
  <c r="P292" i="8"/>
  <c r="P293" i="8"/>
  <c r="P294" i="8"/>
  <c r="P295" i="8"/>
  <c r="P296" i="8"/>
  <c r="P298" i="8"/>
  <c r="P299" i="8"/>
  <c r="P300" i="8"/>
  <c r="P301" i="8"/>
  <c r="P302" i="8"/>
  <c r="P303" i="8"/>
  <c r="P304" i="8"/>
  <c r="P305" i="8"/>
  <c r="P306" i="8"/>
  <c r="P307" i="8"/>
  <c r="P308" i="8"/>
  <c r="P309" i="8"/>
  <c r="P310" i="8"/>
  <c r="P311" i="8"/>
  <c r="P312" i="8"/>
  <c r="P313" i="8"/>
  <c r="P314" i="8"/>
  <c r="P315" i="8"/>
  <c r="P316" i="8"/>
  <c r="P317" i="8"/>
  <c r="P318" i="8"/>
  <c r="P319" i="8"/>
  <c r="P320" i="8"/>
  <c r="P321" i="8"/>
  <c r="P322" i="8"/>
  <c r="P323" i="8"/>
  <c r="P324" i="8"/>
  <c r="P325" i="8"/>
  <c r="P326" i="8"/>
  <c r="P327" i="8"/>
  <c r="P328" i="8"/>
  <c r="P329" i="8"/>
  <c r="P330" i="8"/>
  <c r="P331" i="8"/>
  <c r="P332" i="8"/>
  <c r="P333" i="8"/>
  <c r="P334" i="8"/>
  <c r="P335" i="8"/>
  <c r="P336" i="8"/>
  <c r="P337" i="8"/>
  <c r="P338" i="8"/>
  <c r="P339" i="8"/>
  <c r="P340" i="8"/>
  <c r="P341" i="8"/>
  <c r="P342" i="8"/>
  <c r="P343" i="8"/>
  <c r="P344" i="8"/>
  <c r="P345" i="8"/>
  <c r="P346" i="8"/>
  <c r="P347" i="8"/>
  <c r="P348" i="8"/>
  <c r="P349" i="8"/>
  <c r="P350" i="8"/>
  <c r="P351" i="8"/>
  <c r="P352" i="8"/>
  <c r="P353" i="8"/>
  <c r="P354" i="8"/>
  <c r="P355" i="8"/>
  <c r="P356" i="8"/>
  <c r="P357" i="8"/>
  <c r="P358" i="8"/>
  <c r="P359" i="8"/>
  <c r="P360" i="8"/>
  <c r="P361" i="8"/>
  <c r="P362" i="8"/>
  <c r="P363" i="8"/>
  <c r="P364" i="8"/>
  <c r="P365" i="8"/>
  <c r="P366" i="8"/>
  <c r="P367" i="8"/>
  <c r="P368" i="8"/>
  <c r="P369" i="8"/>
  <c r="P370" i="8"/>
  <c r="P371" i="8"/>
  <c r="P372" i="8"/>
  <c r="P373" i="8"/>
  <c r="P374" i="8"/>
  <c r="P375" i="8"/>
  <c r="P376" i="8"/>
  <c r="P377" i="8"/>
  <c r="P378" i="8"/>
  <c r="P379" i="8"/>
  <c r="P380" i="8"/>
  <c r="P381" i="8"/>
  <c r="P382" i="8"/>
  <c r="P383" i="8"/>
  <c r="P384" i="8"/>
  <c r="P385" i="8"/>
  <c r="P386" i="8"/>
  <c r="P387" i="8"/>
  <c r="P388" i="8"/>
  <c r="P389" i="8"/>
  <c r="P390" i="8"/>
  <c r="P391" i="8"/>
  <c r="P392" i="8"/>
  <c r="P393" i="8"/>
  <c r="P394" i="8"/>
  <c r="P395" i="8"/>
  <c r="P396" i="8"/>
  <c r="P397" i="8"/>
  <c r="P398" i="8"/>
  <c r="P399" i="8"/>
  <c r="P400" i="8"/>
  <c r="P401" i="8"/>
  <c r="P402" i="8"/>
  <c r="P403" i="8"/>
  <c r="P404" i="8"/>
  <c r="P405" i="8"/>
  <c r="P406" i="8"/>
  <c r="P407" i="8"/>
  <c r="P408" i="8"/>
  <c r="P409" i="8"/>
  <c r="P410" i="8"/>
  <c r="P411" i="8"/>
  <c r="P412" i="8"/>
  <c r="P413" i="8"/>
  <c r="P414" i="8"/>
  <c r="P415" i="8"/>
  <c r="P416" i="8"/>
  <c r="P417" i="8"/>
  <c r="P418" i="8"/>
  <c r="P419" i="8"/>
  <c r="P420" i="8"/>
  <c r="P421" i="8"/>
  <c r="P422" i="8"/>
  <c r="P423" i="8"/>
  <c r="P424" i="8"/>
  <c r="P425" i="8"/>
  <c r="P426" i="8"/>
  <c r="P427" i="8"/>
  <c r="P428" i="8"/>
  <c r="P429" i="8"/>
  <c r="P430" i="8"/>
  <c r="P431" i="8"/>
  <c r="P432" i="8"/>
  <c r="P433" i="8"/>
  <c r="P434" i="8"/>
  <c r="P435" i="8"/>
  <c r="P436" i="8"/>
  <c r="P437" i="8"/>
  <c r="P438" i="8"/>
  <c r="P439" i="8"/>
  <c r="P440" i="8"/>
  <c r="P441" i="8"/>
  <c r="P442" i="8"/>
  <c r="P443" i="8"/>
  <c r="P444" i="8"/>
  <c r="P445" i="8"/>
  <c r="P446" i="8"/>
  <c r="P447" i="8"/>
  <c r="P448" i="8"/>
  <c r="P449" i="8"/>
  <c r="P450" i="8"/>
  <c r="P451" i="8"/>
  <c r="P452" i="8"/>
  <c r="P453" i="8"/>
  <c r="P454" i="8"/>
  <c r="P455" i="8"/>
  <c r="P456" i="8"/>
  <c r="P457" i="8"/>
  <c r="P458" i="8"/>
  <c r="P459" i="8"/>
  <c r="P460" i="8"/>
  <c r="P461" i="8"/>
  <c r="P462" i="8"/>
  <c r="P463" i="8"/>
  <c r="P464" i="8"/>
  <c r="P465" i="8"/>
  <c r="P466" i="8"/>
  <c r="P467" i="8"/>
  <c r="P468" i="8"/>
  <c r="P469" i="8"/>
  <c r="P470" i="8"/>
  <c r="P471" i="8"/>
  <c r="P472" i="8"/>
  <c r="P473" i="8"/>
  <c r="P475" i="8"/>
  <c r="P476" i="8"/>
  <c r="P477" i="8"/>
  <c r="P478" i="8"/>
  <c r="P479" i="8"/>
  <c r="P480" i="8"/>
  <c r="P481" i="8"/>
  <c r="P482" i="8"/>
  <c r="P483" i="8"/>
  <c r="P484" i="8"/>
  <c r="P485" i="8"/>
  <c r="P486" i="8"/>
  <c r="P487" i="8"/>
  <c r="P488" i="8"/>
  <c r="P489" i="8"/>
  <c r="P490" i="8"/>
  <c r="P491" i="8"/>
  <c r="P492" i="8"/>
  <c r="P493" i="8"/>
  <c r="P494" i="8"/>
  <c r="P495" i="8"/>
  <c r="P496" i="8"/>
  <c r="P497" i="8"/>
  <c r="P498" i="8"/>
  <c r="P499" i="8"/>
  <c r="P500" i="8"/>
  <c r="P501" i="8"/>
  <c r="P502" i="8"/>
  <c r="P503" i="8"/>
  <c r="P504" i="8"/>
  <c r="P505" i="8"/>
  <c r="P506" i="8"/>
  <c r="P507" i="8"/>
  <c r="P508" i="8"/>
  <c r="P509" i="8"/>
  <c r="P510" i="8"/>
  <c r="P511" i="8"/>
  <c r="P512" i="8"/>
  <c r="P513" i="8"/>
  <c r="P514" i="8"/>
  <c r="P515" i="8"/>
  <c r="P516" i="8"/>
  <c r="P517" i="8"/>
  <c r="P518" i="8"/>
  <c r="P519" i="8"/>
  <c r="P520" i="8"/>
  <c r="P521" i="8"/>
  <c r="P522" i="8"/>
  <c r="P523" i="8"/>
  <c r="P524" i="8"/>
  <c r="P525" i="8"/>
  <c r="P526" i="8"/>
  <c r="P527" i="8"/>
  <c r="P528" i="8"/>
  <c r="P529" i="8"/>
  <c r="P530" i="8"/>
  <c r="P531" i="8"/>
  <c r="P532" i="8"/>
  <c r="P533" i="8"/>
  <c r="P534" i="8"/>
  <c r="P535" i="8"/>
  <c r="P536" i="8"/>
  <c r="P537" i="8"/>
  <c r="P538" i="8"/>
  <c r="P539" i="8"/>
  <c r="P540" i="8"/>
  <c r="P541" i="8"/>
  <c r="P542" i="8"/>
  <c r="P543" i="8"/>
  <c r="P544" i="8"/>
  <c r="P545" i="8"/>
  <c r="P546" i="8"/>
  <c r="P547" i="8"/>
  <c r="P548" i="8"/>
  <c r="P549" i="8"/>
  <c r="P550" i="8"/>
  <c r="P551" i="8"/>
  <c r="P2" i="8"/>
  <c r="P131" i="8" l="1"/>
  <c r="P297" i="8"/>
  <c r="P474" i="8"/>
  <c r="I3" i="8" l="1"/>
  <c r="J3" i="8" s="1"/>
  <c r="I4" i="8"/>
  <c r="J4" i="8" s="1"/>
  <c r="I5" i="8"/>
  <c r="J5" i="8" s="1"/>
  <c r="I6" i="8"/>
  <c r="J6" i="8" s="1"/>
  <c r="I7" i="8"/>
  <c r="J7" i="8" s="1"/>
  <c r="I8" i="8"/>
  <c r="J8" i="8" s="1"/>
  <c r="I9" i="8"/>
  <c r="J9" i="8" s="1"/>
  <c r="I10" i="8"/>
  <c r="J10" i="8" s="1"/>
  <c r="J11" i="8"/>
  <c r="I12" i="8"/>
  <c r="J12" i="8" s="1"/>
  <c r="I13" i="8"/>
  <c r="J13" i="8" s="1"/>
  <c r="J14" i="8"/>
  <c r="I15" i="8"/>
  <c r="J15" i="8" s="1"/>
  <c r="I17" i="8"/>
  <c r="J17" i="8" s="1"/>
  <c r="I18" i="8"/>
  <c r="J18" i="8" s="1"/>
  <c r="J19" i="8"/>
  <c r="I21" i="8"/>
  <c r="J21" i="8" s="1"/>
  <c r="J22" i="8"/>
  <c r="I23" i="8"/>
  <c r="J23" i="8" s="1"/>
  <c r="I24" i="8"/>
  <c r="J24" i="8" s="1"/>
  <c r="I25" i="8"/>
  <c r="J25" i="8" s="1"/>
  <c r="J26" i="8"/>
  <c r="I27" i="8"/>
  <c r="J27" i="8" s="1"/>
  <c r="J30" i="8"/>
  <c r="I31" i="8"/>
  <c r="J31" i="8" s="1"/>
  <c r="J32" i="8"/>
  <c r="I33" i="8"/>
  <c r="J33" i="8" s="1"/>
  <c r="I34" i="8"/>
  <c r="J34" i="8" s="1"/>
  <c r="I35" i="8"/>
  <c r="J35" i="8" s="1"/>
  <c r="J36" i="8"/>
  <c r="I37" i="8"/>
  <c r="J37" i="8" s="1"/>
  <c r="I38" i="8"/>
  <c r="J38" i="8" s="1"/>
  <c r="J39" i="8"/>
  <c r="I40" i="8"/>
  <c r="J40" i="8" s="1"/>
  <c r="I41" i="8"/>
  <c r="J41" i="8" s="1"/>
  <c r="I42" i="8"/>
  <c r="J42" i="8" s="1"/>
  <c r="I43" i="8"/>
  <c r="J43" i="8" s="1"/>
  <c r="J44" i="8"/>
  <c r="J45" i="8"/>
  <c r="I46" i="8"/>
  <c r="J46" i="8" s="1"/>
  <c r="I47" i="8"/>
  <c r="J47" i="8" s="1"/>
  <c r="I48" i="8"/>
  <c r="J48" i="8" s="1"/>
  <c r="I50" i="8"/>
  <c r="J50" i="8" s="1"/>
  <c r="I51" i="8"/>
  <c r="J51" i="8" s="1"/>
  <c r="I52" i="8"/>
  <c r="J52" i="8" s="1"/>
  <c r="I53" i="8"/>
  <c r="J53" i="8" s="1"/>
  <c r="I54" i="8"/>
  <c r="J54" i="8" s="1"/>
  <c r="J55" i="8"/>
  <c r="I56" i="8"/>
  <c r="J56" i="8" s="1"/>
  <c r="I57" i="8"/>
  <c r="J57" i="8" s="1"/>
  <c r="I58" i="8"/>
  <c r="J58" i="8" s="1"/>
  <c r="I59" i="8"/>
  <c r="J59" i="8" s="1"/>
  <c r="J60" i="8"/>
  <c r="J61" i="8"/>
  <c r="J62" i="8"/>
  <c r="I63" i="8"/>
  <c r="J63" i="8" s="1"/>
  <c r="I64" i="8"/>
  <c r="J64" i="8" s="1"/>
  <c r="I65" i="8"/>
  <c r="J65" i="8" s="1"/>
  <c r="J66" i="8"/>
  <c r="I67" i="8"/>
  <c r="J67" i="8" s="1"/>
  <c r="I68" i="8"/>
  <c r="J68" i="8" s="1"/>
  <c r="J69" i="8"/>
  <c r="I70" i="8"/>
  <c r="J70" i="8" s="1"/>
  <c r="I71" i="8"/>
  <c r="J71" i="8" s="1"/>
  <c r="J72" i="8"/>
  <c r="I73" i="8"/>
  <c r="J73" i="8" s="1"/>
  <c r="I74" i="8"/>
  <c r="J74" i="8" s="1"/>
  <c r="I75" i="8"/>
  <c r="J75" i="8" s="1"/>
  <c r="J77" i="8"/>
  <c r="J78" i="8"/>
  <c r="J79" i="8"/>
  <c r="J80" i="8"/>
  <c r="I81" i="8"/>
  <c r="J81" i="8" s="1"/>
  <c r="J82" i="8"/>
  <c r="I83" i="8"/>
  <c r="J83" i="8" s="1"/>
  <c r="J84" i="8"/>
  <c r="J85" i="8"/>
  <c r="J86" i="8"/>
  <c r="J87" i="8"/>
  <c r="J88" i="8"/>
  <c r="I89" i="8"/>
  <c r="J89" i="8" s="1"/>
  <c r="I90" i="8"/>
  <c r="J90" i="8" s="1"/>
  <c r="J91" i="8"/>
  <c r="J92" i="8"/>
  <c r="J93" i="8"/>
  <c r="J94" i="8"/>
  <c r="J95" i="8"/>
  <c r="I96" i="8"/>
  <c r="J96" i="8" s="1"/>
  <c r="I97" i="8"/>
  <c r="J97" i="8" s="1"/>
  <c r="I98" i="8"/>
  <c r="J98" i="8" s="1"/>
  <c r="J99" i="8"/>
  <c r="I100" i="8"/>
  <c r="J100" i="8" s="1"/>
  <c r="J101" i="8"/>
  <c r="I102" i="8"/>
  <c r="J102" i="8" s="1"/>
  <c r="I103" i="8"/>
  <c r="J103" i="8" s="1"/>
  <c r="J104" i="8"/>
  <c r="J105" i="8"/>
  <c r="I106" i="8"/>
  <c r="J106" i="8" s="1"/>
  <c r="I107" i="8"/>
  <c r="J107" i="8" s="1"/>
  <c r="J108" i="8"/>
  <c r="I109" i="8"/>
  <c r="J109" i="8" s="1"/>
  <c r="I110" i="8"/>
  <c r="J110" i="8" s="1"/>
  <c r="I111" i="8"/>
  <c r="J111" i="8" s="1"/>
  <c r="I112" i="8"/>
  <c r="J112" i="8" s="1"/>
  <c r="I113" i="8"/>
  <c r="J113" i="8" s="1"/>
  <c r="I114" i="8"/>
  <c r="J114" i="8" s="1"/>
  <c r="J115" i="8"/>
  <c r="I116" i="8"/>
  <c r="J116" i="8" s="1"/>
  <c r="J117" i="8"/>
  <c r="I118" i="8"/>
  <c r="J118" i="8" s="1"/>
  <c r="J119" i="8"/>
  <c r="J120" i="8"/>
  <c r="I121" i="8"/>
  <c r="J121" i="8" s="1"/>
  <c r="J122" i="8"/>
  <c r="I123" i="8"/>
  <c r="J123" i="8" s="1"/>
  <c r="I124" i="8"/>
  <c r="J124" i="8" s="1"/>
  <c r="I125" i="8"/>
  <c r="J125" i="8" s="1"/>
  <c r="J126" i="8"/>
  <c r="I127" i="8"/>
  <c r="J127" i="8" s="1"/>
  <c r="I128" i="8"/>
  <c r="J128" i="8" s="1"/>
  <c r="I129" i="8"/>
  <c r="J129" i="8" s="1"/>
  <c r="J130" i="8"/>
  <c r="I131" i="8"/>
  <c r="J131" i="8" s="1"/>
  <c r="J133" i="8"/>
  <c r="I134" i="8"/>
  <c r="J134" i="8" s="1"/>
  <c r="J135" i="8"/>
  <c r="I136" i="8"/>
  <c r="J136" i="8" s="1"/>
  <c r="I137" i="8"/>
  <c r="J137" i="8" s="1"/>
  <c r="I138" i="8"/>
  <c r="J138" i="8" s="1"/>
  <c r="I139" i="8"/>
  <c r="J139" i="8" s="1"/>
  <c r="I140" i="8"/>
  <c r="J140" i="8" s="1"/>
  <c r="I141" i="8"/>
  <c r="J141" i="8" s="1"/>
  <c r="I142" i="8"/>
  <c r="J142" i="8" s="1"/>
  <c r="I143" i="8"/>
  <c r="J143" i="8" s="1"/>
  <c r="J144" i="8"/>
  <c r="J145" i="8"/>
  <c r="I146" i="8"/>
  <c r="J146" i="8" s="1"/>
  <c r="I147" i="8"/>
  <c r="J147" i="8" s="1"/>
  <c r="J148" i="8"/>
  <c r="J149" i="8"/>
  <c r="I150" i="8"/>
  <c r="J150" i="8" s="1"/>
  <c r="J151" i="8"/>
  <c r="J152" i="8"/>
  <c r="J153" i="8"/>
  <c r="J154" i="8"/>
  <c r="J155" i="8"/>
  <c r="I156" i="8"/>
  <c r="J156" i="8" s="1"/>
  <c r="J157" i="8"/>
  <c r="J158" i="8"/>
  <c r="I159" i="8"/>
  <c r="J159" i="8" s="1"/>
  <c r="J160" i="8"/>
  <c r="I161" i="8"/>
  <c r="J161" i="8" s="1"/>
  <c r="I162" i="8"/>
  <c r="J162" i="8" s="1"/>
  <c r="J163" i="8"/>
  <c r="I164" i="8"/>
  <c r="J164" i="8" s="1"/>
  <c r="I165" i="8"/>
  <c r="J165" i="8" s="1"/>
  <c r="I166" i="8"/>
  <c r="J166" i="8" s="1"/>
  <c r="J167" i="8"/>
  <c r="I168" i="8"/>
  <c r="J168" i="8" s="1"/>
  <c r="I169" i="8"/>
  <c r="J169" i="8" s="1"/>
  <c r="I170" i="8"/>
  <c r="J170" i="8" s="1"/>
  <c r="I171" i="8"/>
  <c r="J171" i="8" s="1"/>
  <c r="I172" i="8"/>
  <c r="J172" i="8" s="1"/>
  <c r="J173" i="8"/>
  <c r="I174" i="8"/>
  <c r="J174" i="8" s="1"/>
  <c r="I175" i="8"/>
  <c r="J175" i="8" s="1"/>
  <c r="J176" i="8"/>
  <c r="J177" i="8"/>
  <c r="J178" i="8"/>
  <c r="I179" i="8"/>
  <c r="J179" i="8" s="1"/>
  <c r="J180" i="8"/>
  <c r="I181" i="8"/>
  <c r="J181" i="8" s="1"/>
  <c r="J182" i="8"/>
  <c r="I183" i="8"/>
  <c r="J183" i="8" s="1"/>
  <c r="J184" i="8"/>
  <c r="J185" i="8"/>
  <c r="J186" i="8"/>
  <c r="J187" i="8"/>
  <c r="I188" i="8"/>
  <c r="J188" i="8" s="1"/>
  <c r="J189" i="8"/>
  <c r="J190" i="8"/>
  <c r="I191" i="8"/>
  <c r="J191" i="8" s="1"/>
  <c r="I192" i="8"/>
  <c r="J192" i="8" s="1"/>
  <c r="J193" i="8"/>
  <c r="I194" i="8"/>
  <c r="J194" i="8" s="1"/>
  <c r="I195" i="8"/>
  <c r="J195" i="8" s="1"/>
  <c r="I196" i="8"/>
  <c r="J196" i="8" s="1"/>
  <c r="I197" i="8"/>
  <c r="J197" i="8" s="1"/>
  <c r="J198" i="8"/>
  <c r="J199" i="8"/>
  <c r="I200" i="8"/>
  <c r="J200" i="8" s="1"/>
  <c r="J201" i="8"/>
  <c r="I202" i="8"/>
  <c r="J202" i="8" s="1"/>
  <c r="I203" i="8"/>
  <c r="J203" i="8" s="1"/>
  <c r="I204" i="8"/>
  <c r="J204" i="8" s="1"/>
  <c r="I205" i="8"/>
  <c r="J205" i="8" s="1"/>
  <c r="J206" i="8"/>
  <c r="I207" i="8"/>
  <c r="J207" i="8" s="1"/>
  <c r="J208" i="8"/>
  <c r="I209" i="8"/>
  <c r="J209" i="8" s="1"/>
  <c r="I210" i="8"/>
  <c r="J210" i="8" s="1"/>
  <c r="I211" i="8"/>
  <c r="J211" i="8" s="1"/>
  <c r="J212" i="8"/>
  <c r="I213" i="8"/>
  <c r="J213" i="8" s="1"/>
  <c r="J214" i="8"/>
  <c r="I215" i="8"/>
  <c r="J215" i="8" s="1"/>
  <c r="I216" i="8"/>
  <c r="J216" i="8" s="1"/>
  <c r="I217" i="8"/>
  <c r="J217" i="8" s="1"/>
  <c r="I218" i="8"/>
  <c r="J218" i="8" s="1"/>
  <c r="I219" i="8"/>
  <c r="J219" i="8" s="1"/>
  <c r="J220" i="8"/>
  <c r="J221" i="8"/>
  <c r="J222" i="8"/>
  <c r="I223" i="8"/>
  <c r="J223" i="8" s="1"/>
  <c r="I224" i="8"/>
  <c r="J224" i="8" s="1"/>
  <c r="I225" i="8"/>
  <c r="J225" i="8" s="1"/>
  <c r="J226" i="8"/>
  <c r="I227" i="8"/>
  <c r="J227" i="8" s="1"/>
  <c r="J228" i="8"/>
  <c r="I229" i="8"/>
  <c r="J229" i="8" s="1"/>
  <c r="I230" i="8"/>
  <c r="J230" i="8" s="1"/>
  <c r="I231" i="8"/>
  <c r="J231" i="8" s="1"/>
  <c r="I232" i="8"/>
  <c r="J232" i="8" s="1"/>
  <c r="I233" i="8"/>
  <c r="J233" i="8" s="1"/>
  <c r="J234" i="8"/>
  <c r="J235" i="8"/>
  <c r="J236" i="8"/>
  <c r="I237" i="8"/>
  <c r="J237" i="8" s="1"/>
  <c r="I238" i="8"/>
  <c r="J238" i="8" s="1"/>
  <c r="I239" i="8"/>
  <c r="J239" i="8" s="1"/>
  <c r="I240" i="8"/>
  <c r="J240" i="8" s="1"/>
  <c r="I241" i="8"/>
  <c r="J241" i="8" s="1"/>
  <c r="I242" i="8"/>
  <c r="J242" i="8" s="1"/>
  <c r="I243" i="8"/>
  <c r="J243" i="8" s="1"/>
  <c r="J244" i="8"/>
  <c r="J245" i="8"/>
  <c r="I246" i="8"/>
  <c r="J246" i="8" s="1"/>
  <c r="J247" i="8"/>
  <c r="J248" i="8"/>
  <c r="I249" i="8"/>
  <c r="J249" i="8" s="1"/>
  <c r="I250" i="8"/>
  <c r="J250" i="8" s="1"/>
  <c r="I251" i="8"/>
  <c r="J251" i="8" s="1"/>
  <c r="I252" i="8"/>
  <c r="J252" i="8" s="1"/>
  <c r="I253" i="8"/>
  <c r="J253" i="8" s="1"/>
  <c r="I254" i="8"/>
  <c r="J254" i="8" s="1"/>
  <c r="I255" i="8"/>
  <c r="J255" i="8" s="1"/>
  <c r="I256" i="8"/>
  <c r="J256" i="8" s="1"/>
  <c r="I257" i="8"/>
  <c r="J257" i="8" s="1"/>
  <c r="J258" i="8"/>
  <c r="J259" i="8"/>
  <c r="I260" i="8"/>
  <c r="J260" i="8" s="1"/>
  <c r="J261" i="8"/>
  <c r="J262" i="8"/>
  <c r="I263" i="8"/>
  <c r="J263" i="8" s="1"/>
  <c r="I264" i="8"/>
  <c r="J264" i="8" s="1"/>
  <c r="I265" i="8"/>
  <c r="J265" i="8" s="1"/>
  <c r="I266" i="8"/>
  <c r="J266" i="8" s="1"/>
  <c r="J267" i="8"/>
  <c r="J268" i="8"/>
  <c r="J269" i="8"/>
  <c r="I270" i="8"/>
  <c r="J270" i="8" s="1"/>
  <c r="I271" i="8"/>
  <c r="J271" i="8" s="1"/>
  <c r="J272" i="8"/>
  <c r="I273" i="8"/>
  <c r="J273" i="8" s="1"/>
  <c r="I274" i="8"/>
  <c r="J274" i="8" s="1"/>
  <c r="I275" i="8"/>
  <c r="J275" i="8" s="1"/>
  <c r="I276" i="8"/>
  <c r="J276" i="8" s="1"/>
  <c r="J277" i="8"/>
  <c r="I278" i="8"/>
  <c r="J278" i="8" s="1"/>
  <c r="I279" i="8"/>
  <c r="J279" i="8" s="1"/>
  <c r="I280" i="8"/>
  <c r="J280" i="8" s="1"/>
  <c r="J281" i="8"/>
  <c r="I282" i="8"/>
  <c r="J282" i="8" s="1"/>
  <c r="I283" i="8"/>
  <c r="J283" i="8" s="1"/>
  <c r="I284" i="8"/>
  <c r="J284" i="8" s="1"/>
  <c r="I285" i="8"/>
  <c r="J285" i="8" s="1"/>
  <c r="J286" i="8"/>
  <c r="I287" i="8"/>
  <c r="J287" i="8" s="1"/>
  <c r="I288" i="8"/>
  <c r="J288" i="8" s="1"/>
  <c r="I289" i="8"/>
  <c r="J289" i="8" s="1"/>
  <c r="I290" i="8"/>
  <c r="J290" i="8" s="1"/>
  <c r="I291" i="8"/>
  <c r="J291" i="8" s="1"/>
  <c r="I292" i="8"/>
  <c r="J292" i="8" s="1"/>
  <c r="I293" i="8"/>
  <c r="J293" i="8" s="1"/>
  <c r="I294" i="8"/>
  <c r="J294" i="8" s="1"/>
  <c r="J295" i="8"/>
  <c r="I296" i="8"/>
  <c r="J296" i="8" s="1"/>
  <c r="I297" i="8"/>
  <c r="J297" i="8" s="1"/>
  <c r="I298" i="8"/>
  <c r="J298" i="8" s="1"/>
  <c r="J299" i="8"/>
  <c r="I300" i="8"/>
  <c r="J300" i="8" s="1"/>
  <c r="I301" i="8"/>
  <c r="J301" i="8" s="1"/>
  <c r="I302" i="8"/>
  <c r="J302" i="8" s="1"/>
  <c r="I303" i="8"/>
  <c r="J303" i="8" s="1"/>
  <c r="I304" i="8"/>
  <c r="J304" i="8" s="1"/>
  <c r="I305" i="8"/>
  <c r="J305" i="8" s="1"/>
  <c r="I306" i="8"/>
  <c r="J306" i="8" s="1"/>
  <c r="I307" i="8"/>
  <c r="J307" i="8" s="1"/>
  <c r="I308" i="8"/>
  <c r="J308" i="8" s="1"/>
  <c r="I309" i="8"/>
  <c r="J309" i="8" s="1"/>
  <c r="J310" i="8"/>
  <c r="J311" i="8"/>
  <c r="I312" i="8"/>
  <c r="J312" i="8" s="1"/>
  <c r="I313" i="8"/>
  <c r="J313" i="8" s="1"/>
  <c r="I314" i="8"/>
  <c r="J314" i="8" s="1"/>
  <c r="J315" i="8"/>
  <c r="J316" i="8"/>
  <c r="J317" i="8"/>
  <c r="J318" i="8"/>
  <c r="J319" i="8"/>
  <c r="I320" i="8"/>
  <c r="J320" i="8" s="1"/>
  <c r="J321" i="8"/>
  <c r="J322" i="8"/>
  <c r="I323" i="8"/>
  <c r="J323" i="8" s="1"/>
  <c r="J324" i="8"/>
  <c r="I325" i="8"/>
  <c r="J325" i="8" s="1"/>
  <c r="I326" i="8"/>
  <c r="J326" i="8" s="1"/>
  <c r="I327" i="8"/>
  <c r="J327" i="8" s="1"/>
  <c r="I328" i="8"/>
  <c r="J328" i="8" s="1"/>
  <c r="I329" i="8"/>
  <c r="J329" i="8" s="1"/>
  <c r="J330" i="8"/>
  <c r="J331" i="8"/>
  <c r="I332" i="8"/>
  <c r="J332" i="8" s="1"/>
  <c r="I333" i="8"/>
  <c r="J333" i="8" s="1"/>
  <c r="I334" i="8"/>
  <c r="J334" i="8" s="1"/>
  <c r="I335" i="8"/>
  <c r="J335" i="8" s="1"/>
  <c r="J336" i="8"/>
  <c r="I337" i="8"/>
  <c r="J337" i="8" s="1"/>
  <c r="I338" i="8"/>
  <c r="J338" i="8" s="1"/>
  <c r="I339" i="8"/>
  <c r="J339" i="8" s="1"/>
  <c r="I340" i="8"/>
  <c r="J340" i="8" s="1"/>
  <c r="I341" i="8"/>
  <c r="J341" i="8" s="1"/>
  <c r="J342" i="8"/>
  <c r="I343" i="8"/>
  <c r="J343" i="8" s="1"/>
  <c r="J344" i="8"/>
  <c r="J345" i="8"/>
  <c r="I346" i="8"/>
  <c r="J346" i="8" s="1"/>
  <c r="I347" i="8"/>
  <c r="J347" i="8" s="1"/>
  <c r="J348" i="8"/>
  <c r="I349" i="8"/>
  <c r="J349" i="8" s="1"/>
  <c r="I350" i="8"/>
  <c r="J350" i="8" s="1"/>
  <c r="I351" i="8"/>
  <c r="J351" i="8" s="1"/>
  <c r="I352" i="8"/>
  <c r="J352" i="8" s="1"/>
  <c r="I353" i="8"/>
  <c r="J353" i="8" s="1"/>
  <c r="I354" i="8"/>
  <c r="J354" i="8" s="1"/>
  <c r="I355" i="8"/>
  <c r="J355" i="8" s="1"/>
  <c r="I356" i="8"/>
  <c r="J356" i="8" s="1"/>
  <c r="I357" i="8"/>
  <c r="J357" i="8" s="1"/>
  <c r="I358" i="8"/>
  <c r="J358" i="8" s="1"/>
  <c r="J359" i="8"/>
  <c r="I360" i="8"/>
  <c r="J360" i="8" s="1"/>
  <c r="J361" i="8"/>
  <c r="J362" i="8"/>
  <c r="I363" i="8"/>
  <c r="J363" i="8" s="1"/>
  <c r="I364" i="8"/>
  <c r="J364" i="8" s="1"/>
  <c r="I365" i="8"/>
  <c r="J365" i="8" s="1"/>
  <c r="J366" i="8"/>
  <c r="I367" i="8"/>
  <c r="J367" i="8" s="1"/>
  <c r="I368" i="8"/>
  <c r="J368" i="8" s="1"/>
  <c r="J369" i="8"/>
  <c r="J370" i="8"/>
  <c r="J371" i="8"/>
  <c r="I372" i="8"/>
  <c r="J372" i="8" s="1"/>
  <c r="J373" i="8"/>
  <c r="I374" i="8"/>
  <c r="J374" i="8" s="1"/>
  <c r="J375" i="8"/>
  <c r="I376" i="8"/>
  <c r="J376" i="8" s="1"/>
  <c r="I377" i="8"/>
  <c r="J377" i="8" s="1"/>
  <c r="I378" i="8"/>
  <c r="J378" i="8" s="1"/>
  <c r="I379" i="8"/>
  <c r="J379" i="8" s="1"/>
  <c r="J380" i="8"/>
  <c r="I381" i="8"/>
  <c r="J381" i="8" s="1"/>
  <c r="J382" i="8"/>
  <c r="I383" i="8"/>
  <c r="J383" i="8" s="1"/>
  <c r="I384" i="8"/>
  <c r="J384" i="8" s="1"/>
  <c r="I385" i="8"/>
  <c r="J385" i="8" s="1"/>
  <c r="J386" i="8"/>
  <c r="I387" i="8"/>
  <c r="J387" i="8" s="1"/>
  <c r="J388" i="8"/>
  <c r="I389" i="8"/>
  <c r="J389" i="8" s="1"/>
  <c r="I390" i="8"/>
  <c r="J390" i="8" s="1"/>
  <c r="I391" i="8"/>
  <c r="J391" i="8" s="1"/>
  <c r="I392" i="8"/>
  <c r="J392" i="8" s="1"/>
  <c r="I393" i="8"/>
  <c r="J393" i="8" s="1"/>
  <c r="J394" i="8"/>
  <c r="J395" i="8"/>
  <c r="J396" i="8"/>
  <c r="I397" i="8"/>
  <c r="J397" i="8" s="1"/>
  <c r="I398" i="8"/>
  <c r="J398" i="8" s="1"/>
  <c r="I399" i="8"/>
  <c r="J399" i="8" s="1"/>
  <c r="J400" i="8"/>
  <c r="I401" i="8"/>
  <c r="J401" i="8" s="1"/>
  <c r="J402" i="8"/>
  <c r="I403" i="8"/>
  <c r="J403" i="8" s="1"/>
  <c r="I404" i="8"/>
  <c r="J404" i="8" s="1"/>
  <c r="I405" i="8"/>
  <c r="J405" i="8" s="1"/>
  <c r="I406" i="8"/>
  <c r="J406" i="8" s="1"/>
  <c r="I407" i="8"/>
  <c r="J407" i="8" s="1"/>
  <c r="J408" i="8"/>
  <c r="J409" i="8"/>
  <c r="J410" i="8"/>
  <c r="I411" i="8"/>
  <c r="J411" i="8" s="1"/>
  <c r="I412" i="8"/>
  <c r="J412" i="8" s="1"/>
  <c r="I413" i="8"/>
  <c r="J413" i="8" s="1"/>
  <c r="I414" i="8"/>
  <c r="J414" i="8" s="1"/>
  <c r="I415" i="8"/>
  <c r="J415" i="8" s="1"/>
  <c r="I416" i="8"/>
  <c r="J416" i="8" s="1"/>
  <c r="I417" i="8"/>
  <c r="J417" i="8" s="1"/>
  <c r="J418" i="8"/>
  <c r="J419" i="8"/>
  <c r="I420" i="8"/>
  <c r="J420" i="8" s="1"/>
  <c r="J421" i="8"/>
  <c r="J422" i="8"/>
  <c r="I423" i="8"/>
  <c r="J423" i="8" s="1"/>
  <c r="I424" i="8"/>
  <c r="J424" i="8" s="1"/>
  <c r="J425" i="8"/>
  <c r="I426" i="8"/>
  <c r="J426" i="8" s="1"/>
  <c r="I427" i="8"/>
  <c r="J427" i="8" s="1"/>
  <c r="I428" i="8"/>
  <c r="J428" i="8" s="1"/>
  <c r="I429" i="8"/>
  <c r="J429" i="8" s="1"/>
  <c r="I430" i="8"/>
  <c r="J430" i="8" s="1"/>
  <c r="I431" i="8"/>
  <c r="J431" i="8" s="1"/>
  <c r="I432" i="8"/>
  <c r="J432" i="8" s="1"/>
  <c r="J433" i="8"/>
  <c r="J434" i="8"/>
  <c r="I435" i="8"/>
  <c r="J435" i="8" s="1"/>
  <c r="J436" i="8"/>
  <c r="J437" i="8"/>
  <c r="I438" i="8"/>
  <c r="J438" i="8" s="1"/>
  <c r="I439" i="8"/>
  <c r="J439" i="8" s="1"/>
  <c r="J440" i="8"/>
  <c r="I441" i="8"/>
  <c r="J441" i="8" s="1"/>
  <c r="I442" i="8"/>
  <c r="J442" i="8" s="1"/>
  <c r="J443" i="8"/>
  <c r="J444" i="8"/>
  <c r="J445" i="8"/>
  <c r="I446" i="8"/>
  <c r="J446" i="8" s="1"/>
  <c r="I447" i="8"/>
  <c r="J447" i="8" s="1"/>
  <c r="J448" i="8"/>
  <c r="I449" i="8"/>
  <c r="J449" i="8" s="1"/>
  <c r="I450" i="8"/>
  <c r="J450" i="8" s="1"/>
  <c r="I451" i="8"/>
  <c r="J451" i="8" s="1"/>
  <c r="I452" i="8"/>
  <c r="J452" i="8" s="1"/>
  <c r="J453" i="8"/>
  <c r="I454" i="8"/>
  <c r="J454" i="8" s="1"/>
  <c r="I455" i="8"/>
  <c r="J455" i="8" s="1"/>
  <c r="I456" i="8"/>
  <c r="J456" i="8" s="1"/>
  <c r="J457" i="8"/>
  <c r="J458" i="8"/>
  <c r="I459" i="8"/>
  <c r="J459" i="8" s="1"/>
  <c r="I460" i="8"/>
  <c r="J460" i="8" s="1"/>
  <c r="I461" i="8"/>
  <c r="J461" i="8" s="1"/>
  <c r="I462" i="8"/>
  <c r="J462" i="8" s="1"/>
  <c r="J463" i="8"/>
  <c r="I464" i="8"/>
  <c r="J464" i="8" s="1"/>
  <c r="I465" i="8"/>
  <c r="J465" i="8" s="1"/>
  <c r="I466" i="8"/>
  <c r="J466" i="8" s="1"/>
  <c r="I467" i="8"/>
  <c r="J467" i="8" s="1"/>
  <c r="J468" i="8"/>
  <c r="I469" i="8"/>
  <c r="J469" i="8" s="1"/>
  <c r="I470" i="8"/>
  <c r="J470" i="8" s="1"/>
  <c r="I471" i="8"/>
  <c r="J471" i="8" s="1"/>
  <c r="J472" i="8"/>
  <c r="I473" i="8"/>
  <c r="J473" i="8" s="1"/>
  <c r="I474" i="8"/>
  <c r="J474" i="8" s="1"/>
  <c r="I475" i="8"/>
  <c r="J475" i="8" s="1"/>
  <c r="J476" i="8"/>
  <c r="I477" i="8"/>
  <c r="J477" i="8" s="1"/>
  <c r="I478" i="8"/>
  <c r="J478" i="8" s="1"/>
  <c r="I479" i="8"/>
  <c r="J479" i="8" s="1"/>
  <c r="I480" i="8"/>
  <c r="J480" i="8" s="1"/>
  <c r="I481" i="8"/>
  <c r="J481" i="8" s="1"/>
  <c r="I482" i="8"/>
  <c r="J482" i="8" s="1"/>
  <c r="I483" i="8"/>
  <c r="J483" i="8" s="1"/>
  <c r="I484" i="8"/>
  <c r="J484" i="8" s="1"/>
  <c r="I485" i="8"/>
  <c r="J485" i="8" s="1"/>
  <c r="I486" i="8"/>
  <c r="J486" i="8" s="1"/>
  <c r="J487" i="8"/>
  <c r="J488" i="8"/>
  <c r="I489" i="8"/>
  <c r="J489" i="8" s="1"/>
  <c r="I490" i="8"/>
  <c r="J490" i="8" s="1"/>
  <c r="I491" i="8"/>
  <c r="J491" i="8" s="1"/>
  <c r="J492" i="8"/>
  <c r="J493" i="8"/>
  <c r="J494" i="8"/>
  <c r="J495" i="8"/>
  <c r="J496" i="8"/>
  <c r="I497" i="8"/>
  <c r="J497" i="8" s="1"/>
  <c r="J498" i="8"/>
  <c r="J499" i="8"/>
  <c r="I500" i="8"/>
  <c r="J500" i="8" s="1"/>
  <c r="J501" i="8"/>
  <c r="I502" i="8"/>
  <c r="J502" i="8" s="1"/>
  <c r="I503" i="8"/>
  <c r="J503" i="8" s="1"/>
  <c r="I504" i="8"/>
  <c r="J504" i="8" s="1"/>
  <c r="I505" i="8"/>
  <c r="J505" i="8" s="1"/>
  <c r="I506" i="8"/>
  <c r="J506" i="8" s="1"/>
  <c r="J507" i="8"/>
  <c r="J508" i="8"/>
  <c r="I509" i="8"/>
  <c r="J509" i="8" s="1"/>
  <c r="I510" i="8"/>
  <c r="J510" i="8" s="1"/>
  <c r="I511" i="8"/>
  <c r="J511" i="8" s="1"/>
  <c r="I512" i="8"/>
  <c r="J512" i="8" s="1"/>
  <c r="J513" i="8"/>
  <c r="I514" i="8"/>
  <c r="J514" i="8" s="1"/>
  <c r="I515" i="8"/>
  <c r="J515" i="8" s="1"/>
  <c r="I516" i="8"/>
  <c r="J516" i="8" s="1"/>
  <c r="I517" i="8"/>
  <c r="J517" i="8" s="1"/>
  <c r="I518" i="8"/>
  <c r="J518" i="8" s="1"/>
  <c r="J519" i="8"/>
  <c r="I520" i="8"/>
  <c r="J520" i="8" s="1"/>
  <c r="J521" i="8"/>
  <c r="J522" i="8"/>
  <c r="I523" i="8"/>
  <c r="J523" i="8" s="1"/>
  <c r="J524" i="8"/>
  <c r="I525" i="8"/>
  <c r="J525" i="8" s="1"/>
  <c r="I526" i="8"/>
  <c r="J526" i="8" s="1"/>
  <c r="I527" i="8"/>
  <c r="J527" i="8" s="1"/>
  <c r="I528" i="8"/>
  <c r="J528" i="8" s="1"/>
  <c r="I529" i="8"/>
  <c r="J529" i="8" s="1"/>
  <c r="I530" i="8"/>
  <c r="J530" i="8" s="1"/>
  <c r="I531" i="8"/>
  <c r="J531" i="8" s="1"/>
  <c r="I532" i="8"/>
  <c r="J532" i="8" s="1"/>
  <c r="I533" i="8"/>
  <c r="J533" i="8" s="1"/>
  <c r="I534" i="8"/>
  <c r="J534" i="8" s="1"/>
  <c r="J535" i="8"/>
  <c r="I536" i="8"/>
  <c r="J536" i="8" s="1"/>
  <c r="I537" i="8"/>
  <c r="J537" i="8" s="1"/>
  <c r="J538" i="8"/>
  <c r="I539" i="8"/>
  <c r="J539" i="8" s="1"/>
  <c r="I540" i="8"/>
  <c r="J540" i="8" s="1"/>
  <c r="I541" i="8"/>
  <c r="J541" i="8" s="1"/>
  <c r="J542" i="8"/>
  <c r="I543" i="8"/>
  <c r="J543" i="8" s="1"/>
  <c r="I544" i="8"/>
  <c r="J544" i="8" s="1"/>
  <c r="J545" i="8"/>
  <c r="J546" i="8"/>
  <c r="J547" i="8"/>
  <c r="I548" i="8"/>
  <c r="J548" i="8" s="1"/>
  <c r="J549" i="8"/>
  <c r="I550" i="8"/>
  <c r="J550" i="8" s="1"/>
  <c r="J551" i="8"/>
  <c r="I2" i="8"/>
  <c r="J2" i="8" s="1"/>
  <c r="J16" i="8"/>
  <c r="J20" i="8"/>
  <c r="J28" i="8"/>
  <c r="J29" i="8"/>
  <c r="J49" i="8"/>
  <c r="J76" i="8"/>
  <c r="J132" i="8"/>
  <c r="M551" i="8"/>
  <c r="M550" i="8"/>
  <c r="M549" i="8"/>
  <c r="M548" i="8"/>
  <c r="M547" i="8"/>
  <c r="M546" i="8"/>
  <c r="M545" i="8"/>
  <c r="M544" i="8"/>
  <c r="M543" i="8"/>
  <c r="M542" i="8"/>
  <c r="M541" i="8"/>
  <c r="M540" i="8"/>
  <c r="M539" i="8"/>
  <c r="M538" i="8"/>
  <c r="M537" i="8"/>
  <c r="M536" i="8"/>
  <c r="M535" i="8"/>
  <c r="M534" i="8"/>
  <c r="M533" i="8"/>
  <c r="M532" i="8"/>
  <c r="M531" i="8"/>
  <c r="M530" i="8"/>
  <c r="M529" i="8"/>
  <c r="M528" i="8"/>
  <c r="M527" i="8"/>
  <c r="M526" i="8"/>
  <c r="M525" i="8"/>
  <c r="M524" i="8"/>
  <c r="M523" i="8"/>
  <c r="M522" i="8"/>
  <c r="M521" i="8"/>
  <c r="M520" i="8"/>
  <c r="M519" i="8"/>
  <c r="M518" i="8"/>
  <c r="M517" i="8"/>
  <c r="M516" i="8"/>
  <c r="M515" i="8"/>
  <c r="M514" i="8"/>
  <c r="M513" i="8"/>
  <c r="M512" i="8"/>
  <c r="M511" i="8"/>
  <c r="M510" i="8"/>
  <c r="M509" i="8"/>
  <c r="M508" i="8"/>
  <c r="M507" i="8"/>
  <c r="M506" i="8"/>
  <c r="M505" i="8"/>
  <c r="M504" i="8"/>
  <c r="M503" i="8"/>
  <c r="M502" i="8"/>
  <c r="M501" i="8"/>
  <c r="M500" i="8"/>
  <c r="M499" i="8"/>
  <c r="M498" i="8"/>
  <c r="M497" i="8"/>
  <c r="M496" i="8"/>
  <c r="M495" i="8"/>
  <c r="M494" i="8"/>
  <c r="M493" i="8"/>
  <c r="M492" i="8"/>
  <c r="M491" i="8"/>
  <c r="M490" i="8"/>
  <c r="M489" i="8"/>
  <c r="M488" i="8"/>
  <c r="M487" i="8"/>
  <c r="M486" i="8"/>
  <c r="M485" i="8"/>
  <c r="M484" i="8"/>
  <c r="M483" i="8"/>
  <c r="M482" i="8"/>
  <c r="M481" i="8"/>
  <c r="M480" i="8"/>
  <c r="M479" i="8"/>
  <c r="M478" i="8"/>
  <c r="M477" i="8"/>
  <c r="M476" i="8"/>
  <c r="M475" i="8"/>
  <c r="M474" i="8"/>
  <c r="M473" i="8"/>
  <c r="M472" i="8"/>
  <c r="M471" i="8"/>
  <c r="M470" i="8"/>
  <c r="M469" i="8"/>
  <c r="M468" i="8"/>
  <c r="M467" i="8"/>
  <c r="M466" i="8"/>
  <c r="M465" i="8"/>
  <c r="M464" i="8"/>
  <c r="M463" i="8"/>
  <c r="M462" i="8"/>
  <c r="M461" i="8"/>
  <c r="M460" i="8"/>
  <c r="M459" i="8"/>
  <c r="M458" i="8"/>
  <c r="M457" i="8"/>
  <c r="M456" i="8"/>
  <c r="M455" i="8"/>
  <c r="M454" i="8"/>
  <c r="M453" i="8"/>
  <c r="M452" i="8"/>
  <c r="M451" i="8"/>
  <c r="M450" i="8"/>
  <c r="M449" i="8"/>
  <c r="M448" i="8"/>
  <c r="M447" i="8"/>
  <c r="M446" i="8"/>
  <c r="M445" i="8"/>
  <c r="M444" i="8"/>
  <c r="M443" i="8"/>
  <c r="M442" i="8"/>
  <c r="M441" i="8"/>
  <c r="M440" i="8"/>
  <c r="M439" i="8"/>
  <c r="M438" i="8"/>
  <c r="M437" i="8"/>
  <c r="M436" i="8"/>
  <c r="M435" i="8"/>
  <c r="M434" i="8"/>
  <c r="M433" i="8"/>
  <c r="M432" i="8"/>
  <c r="M431" i="8"/>
  <c r="M430" i="8"/>
  <c r="M429" i="8"/>
  <c r="M428" i="8"/>
  <c r="M427" i="8"/>
  <c r="M426" i="8"/>
  <c r="M425" i="8"/>
  <c r="M424" i="8"/>
  <c r="M423" i="8"/>
  <c r="M422" i="8"/>
  <c r="M421" i="8"/>
  <c r="M420" i="8"/>
  <c r="M419" i="8"/>
  <c r="M418" i="8"/>
  <c r="M417" i="8"/>
  <c r="M416" i="8"/>
  <c r="M415" i="8"/>
  <c r="M414" i="8"/>
  <c r="M413" i="8"/>
  <c r="M412" i="8"/>
  <c r="M411" i="8"/>
  <c r="M410" i="8"/>
  <c r="M409" i="8"/>
  <c r="M408" i="8"/>
  <c r="M407" i="8"/>
  <c r="M406" i="8"/>
  <c r="M405" i="8"/>
  <c r="M404" i="8"/>
  <c r="M403" i="8"/>
  <c r="M402" i="8"/>
  <c r="M401" i="8"/>
  <c r="M400" i="8"/>
  <c r="M399" i="8"/>
  <c r="M398" i="8"/>
  <c r="M397" i="8"/>
  <c r="M396" i="8"/>
  <c r="M395" i="8"/>
  <c r="M394" i="8"/>
  <c r="M393" i="8"/>
  <c r="M392" i="8"/>
  <c r="M391" i="8"/>
  <c r="M390" i="8"/>
  <c r="M389" i="8"/>
  <c r="M388" i="8"/>
  <c r="M387" i="8"/>
  <c r="M386" i="8"/>
  <c r="M385" i="8"/>
  <c r="M384" i="8"/>
  <c r="M383" i="8"/>
  <c r="M382" i="8"/>
  <c r="M381" i="8"/>
  <c r="M380" i="8"/>
  <c r="M379" i="8"/>
  <c r="M378" i="8"/>
  <c r="M377" i="8"/>
  <c r="M376" i="8"/>
  <c r="M375" i="8"/>
  <c r="M374" i="8"/>
  <c r="M373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48" i="8"/>
  <c r="M347" i="8"/>
  <c r="M346" i="8"/>
  <c r="M345" i="8"/>
  <c r="M344" i="8"/>
  <c r="M343" i="8"/>
  <c r="M342" i="8"/>
  <c r="M341" i="8"/>
  <c r="M340" i="8"/>
  <c r="M339" i="8"/>
  <c r="M338" i="8"/>
  <c r="M337" i="8"/>
  <c r="M336" i="8"/>
  <c r="M335" i="8"/>
  <c r="M334" i="8"/>
  <c r="M333" i="8"/>
  <c r="M332" i="8"/>
  <c r="M331" i="8"/>
  <c r="M330" i="8"/>
  <c r="M329" i="8"/>
  <c r="M328" i="8"/>
  <c r="M327" i="8"/>
  <c r="M326" i="8"/>
  <c r="M325" i="8"/>
  <c r="M324" i="8"/>
  <c r="M323" i="8"/>
  <c r="M322" i="8"/>
  <c r="M321" i="8"/>
  <c r="M320" i="8"/>
  <c r="M319" i="8"/>
  <c r="M318" i="8"/>
  <c r="M317" i="8"/>
  <c r="M316" i="8"/>
  <c r="M315" i="8"/>
  <c r="M314" i="8"/>
  <c r="M313" i="8"/>
  <c r="M312" i="8"/>
  <c r="M311" i="8"/>
  <c r="M310" i="8"/>
  <c r="M309" i="8"/>
  <c r="M308" i="8"/>
  <c r="M307" i="8"/>
  <c r="M306" i="8"/>
  <c r="M305" i="8"/>
  <c r="M304" i="8"/>
  <c r="M303" i="8"/>
  <c r="M302" i="8"/>
  <c r="M301" i="8"/>
  <c r="M300" i="8"/>
  <c r="M299" i="8"/>
  <c r="M298" i="8"/>
  <c r="M297" i="8"/>
  <c r="M296" i="8"/>
  <c r="M295" i="8"/>
  <c r="M294" i="8"/>
  <c r="M293" i="8"/>
  <c r="M292" i="8"/>
  <c r="M291" i="8"/>
  <c r="M290" i="8"/>
  <c r="M289" i="8"/>
  <c r="M288" i="8"/>
  <c r="M287" i="8"/>
  <c r="M286" i="8"/>
  <c r="M285" i="8"/>
  <c r="M284" i="8"/>
  <c r="M283" i="8"/>
  <c r="M282" i="8"/>
  <c r="M281" i="8"/>
  <c r="M280" i="8"/>
  <c r="M279" i="8"/>
  <c r="M278" i="8"/>
  <c r="M277" i="8"/>
  <c r="M276" i="8"/>
  <c r="M275" i="8"/>
  <c r="M274" i="8"/>
  <c r="M273" i="8"/>
  <c r="M272" i="8"/>
  <c r="M271" i="8"/>
  <c r="M270" i="8"/>
  <c r="M269" i="8"/>
  <c r="M268" i="8"/>
  <c r="M267" i="8"/>
  <c r="M266" i="8"/>
  <c r="M265" i="8"/>
  <c r="M264" i="8"/>
  <c r="M263" i="8"/>
  <c r="M262" i="8"/>
  <c r="M261" i="8"/>
  <c r="M260" i="8"/>
  <c r="M259" i="8"/>
  <c r="M258" i="8"/>
  <c r="M257" i="8"/>
  <c r="M256" i="8"/>
  <c r="M255" i="8"/>
  <c r="M254" i="8"/>
  <c r="M253" i="8"/>
  <c r="M252" i="8"/>
  <c r="M251" i="8"/>
  <c r="M250" i="8"/>
  <c r="M249" i="8"/>
  <c r="M248" i="8"/>
  <c r="M247" i="8"/>
  <c r="M246" i="8"/>
  <c r="M245" i="8"/>
  <c r="M244" i="8"/>
  <c r="M243" i="8"/>
  <c r="M242" i="8"/>
  <c r="M241" i="8"/>
  <c r="M240" i="8"/>
  <c r="M239" i="8"/>
  <c r="M238" i="8"/>
  <c r="M237" i="8"/>
  <c r="M236" i="8"/>
  <c r="M235" i="8"/>
  <c r="M234" i="8"/>
  <c r="M233" i="8"/>
  <c r="M232" i="8"/>
  <c r="M231" i="8"/>
  <c r="M230" i="8"/>
  <c r="M229" i="8"/>
  <c r="M228" i="8"/>
  <c r="M227" i="8"/>
  <c r="M226" i="8"/>
  <c r="M225" i="8"/>
  <c r="M224" i="8"/>
  <c r="M223" i="8"/>
  <c r="M222" i="8"/>
  <c r="M221" i="8"/>
  <c r="M220" i="8"/>
  <c r="M219" i="8"/>
  <c r="M218" i="8"/>
  <c r="M217" i="8"/>
  <c r="M216" i="8"/>
  <c r="M215" i="8"/>
  <c r="M214" i="8"/>
  <c r="M213" i="8"/>
  <c r="M212" i="8"/>
  <c r="M211" i="8"/>
  <c r="M210" i="8"/>
  <c r="M209" i="8"/>
  <c r="M208" i="8"/>
  <c r="M207" i="8"/>
  <c r="M206" i="8"/>
  <c r="M205" i="8"/>
  <c r="M204" i="8"/>
  <c r="M203" i="8"/>
  <c r="M202" i="8"/>
  <c r="M201" i="8"/>
  <c r="M200" i="8"/>
  <c r="M199" i="8"/>
  <c r="M198" i="8"/>
  <c r="M197" i="8"/>
  <c r="M196" i="8"/>
  <c r="M195" i="8"/>
  <c r="M194" i="8"/>
  <c r="M193" i="8"/>
  <c r="M192" i="8"/>
  <c r="M191" i="8"/>
  <c r="M190" i="8"/>
  <c r="M189" i="8"/>
  <c r="M188" i="8"/>
  <c r="M187" i="8"/>
  <c r="M186" i="8"/>
  <c r="M185" i="8"/>
  <c r="M184" i="8"/>
  <c r="M183" i="8"/>
  <c r="M182" i="8"/>
  <c r="M181" i="8"/>
  <c r="M180" i="8"/>
  <c r="M179" i="8"/>
  <c r="M178" i="8"/>
  <c r="M177" i="8"/>
  <c r="M176" i="8"/>
  <c r="M175" i="8"/>
  <c r="M174" i="8"/>
  <c r="M173" i="8"/>
  <c r="M172" i="8"/>
  <c r="M171" i="8"/>
  <c r="M170" i="8"/>
  <c r="M169" i="8"/>
  <c r="M168" i="8"/>
  <c r="M167" i="8"/>
  <c r="M166" i="8"/>
  <c r="M165" i="8"/>
  <c r="M164" i="8"/>
  <c r="M163" i="8"/>
  <c r="M162" i="8"/>
  <c r="M161" i="8"/>
  <c r="M160" i="8"/>
  <c r="M159" i="8"/>
  <c r="M158" i="8"/>
  <c r="M157" i="8"/>
  <c r="M156" i="8"/>
  <c r="M155" i="8"/>
  <c r="M154" i="8"/>
  <c r="M153" i="8"/>
  <c r="M152" i="8"/>
  <c r="M151" i="8"/>
  <c r="M150" i="8"/>
  <c r="M149" i="8"/>
  <c r="M148" i="8"/>
  <c r="M147" i="8"/>
  <c r="M146" i="8"/>
  <c r="M145" i="8"/>
  <c r="M144" i="8"/>
  <c r="M143" i="8"/>
  <c r="M142" i="8"/>
  <c r="M141" i="8"/>
  <c r="M140" i="8"/>
  <c r="M139" i="8"/>
  <c r="M138" i="8"/>
  <c r="M137" i="8"/>
  <c r="M136" i="8"/>
  <c r="M135" i="8"/>
  <c r="M134" i="8"/>
  <c r="M133" i="8"/>
  <c r="M132" i="8"/>
  <c r="M131" i="8"/>
  <c r="M130" i="8"/>
  <c r="M129" i="8"/>
  <c r="M128" i="8"/>
  <c r="M127" i="8"/>
  <c r="M126" i="8"/>
  <c r="M125" i="8"/>
  <c r="M124" i="8"/>
  <c r="M123" i="8"/>
  <c r="M122" i="8"/>
  <c r="M121" i="8"/>
  <c r="M120" i="8"/>
  <c r="M119" i="8"/>
  <c r="M118" i="8"/>
  <c r="M117" i="8"/>
  <c r="M116" i="8"/>
  <c r="M115" i="8"/>
  <c r="M114" i="8"/>
  <c r="M113" i="8"/>
  <c r="M112" i="8"/>
  <c r="M111" i="8"/>
  <c r="M110" i="8"/>
  <c r="M109" i="8"/>
  <c r="M108" i="8"/>
  <c r="M107" i="8"/>
  <c r="M106" i="8"/>
  <c r="M105" i="8"/>
  <c r="M104" i="8"/>
  <c r="M103" i="8"/>
  <c r="M102" i="8"/>
  <c r="M101" i="8"/>
  <c r="M100" i="8"/>
  <c r="M99" i="8"/>
  <c r="M98" i="8"/>
  <c r="M97" i="8"/>
  <c r="M96" i="8"/>
  <c r="M95" i="8"/>
  <c r="M94" i="8"/>
  <c r="M93" i="8"/>
  <c r="M92" i="8"/>
  <c r="M91" i="8"/>
  <c r="M90" i="8"/>
  <c r="M89" i="8"/>
  <c r="M88" i="8"/>
  <c r="M87" i="8"/>
  <c r="M86" i="8"/>
  <c r="M85" i="8"/>
  <c r="M84" i="8"/>
  <c r="M83" i="8"/>
  <c r="M82" i="8"/>
  <c r="M81" i="8"/>
  <c r="M80" i="8"/>
  <c r="M79" i="8"/>
  <c r="M78" i="8"/>
  <c r="M77" i="8"/>
  <c r="M76" i="8"/>
  <c r="M75" i="8"/>
  <c r="M74" i="8"/>
  <c r="M73" i="8"/>
  <c r="M72" i="8"/>
  <c r="M71" i="8"/>
  <c r="M70" i="8"/>
  <c r="M69" i="8"/>
  <c r="M68" i="8"/>
  <c r="M67" i="8"/>
  <c r="M66" i="8"/>
  <c r="M65" i="8"/>
  <c r="M64" i="8"/>
  <c r="M63" i="8"/>
  <c r="M62" i="8"/>
  <c r="M61" i="8"/>
  <c r="M60" i="8"/>
  <c r="M59" i="8"/>
  <c r="M58" i="8"/>
  <c r="M57" i="8"/>
  <c r="M56" i="8"/>
  <c r="M55" i="8"/>
  <c r="M54" i="8"/>
  <c r="M53" i="8"/>
  <c r="M52" i="8"/>
  <c r="M51" i="8"/>
  <c r="M50" i="8"/>
  <c r="M49" i="8"/>
  <c r="M48" i="8"/>
  <c r="M47" i="8"/>
  <c r="M46" i="8"/>
  <c r="M45" i="8"/>
  <c r="M44" i="8"/>
  <c r="M43" i="8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7" i="8"/>
  <c r="M26" i="8"/>
  <c r="M25" i="8"/>
  <c r="M24" i="8"/>
  <c r="M23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M7" i="8"/>
  <c r="M6" i="8"/>
  <c r="M5" i="8"/>
  <c r="M4" i="8"/>
  <c r="M3" i="8"/>
  <c r="M2" i="8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2" i="4"/>
  <c r="K177" i="7" l="1"/>
  <c r="K176" i="7"/>
  <c r="K175" i="7"/>
  <c r="K174" i="7"/>
  <c r="K173" i="7"/>
  <c r="K172" i="7"/>
  <c r="K171" i="7"/>
  <c r="K170" i="7"/>
  <c r="K169" i="7"/>
  <c r="K168" i="7"/>
  <c r="K167" i="7"/>
  <c r="K166" i="7"/>
  <c r="K165" i="7"/>
  <c r="K164" i="7"/>
  <c r="K163" i="7"/>
  <c r="K162" i="7"/>
  <c r="K161" i="7"/>
  <c r="K160" i="7"/>
  <c r="K159" i="7"/>
  <c r="K158" i="7"/>
  <c r="K157" i="7"/>
  <c r="K156" i="7"/>
  <c r="K155" i="7"/>
  <c r="K154" i="7"/>
  <c r="K153" i="7"/>
  <c r="K152" i="7"/>
  <c r="K151" i="7"/>
  <c r="K150" i="7"/>
  <c r="K149" i="7"/>
  <c r="K148" i="7"/>
  <c r="K147" i="7"/>
  <c r="K146" i="7"/>
  <c r="K145" i="7"/>
  <c r="K144" i="7"/>
  <c r="K143" i="7"/>
  <c r="K142" i="7"/>
  <c r="K141" i="7"/>
  <c r="K140" i="7"/>
  <c r="K139" i="7"/>
  <c r="K138" i="7"/>
  <c r="K137" i="7"/>
  <c r="K136" i="7"/>
  <c r="K135" i="7"/>
  <c r="K134" i="7"/>
  <c r="K133" i="7"/>
  <c r="K132" i="7"/>
  <c r="K131" i="7"/>
  <c r="K130" i="7"/>
  <c r="K129" i="7"/>
  <c r="K128" i="7"/>
  <c r="K127" i="7"/>
  <c r="K126" i="7"/>
  <c r="K125" i="7"/>
  <c r="K124" i="7"/>
  <c r="K123" i="7"/>
  <c r="K122" i="7"/>
  <c r="K121" i="7"/>
  <c r="K120" i="7"/>
  <c r="K119" i="7"/>
  <c r="K118" i="7"/>
  <c r="K117" i="7"/>
  <c r="K116" i="7"/>
  <c r="K115" i="7"/>
  <c r="K114" i="7"/>
  <c r="K113" i="7"/>
  <c r="K112" i="7"/>
  <c r="K111" i="7"/>
  <c r="K110" i="7"/>
  <c r="K109" i="7"/>
  <c r="K108" i="7"/>
  <c r="K107" i="7"/>
  <c r="K106" i="7"/>
  <c r="K105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4" i="7"/>
  <c r="K3" i="7"/>
  <c r="K2" i="7"/>
  <c r="K175" i="6" l="1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2" i="6"/>
  <c r="K201" i="5" l="1"/>
  <c r="K200" i="5"/>
  <c r="K199" i="5"/>
  <c r="K198" i="5"/>
  <c r="K197" i="5"/>
  <c r="K196" i="5"/>
  <c r="K195" i="5"/>
  <c r="K194" i="5"/>
  <c r="K193" i="5"/>
  <c r="K192" i="5"/>
  <c r="K191" i="5"/>
  <c r="K190" i="5"/>
  <c r="K189" i="5"/>
  <c r="K188" i="5"/>
  <c r="K187" i="5"/>
  <c r="K186" i="5"/>
  <c r="K185" i="5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2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3" i="5"/>
  <c r="K112" i="5"/>
  <c r="K111" i="5"/>
  <c r="K110" i="5"/>
  <c r="K109" i="5"/>
  <c r="K108" i="5"/>
  <c r="K107" i="5"/>
  <c r="K106" i="5"/>
  <c r="K105" i="5"/>
  <c r="K104" i="5"/>
  <c r="K103" i="5"/>
  <c r="K102" i="5"/>
  <c r="K101" i="5"/>
  <c r="K100" i="5"/>
  <c r="K99" i="5"/>
  <c r="K98" i="5"/>
  <c r="K97" i="5"/>
  <c r="K96" i="5"/>
  <c r="K95" i="5"/>
  <c r="K94" i="5"/>
  <c r="K93" i="5"/>
  <c r="K92" i="5"/>
  <c r="K91" i="5"/>
  <c r="K90" i="5"/>
  <c r="K89" i="5"/>
  <c r="K88" i="5"/>
  <c r="K87" i="5"/>
  <c r="K86" i="5"/>
  <c r="K85" i="5"/>
  <c r="K84" i="5"/>
  <c r="K83" i="5"/>
  <c r="K82" i="5"/>
  <c r="K81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4" i="5"/>
  <c r="K3" i="5"/>
  <c r="K2" i="5"/>
  <c r="L186" i="4" l="1"/>
  <c r="L187" i="4"/>
  <c r="L188" i="4"/>
  <c r="L189" i="4"/>
  <c r="L190" i="4"/>
  <c r="L191" i="4"/>
  <c r="L192" i="4"/>
  <c r="L193" i="4"/>
  <c r="L194" i="4"/>
  <c r="L195" i="4"/>
  <c r="L196" i="4"/>
  <c r="L197" i="4"/>
  <c r="L198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19" i="4"/>
  <c r="L120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71" i="4"/>
  <c r="L72" i="4"/>
  <c r="L73" i="4"/>
  <c r="L75" i="4"/>
  <c r="L76" i="4"/>
  <c r="L77" i="4"/>
  <c r="L78" i="4"/>
  <c r="L79" i="4"/>
  <c r="L80" i="4"/>
  <c r="L81" i="4"/>
  <c r="L82" i="4"/>
  <c r="L84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19" i="4"/>
  <c r="L20" i="4"/>
  <c r="L21" i="4"/>
  <c r="L22" i="4"/>
  <c r="L23" i="4"/>
  <c r="L24" i="4"/>
  <c r="L13" i="4"/>
  <c r="L14" i="4"/>
  <c r="L15" i="4"/>
  <c r="L16" i="4"/>
  <c r="L17" i="4"/>
  <c r="L18" i="4"/>
  <c r="L8" i="4"/>
  <c r="L9" i="4"/>
  <c r="L10" i="4"/>
  <c r="L11" i="4"/>
  <c r="L12" i="4"/>
  <c r="L3" i="4"/>
  <c r="L4" i="4"/>
  <c r="L5" i="4"/>
  <c r="L6" i="4"/>
  <c r="L7" i="4"/>
  <c r="L2" i="4"/>
  <c r="M2" i="4" l="1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N186" i="4" s="1"/>
  <c r="M187" i="4"/>
  <c r="M188" i="4"/>
  <c r="M189" i="4"/>
  <c r="M190" i="4"/>
  <c r="M191" i="4"/>
  <c r="M192" i="4"/>
  <c r="M193" i="4"/>
  <c r="M194" i="4"/>
  <c r="M195" i="4"/>
  <c r="M196" i="4"/>
  <c r="M197" i="4"/>
  <c r="M198" i="4"/>
  <c r="I235" i="3" l="1"/>
  <c r="N117" i="4"/>
  <c r="N99" i="4"/>
  <c r="N59" i="4"/>
  <c r="N41" i="4"/>
  <c r="N31" i="4"/>
  <c r="N23" i="4"/>
  <c r="N15" i="4"/>
  <c r="N7" i="4"/>
  <c r="N198" i="4"/>
  <c r="N197" i="4"/>
  <c r="N196" i="4"/>
  <c r="N195" i="4"/>
  <c r="N194" i="4"/>
  <c r="N193" i="4"/>
  <c r="N192" i="4"/>
  <c r="N191" i="4"/>
  <c r="N190" i="4"/>
  <c r="N189" i="4"/>
  <c r="N188" i="4"/>
  <c r="N187" i="4"/>
  <c r="N120" i="4"/>
  <c r="N119" i="4"/>
  <c r="N118" i="4"/>
  <c r="N116" i="4"/>
  <c r="N115" i="4"/>
  <c r="N114" i="4"/>
  <c r="N113" i="4"/>
  <c r="N112" i="4"/>
  <c r="N111" i="4"/>
  <c r="N110" i="4"/>
  <c r="N109" i="4"/>
  <c r="N108" i="4"/>
  <c r="N107" i="4"/>
  <c r="N106" i="4"/>
  <c r="N105" i="4"/>
  <c r="N104" i="4"/>
  <c r="N103" i="4"/>
  <c r="N102" i="4"/>
  <c r="N101" i="4"/>
  <c r="N100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0" i="4"/>
  <c r="N39" i="4"/>
  <c r="N38" i="4"/>
  <c r="N37" i="4"/>
  <c r="N36" i="4"/>
  <c r="N35" i="4"/>
  <c r="N34" i="4"/>
  <c r="N33" i="4"/>
  <c r="N32" i="4"/>
  <c r="N30" i="4"/>
  <c r="N29" i="4"/>
  <c r="N28" i="4"/>
  <c r="N27" i="4"/>
  <c r="N26" i="4"/>
  <c r="N25" i="4"/>
  <c r="N24" i="4"/>
  <c r="N22" i="4"/>
  <c r="N21" i="4"/>
  <c r="N20" i="4"/>
  <c r="N19" i="4"/>
  <c r="N18" i="4"/>
  <c r="N17" i="4"/>
  <c r="N16" i="4"/>
  <c r="N14" i="4"/>
  <c r="N13" i="4"/>
  <c r="N12" i="4"/>
  <c r="N11" i="4"/>
  <c r="N10" i="4"/>
  <c r="N9" i="4"/>
  <c r="N8" i="4"/>
  <c r="N6" i="4"/>
  <c r="N5" i="4"/>
  <c r="N4" i="4"/>
  <c r="N3" i="4"/>
  <c r="N2" i="4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7" i="3"/>
  <c r="H216" i="3"/>
  <c r="H215" i="3"/>
  <c r="H214" i="3"/>
  <c r="H213" i="3"/>
  <c r="H212" i="3"/>
  <c r="H211" i="3"/>
  <c r="H210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0" i="3"/>
  <c r="H149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0" i="3"/>
  <c r="H39" i="3"/>
  <c r="H38" i="3"/>
  <c r="H37" i="3"/>
  <c r="H36" i="3"/>
  <c r="H35" i="3"/>
  <c r="H32" i="3"/>
  <c r="H31" i="3"/>
  <c r="H30" i="3"/>
  <c r="H29" i="3"/>
  <c r="H28" i="3"/>
  <c r="H27" i="3"/>
  <c r="H24" i="3"/>
  <c r="H23" i="3"/>
  <c r="H22" i="3"/>
  <c r="H21" i="3"/>
  <c r="H20" i="3"/>
  <c r="I20" i="3" s="1"/>
  <c r="H17" i="3"/>
  <c r="H16" i="3"/>
  <c r="H15" i="3"/>
  <c r="H14" i="3"/>
  <c r="H13" i="3"/>
  <c r="H12" i="3"/>
  <c r="N121" i="4" l="1"/>
  <c r="N125" i="4"/>
  <c r="N129" i="4"/>
  <c r="N133" i="4"/>
  <c r="N137" i="4"/>
  <c r="N141" i="4"/>
  <c r="N145" i="4"/>
  <c r="N149" i="4"/>
  <c r="N153" i="4"/>
  <c r="N157" i="4"/>
  <c r="N161" i="4"/>
  <c r="N165" i="4"/>
  <c r="N169" i="4"/>
  <c r="N173" i="4"/>
  <c r="N177" i="4"/>
  <c r="N181" i="4"/>
  <c r="N185" i="4"/>
  <c r="N122" i="4"/>
  <c r="N126" i="4"/>
  <c r="N130" i="4"/>
  <c r="N134" i="4"/>
  <c r="N138" i="4"/>
  <c r="N142" i="4"/>
  <c r="N146" i="4"/>
  <c r="N150" i="4"/>
  <c r="N154" i="4"/>
  <c r="N158" i="4"/>
  <c r="N162" i="4"/>
  <c r="N166" i="4"/>
  <c r="N170" i="4"/>
  <c r="N174" i="4"/>
  <c r="N178" i="4"/>
  <c r="N182" i="4"/>
  <c r="N123" i="4"/>
  <c r="N127" i="4"/>
  <c r="N131" i="4"/>
  <c r="N135" i="4"/>
  <c r="N139" i="4"/>
  <c r="N143" i="4"/>
  <c r="N147" i="4"/>
  <c r="N151" i="4"/>
  <c r="N155" i="4"/>
  <c r="N159" i="4"/>
  <c r="N163" i="4"/>
  <c r="N167" i="4"/>
  <c r="N171" i="4"/>
  <c r="N175" i="4"/>
  <c r="N179" i="4"/>
  <c r="N183" i="4"/>
  <c r="N124" i="4"/>
  <c r="N128" i="4"/>
  <c r="N132" i="4"/>
  <c r="N136" i="4"/>
  <c r="N140" i="4"/>
  <c r="N144" i="4"/>
  <c r="N148" i="4"/>
  <c r="N152" i="4"/>
  <c r="N156" i="4"/>
  <c r="N160" i="4"/>
  <c r="N164" i="4"/>
  <c r="N168" i="4"/>
  <c r="N172" i="4"/>
  <c r="N176" i="4"/>
  <c r="N180" i="4"/>
  <c r="N184" i="4"/>
  <c r="I111" i="3"/>
  <c r="I95" i="3"/>
  <c r="I149" i="3"/>
  <c r="I43" i="3"/>
  <c r="I153" i="3"/>
  <c r="I12" i="3"/>
  <c r="I27" i="3"/>
  <c r="I59" i="3"/>
  <c r="I75" i="3"/>
  <c r="I35" i="3"/>
  <c r="I130" i="3"/>
  <c r="I220" i="3"/>
  <c r="I236" i="3" l="1"/>
</calcChain>
</file>

<file path=xl/comments1.xml><?xml version="1.0" encoding="utf-8"?>
<comments xmlns="http://schemas.openxmlformats.org/spreadsheetml/2006/main">
  <authors>
    <author>umg</author>
  </authors>
  <commentList>
    <comment ref="C61" authorId="0" shapeId="0">
      <text>
        <r>
          <rPr>
            <b/>
            <sz val="9"/>
            <color indexed="81"/>
            <rFont val="Tahoma"/>
            <family val="2"/>
          </rPr>
          <t>OEM</t>
        </r>
      </text>
    </comment>
  </commentList>
</comments>
</file>

<file path=xl/sharedStrings.xml><?xml version="1.0" encoding="utf-8"?>
<sst xmlns="http://schemas.openxmlformats.org/spreadsheetml/2006/main" count="6466" uniqueCount="413">
  <si>
    <t>CUSTOMER CONFIRMATION ORDER</t>
  </si>
  <si>
    <t>No</t>
  </si>
  <si>
    <t>Part No</t>
  </si>
  <si>
    <t>Total Price</t>
  </si>
  <si>
    <t>Currency</t>
  </si>
  <si>
    <t>Volvo</t>
  </si>
  <si>
    <t>MMK</t>
  </si>
  <si>
    <t>Valve Guide</t>
  </si>
  <si>
    <t>Thermostat</t>
  </si>
  <si>
    <t>Sealing ring kit (injector)</t>
  </si>
  <si>
    <t>Sealing Kit</t>
  </si>
  <si>
    <t>Plate</t>
  </si>
  <si>
    <t>Piston</t>
  </si>
  <si>
    <t>Roller Bearing</t>
  </si>
  <si>
    <t>7241-00421</t>
  </si>
  <si>
    <t>7223-00210</t>
  </si>
  <si>
    <t>Sealing kit</t>
  </si>
  <si>
    <t>Bearing</t>
  </si>
  <si>
    <t>8230-26520</t>
  </si>
  <si>
    <t>spring pin</t>
  </si>
  <si>
    <t>9325-08010</t>
  </si>
  <si>
    <t>seal</t>
  </si>
  <si>
    <t>O ring</t>
  </si>
  <si>
    <t>Washer</t>
  </si>
  <si>
    <t>Seal</t>
  </si>
  <si>
    <t>O-ring</t>
  </si>
  <si>
    <t>8230-22180</t>
  </si>
  <si>
    <t>Stock Status           : Subject to priority sale for all stock in Chrysanthemum Wealth, Singapore, Germany, China and etc.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</si>
  <si>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</si>
  <si>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</si>
  <si>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</si>
  <si>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</si>
  <si>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</si>
  <si>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</si>
  <si>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</si>
  <si>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</si>
  <si>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</si>
  <si>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Customer</t>
  </si>
  <si>
    <t>Stock Status</t>
  </si>
  <si>
    <t>To</t>
  </si>
  <si>
    <t>: Nay Min Gabar</t>
  </si>
  <si>
    <t>Date</t>
  </si>
  <si>
    <t>: 3.07.2023</t>
  </si>
  <si>
    <t>Reff</t>
  </si>
  <si>
    <t>: CCO/REM/PHK/2023/06/0012 (         )</t>
  </si>
  <si>
    <t>Job No</t>
  </si>
  <si>
    <t>Component</t>
  </si>
  <si>
    <t>Brand</t>
  </si>
  <si>
    <t>Part Name</t>
  </si>
  <si>
    <t>Q'ty</t>
  </si>
  <si>
    <t xml:space="preserve">Unit Price </t>
  </si>
  <si>
    <t>Total Amount</t>
  </si>
  <si>
    <t>200-2023060083</t>
  </si>
  <si>
    <t>Bucket Cylinder</t>
  </si>
  <si>
    <t>Ex Stock in SG</t>
  </si>
  <si>
    <t>Ex Stock</t>
  </si>
  <si>
    <t>Bolt</t>
  </si>
  <si>
    <t>200-2023060082</t>
  </si>
  <si>
    <t>Arm Cylinder</t>
  </si>
  <si>
    <t>washer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</si>
  <si>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</si>
  <si>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</si>
  <si>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</si>
  <si>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</si>
  <si>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</si>
  <si>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</si>
  <si>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</si>
  <si>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</si>
  <si>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Ex Stock only 2Pcs</t>
  </si>
  <si>
    <t>200-2023060075</t>
  </si>
  <si>
    <t>Final Drive (Left)</t>
  </si>
  <si>
    <t>Rotor</t>
  </si>
  <si>
    <t>8230-18250</t>
  </si>
  <si>
    <t>Handok</t>
  </si>
  <si>
    <t>Lens</t>
  </si>
  <si>
    <t>8230-30300</t>
  </si>
  <si>
    <t>o-ring</t>
  </si>
  <si>
    <t>Ex Stock in CE 1Pcs</t>
  </si>
  <si>
    <t>8230-22110</t>
  </si>
  <si>
    <t>8230-22170</t>
  </si>
  <si>
    <t>-</t>
  </si>
  <si>
    <t>Need to Discius with Service Team, For this Ball Bearing, Supplier Can't Supply</t>
  </si>
  <si>
    <t>200-2023060076</t>
  </si>
  <si>
    <t>Final Drive (Right)</t>
  </si>
  <si>
    <t>200-2023060087</t>
  </si>
  <si>
    <t>Swing Drive (Right)</t>
  </si>
  <si>
    <t xml:space="preserve">Piston </t>
  </si>
  <si>
    <t>Toung Myaung</t>
  </si>
  <si>
    <t>OEM</t>
  </si>
  <si>
    <t>Cylinder</t>
  </si>
  <si>
    <t>Spring</t>
  </si>
  <si>
    <t>Ex Stock Only 2Pcs</t>
  </si>
  <si>
    <t>Ex Stock in SW</t>
  </si>
  <si>
    <t>O-Ring</t>
  </si>
  <si>
    <t>Local</t>
  </si>
  <si>
    <t>local kit</t>
  </si>
  <si>
    <t>RM-VLV-460SD</t>
  </si>
  <si>
    <t>Washer,Swing Gearbox</t>
  </si>
  <si>
    <t>7118-30450</t>
  </si>
  <si>
    <t xml:space="preserve">Washer </t>
  </si>
  <si>
    <t>7118-30460</t>
  </si>
  <si>
    <t>7118-30260</t>
  </si>
  <si>
    <t>Ex Stock only 5pcs</t>
  </si>
  <si>
    <t>200-2023060077</t>
  </si>
  <si>
    <t>Swing Drive (Left)</t>
  </si>
  <si>
    <t xml:space="preserve"> 14594933</t>
  </si>
  <si>
    <t>200-2023060078</t>
  </si>
  <si>
    <t>Main Pump</t>
  </si>
  <si>
    <t>•Piston</t>
  </si>
  <si>
    <t>cylinder</t>
  </si>
  <si>
    <t>Roller bearing</t>
  </si>
  <si>
    <t>Set plate</t>
  </si>
  <si>
    <t>Tokor</t>
  </si>
  <si>
    <t>Shoe plate</t>
  </si>
  <si>
    <t>Local Kit</t>
  </si>
  <si>
    <t>RM-VLV-260-MP</t>
  </si>
  <si>
    <t>Ex Stock in HO</t>
  </si>
  <si>
    <t>Ex Stock 1pc</t>
  </si>
  <si>
    <t>200-2023060081</t>
  </si>
  <si>
    <t>Main Control Valve</t>
  </si>
  <si>
    <t>RM-VLV-460-MCV</t>
  </si>
  <si>
    <t>Gasket</t>
  </si>
  <si>
    <t>Ex Stock 3pcs</t>
  </si>
  <si>
    <t>200-2023060086</t>
  </si>
  <si>
    <t>Center Joint</t>
  </si>
  <si>
    <t>200-202306074</t>
  </si>
  <si>
    <t>Engine</t>
  </si>
  <si>
    <t>Overhaul kit</t>
  </si>
  <si>
    <t>Ex Stock In CE</t>
  </si>
  <si>
    <t>Inlet Valve seat</t>
  </si>
  <si>
    <t>3169366</t>
  </si>
  <si>
    <t>Ex:Valve seat</t>
  </si>
  <si>
    <t>Inlet valve</t>
  </si>
  <si>
    <t>Exhaust valve</t>
  </si>
  <si>
    <t xml:space="preserve">Valve stem seal </t>
  </si>
  <si>
    <t>21501189</t>
  </si>
  <si>
    <t>Hex,Socket screw</t>
  </si>
  <si>
    <t>973523</t>
  </si>
  <si>
    <t>Flange screw</t>
  </si>
  <si>
    <t>six point screw</t>
  </si>
  <si>
    <t>13972542</t>
  </si>
  <si>
    <t>Hose clamp</t>
  </si>
  <si>
    <t>994561</t>
  </si>
  <si>
    <t>Oil Filler cap</t>
  </si>
  <si>
    <t>20807510</t>
  </si>
  <si>
    <t>Sealing strip</t>
  </si>
  <si>
    <t>21123014</t>
  </si>
  <si>
    <t>Ex Stock in CE I</t>
  </si>
  <si>
    <t xml:space="preserve">Bushing </t>
  </si>
  <si>
    <t>3964604</t>
  </si>
  <si>
    <t xml:space="preserve">O ring </t>
  </si>
  <si>
    <t>967344</t>
  </si>
  <si>
    <t>Bearing shell kit</t>
  </si>
  <si>
    <t>Big end Bearing kit</t>
  </si>
  <si>
    <t>Main Bearing Kit</t>
  </si>
  <si>
    <t>Thrust washer kit</t>
  </si>
  <si>
    <t>Ring gear</t>
  </si>
  <si>
    <t>20711957</t>
  </si>
  <si>
    <t>sealing ring</t>
  </si>
  <si>
    <t>20532272</t>
  </si>
  <si>
    <t>990719</t>
  </si>
  <si>
    <t>oil pump</t>
  </si>
  <si>
    <t>1</t>
  </si>
  <si>
    <t xml:space="preserve"> 8170534</t>
  </si>
  <si>
    <t>Ex Stock In MDY</t>
  </si>
  <si>
    <t>o ring</t>
  </si>
  <si>
    <t>13948981</t>
  </si>
  <si>
    <t>3</t>
  </si>
  <si>
    <t>982508</t>
  </si>
  <si>
    <t>2</t>
  </si>
  <si>
    <t>Oil filter</t>
  </si>
  <si>
    <t>Fuel filter</t>
  </si>
  <si>
    <t>7</t>
  </si>
  <si>
    <t>Hollow screwo</t>
  </si>
  <si>
    <t>Hollow screw</t>
  </si>
  <si>
    <t>Gasket, Cylinder Block</t>
  </si>
  <si>
    <t>6</t>
  </si>
  <si>
    <t>Ex Stock in CE I inly 4pcs ( SG-2Pcs )</t>
  </si>
  <si>
    <t>Sealing ring</t>
  </si>
  <si>
    <t>Gasket, Fuel Pipes</t>
  </si>
  <si>
    <t>Sealing Ring, Fuel Pump</t>
  </si>
  <si>
    <t>Ex Stock In CE 2Pcs &amp; Remain SG stock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</si>
  <si>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</si>
  <si>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</si>
  <si>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</si>
  <si>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</si>
  <si>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</si>
  <si>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</si>
  <si>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</si>
  <si>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</si>
  <si>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</si>
  <si>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</si>
  <si>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</si>
  <si>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 I ( SG-1Pc)</t>
  </si>
  <si>
    <t>Belt</t>
  </si>
  <si>
    <t>200-2023060097</t>
  </si>
  <si>
    <t>RCV</t>
  </si>
  <si>
    <t>Bellow</t>
  </si>
  <si>
    <t xml:space="preserve">Ex Stock </t>
  </si>
  <si>
    <t>Rod</t>
  </si>
  <si>
    <t>Ex Stock in HO only 3pcs</t>
  </si>
  <si>
    <t>Sealing kits</t>
  </si>
  <si>
    <t>8230-27640</t>
  </si>
  <si>
    <t>Ex Stock in HO(3pcs ex stock in SG)</t>
  </si>
  <si>
    <t>valve seat</t>
  </si>
  <si>
    <t>8230-36650</t>
  </si>
  <si>
    <t>8230-36640</t>
  </si>
  <si>
    <t>8230-36840</t>
  </si>
  <si>
    <t>8230-37120</t>
  </si>
  <si>
    <t>Ex Stock in SG only 1pc</t>
  </si>
  <si>
    <t>Estimate Air Charges</t>
  </si>
  <si>
    <t>Grand Total For 1 Unit</t>
  </si>
  <si>
    <t>Total Amount for 7 Unit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</si>
  <si>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</si>
  <si>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</si>
  <si>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Aye Aye Mon-4</t>
  </si>
  <si>
    <t>Myo Min Htike</t>
  </si>
  <si>
    <t>Nay Min Gabar</t>
  </si>
  <si>
    <t>S'Part Dept;</t>
  </si>
  <si>
    <t>BOH</t>
  </si>
  <si>
    <t>General Manager(BU)</t>
  </si>
  <si>
    <t>'60113081</t>
  </si>
  <si>
    <t>23070440</t>
  </si>
  <si>
    <t>1543896</t>
  </si>
  <si>
    <t xml:space="preserve"> 982509</t>
  </si>
  <si>
    <t>Unit Price USD</t>
  </si>
  <si>
    <t>Total Price USD</t>
  </si>
  <si>
    <t>Purchae
 Price</t>
  </si>
  <si>
    <t>Total
 Purchase Price</t>
  </si>
  <si>
    <t>Supply PN</t>
  </si>
  <si>
    <t>200-2023070128</t>
  </si>
  <si>
    <t>Seal kit</t>
  </si>
  <si>
    <t>Ex Stck in HO</t>
  </si>
  <si>
    <t>Set screw</t>
  </si>
  <si>
    <t>200-2023070127</t>
  </si>
  <si>
    <t>200-2023070125</t>
  </si>
  <si>
    <t>200-2023070126</t>
  </si>
  <si>
    <t>200-2023060091</t>
  </si>
  <si>
    <t>200-2023060092</t>
  </si>
  <si>
    <t xml:space="preserve">Ex Stock  </t>
  </si>
  <si>
    <t>200-2023070102</t>
  </si>
  <si>
    <t>plate</t>
  </si>
  <si>
    <t>Ring</t>
  </si>
  <si>
    <t>SKS</t>
  </si>
  <si>
    <t>Valve Plate</t>
  </si>
  <si>
    <t>Other</t>
  </si>
  <si>
    <t>Local kit</t>
  </si>
  <si>
    <t>RM-VLV-460-SD</t>
  </si>
  <si>
    <t xml:space="preserve"> Swing Gearbox</t>
  </si>
  <si>
    <t>200-2023070101</t>
  </si>
  <si>
    <t>KPM</t>
  </si>
  <si>
    <t>Ex Stock only 7pcs,
OEM ex stock</t>
  </si>
  <si>
    <t>200-2023060089</t>
  </si>
  <si>
    <t>Needle bearing</t>
  </si>
  <si>
    <t>set plate</t>
  </si>
  <si>
    <t>shoe plate</t>
  </si>
  <si>
    <t>bolt</t>
  </si>
  <si>
    <t>8230-09900</t>
  </si>
  <si>
    <t>RM-VLV-460-MP</t>
  </si>
  <si>
    <t>Gear pump</t>
  </si>
  <si>
    <t>EX stock volvo</t>
  </si>
  <si>
    <t>Vidration</t>
  </si>
  <si>
    <t>200-2023060088</t>
  </si>
  <si>
    <t>9512-02232</t>
  </si>
  <si>
    <t>4506424,9511-12024</t>
  </si>
  <si>
    <t>13948700;993325</t>
  </si>
  <si>
    <t>8230-12860</t>
  </si>
  <si>
    <t>200-2023070103</t>
  </si>
  <si>
    <t>200-2023060090</t>
  </si>
  <si>
    <t xml:space="preserve">Ex Stock-6pcs in BR </t>
  </si>
  <si>
    <t>Ex Stock in PHK</t>
  </si>
  <si>
    <t>Ex Stock in SD</t>
  </si>
  <si>
    <t xml:space="preserve">
8170261</t>
  </si>
  <si>
    <t>Ex Stock in MDY</t>
  </si>
  <si>
    <t>oring</t>
  </si>
  <si>
    <t>P550529</t>
  </si>
  <si>
    <t>11700485;13969011;20459972</t>
  </si>
  <si>
    <t>Gaasket</t>
  </si>
  <si>
    <t>sealing ring kit</t>
  </si>
  <si>
    <t>Idler Pulley</t>
  </si>
  <si>
    <t>No Stock</t>
  </si>
  <si>
    <t>Hex,sockel screw</t>
  </si>
  <si>
    <t>Rubber seat</t>
  </si>
  <si>
    <t>spring</t>
  </si>
  <si>
    <t>Ball bearing</t>
  </si>
  <si>
    <t>200-2023070104</t>
  </si>
  <si>
    <t>Plug</t>
  </si>
  <si>
    <t>SA8230-28800</t>
  </si>
  <si>
    <t>Ex Stck in HO 3pcs</t>
  </si>
  <si>
    <t>200-2023070108</t>
  </si>
  <si>
    <t>Fan Pump</t>
  </si>
  <si>
    <t xml:space="preserve">Fan Pump ass'y </t>
  </si>
  <si>
    <t>Selling Price
 with Tax(USD)</t>
  </si>
  <si>
    <t>200-2023090195</t>
  </si>
  <si>
    <t>200-2023090194</t>
  </si>
  <si>
    <t>SG Stock</t>
  </si>
  <si>
    <t>EX stock</t>
  </si>
  <si>
    <t>200-2023090192</t>
  </si>
  <si>
    <t>200-2023090193</t>
  </si>
  <si>
    <t>200-2023090199</t>
  </si>
  <si>
    <t>8230-29400</t>
  </si>
  <si>
    <t>Pin</t>
  </si>
  <si>
    <t>8230-30170</t>
  </si>
  <si>
    <t>Screw</t>
  </si>
  <si>
    <t>can't supply</t>
  </si>
  <si>
    <t>200-2023090200</t>
  </si>
  <si>
    <t>200-2023090198</t>
  </si>
  <si>
    <t>Swing Motor (Right)</t>
  </si>
  <si>
    <t>HO Stock</t>
  </si>
  <si>
    <t>piston</t>
  </si>
  <si>
    <t xml:space="preserve"> Valve Plate</t>
  </si>
  <si>
    <t>200-2023080168</t>
  </si>
  <si>
    <t>Bushing</t>
  </si>
  <si>
    <t>7223-00180</t>
  </si>
  <si>
    <t xml:space="preserve">Seal </t>
  </si>
  <si>
    <t>8230-08850</t>
  </si>
  <si>
    <t>Spaser</t>
  </si>
  <si>
    <t>200-2023090202</t>
  </si>
  <si>
    <t>Seal Kit</t>
  </si>
  <si>
    <t>200-2023090196</t>
  </si>
  <si>
    <t>200-2023080170</t>
  </si>
  <si>
    <t>Oil Hose</t>
  </si>
  <si>
    <t xml:space="preserve">O- Ring </t>
  </si>
  <si>
    <t>Sealing Ring</t>
  </si>
  <si>
    <t>Vibration Damper</t>
  </si>
  <si>
    <t>200-2023090201</t>
  </si>
  <si>
    <t xml:space="preserve">Volvo </t>
  </si>
  <si>
    <t>8230-27530</t>
  </si>
  <si>
    <t>Ex Stock  1pc</t>
  </si>
  <si>
    <t>Shaft</t>
  </si>
  <si>
    <t>Cover</t>
  </si>
  <si>
    <t>8230-19790</t>
  </si>
  <si>
    <t>8230-19810</t>
  </si>
  <si>
    <t>200-2023080169</t>
  </si>
  <si>
    <t>Selling Price 
with Tax(USD)</t>
  </si>
  <si>
    <t>200-2023080164</t>
  </si>
  <si>
    <t>200-2023080163</t>
  </si>
  <si>
    <t>200-2023080165</t>
  </si>
  <si>
    <t>200-2023080166</t>
  </si>
  <si>
    <t>200-2023080158</t>
  </si>
  <si>
    <t>200-2023080157</t>
  </si>
  <si>
    <t>200-2023080156</t>
  </si>
  <si>
    <t>200-2023080155</t>
  </si>
  <si>
    <t>Locak Kit</t>
  </si>
  <si>
    <t>200-2023080154</t>
  </si>
  <si>
    <t>200-2023080160</t>
  </si>
  <si>
    <t>200-2023080161</t>
  </si>
  <si>
    <t>200-2023080162</t>
  </si>
  <si>
    <t>KS</t>
  </si>
  <si>
    <t>Camshaft</t>
  </si>
  <si>
    <t>24124156</t>
  </si>
  <si>
    <t>200-2023090203</t>
  </si>
  <si>
    <t>200-2023080159</t>
  </si>
  <si>
    <t>USD</t>
  </si>
  <si>
    <t>Supply</t>
  </si>
  <si>
    <t>1543896+F478</t>
  </si>
  <si>
    <t>REM</t>
  </si>
  <si>
    <t>Foreign</t>
  </si>
  <si>
    <t>CER</t>
  </si>
  <si>
    <t>CEI</t>
  </si>
  <si>
    <t>CE1</t>
  </si>
  <si>
    <t>8230-28800</t>
  </si>
  <si>
    <t>24pcs</t>
  </si>
  <si>
    <t>local</t>
  </si>
  <si>
    <t xml:space="preserve"> Included in OVH Kit</t>
  </si>
  <si>
    <t>Include OVH Kit</t>
  </si>
  <si>
    <t>No.</t>
  </si>
  <si>
    <t>Description</t>
  </si>
  <si>
    <t>Part No.</t>
  </si>
  <si>
    <t>Quantity</t>
  </si>
  <si>
    <t>Price</t>
  </si>
  <si>
    <t>Amount</t>
  </si>
  <si>
    <t>Gasket Set;Engine HD overhaul</t>
  </si>
  <si>
    <t>Liner set (3X)</t>
  </si>
  <si>
    <t xml:space="preserve">ISUZU </t>
  </si>
  <si>
    <t>METAL KIT : CR-SHF</t>
  </si>
  <si>
    <t>898151-8491</t>
  </si>
  <si>
    <t>111510-0933</t>
  </si>
  <si>
    <t>METAL SET : CONN-ROD,STD</t>
  </si>
  <si>
    <t>112271-0960</t>
  </si>
  <si>
    <t>SLEEVE ; NOZZLE HOLDER</t>
  </si>
  <si>
    <t>111129-0641</t>
  </si>
  <si>
    <t>111129-0640</t>
  </si>
  <si>
    <t>Inlet valve seat</t>
  </si>
  <si>
    <t>SEAT; VALVE INSERT(EXH)</t>
  </si>
  <si>
    <t>111711-0740</t>
  </si>
  <si>
    <t>GUIDE; VALVE</t>
  </si>
  <si>
    <t>111721-0120</t>
  </si>
  <si>
    <t>VALVE : INLET</t>
  </si>
  <si>
    <t>112551-1624</t>
  </si>
  <si>
    <t>112551-1622</t>
  </si>
  <si>
    <t>VALVE ; EXH</t>
  </si>
  <si>
    <t>112552-1003</t>
  </si>
  <si>
    <t>112522-1002</t>
  </si>
  <si>
    <t>Metal :cam</t>
  </si>
  <si>
    <t>897608-7913</t>
  </si>
  <si>
    <t xml:space="preserve"> 897608-7911</t>
  </si>
  <si>
    <t>897608-7853</t>
  </si>
  <si>
    <t>897608-7851</t>
  </si>
  <si>
    <t>GASKET SET :ENG OVERHAUL</t>
  </si>
  <si>
    <t>187814-9921</t>
  </si>
  <si>
    <t>LINER SET (3X)</t>
  </si>
  <si>
    <t>187813-7130/ 1878131263</t>
  </si>
  <si>
    <t>SEAT;VALVE INSERT (INL)</t>
  </si>
  <si>
    <t>LINER SET (1X)</t>
  </si>
  <si>
    <t>187813-7120</t>
  </si>
  <si>
    <t>S'part Amount</t>
  </si>
  <si>
    <t>Aldy paid with advance</t>
  </si>
  <si>
    <t>Need to Invoice Amount</t>
  </si>
  <si>
    <t>[20503200L] Bearing shell kit for [20503200-CEI(REM)] Camshaft Bearing</t>
  </si>
  <si>
    <t>[11423594-CE1(REM)] Oil Hose for [11423594-CEI(REM)] Oil Hose</t>
  </si>
  <si>
    <t>[20460231-CEI] Hollow screw</t>
  </si>
  <si>
    <t>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</si>
</sst>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20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0" borderId="0" xfId="0" applyFont="1"/>
    <xf numFmtId="0" fontId="5" fillId="2" borderId="4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quotePrefix="1" applyFont="1" applyProtection="1">
      <protection locked="0"/>
    </xf>
    <xf numFmtId="0" fontId="3" fillId="0" borderId="0" xfId="0" quotePrefix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3" borderId="0" xfId="0" applyFont="1" applyFill="1"/>
    <xf numFmtId="0" fontId="6" fillId="0" borderId="0" xfId="0" applyFont="1"/>
    <xf numFmtId="0" fontId="0" fillId="4" borderId="0" xfId="0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3" fillId="4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1" fontId="0" fillId="5" borderId="1" xfId="0" applyNumberFormat="1" applyFill="1" applyBorder="1"/>
    <xf numFmtId="1" fontId="0" fillId="0" borderId="0" xfId="0" applyNumberFormat="1"/>
    <xf numFmtId="0" fontId="1" fillId="5" borderId="1" xfId="3" applyFill="1" applyBorder="1" applyAlignment="1">
      <alignment horizontal="center"/>
    </xf>
    <xf numFmtId="3" fontId="0" fillId="5" borderId="1" xfId="0" applyNumberFormat="1" applyFill="1" applyBorder="1"/>
    <xf numFmtId="0" fontId="1" fillId="3" borderId="1" xfId="3" applyFill="1" applyBorder="1" applyAlignment="1">
      <alignment horizontal="center"/>
    </xf>
    <xf numFmtId="3" fontId="0" fillId="0" borderId="1" xfId="0" applyNumberFormat="1" applyBorder="1"/>
    <xf numFmtId="0" fontId="0" fillId="3" borderId="1" xfId="3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1" fontId="0" fillId="0" borderId="0" xfId="0" applyNumberFormat="1" applyAlignment="1">
      <alignment horizontal="right" vertical="center"/>
    </xf>
    <xf numFmtId="1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1" fontId="3" fillId="4" borderId="12" xfId="0" applyNumberFormat="1" applyFont="1" applyFill="1" applyBorder="1"/>
    <xf numFmtId="0" fontId="3" fillId="4" borderId="1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1" fontId="3" fillId="3" borderId="0" xfId="0" applyNumberFormat="1" applyFont="1" applyFill="1"/>
    <xf numFmtId="0" fontId="3" fillId="3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164" fontId="1" fillId="0" borderId="0" xfId="0" applyNumberFormat="1" applyFont="1" applyProtection="1"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/>
      <protection locked="0"/>
    </xf>
    <xf numFmtId="2" fontId="0" fillId="0" borderId="0" xfId="0" applyNumberFormat="1"/>
    <xf numFmtId="164" fontId="0" fillId="0" borderId="0" xfId="0" applyNumberFormat="1"/>
    <xf numFmtId="43" fontId="0" fillId="0" borderId="0" xfId="0" applyNumberFormat="1"/>
    <xf numFmtId="0" fontId="0" fillId="2" borderId="1" xfId="0" applyFill="1" applyBorder="1"/>
    <xf numFmtId="0" fontId="0" fillId="0" borderId="1" xfId="0" applyFill="1" applyBorder="1"/>
    <xf numFmtId="0" fontId="0" fillId="0" borderId="1" xfId="0" applyFill="1" applyBorder="1" applyAlignment="1">
      <alignment horizontal="right"/>
    </xf>
    <xf numFmtId="1" fontId="0" fillId="0" borderId="1" xfId="0" applyNumberFormat="1" applyFill="1" applyBorder="1"/>
    <xf numFmtId="0" fontId="1" fillId="0" borderId="1" xfId="3" applyFill="1" applyBorder="1" applyAlignment="1">
      <alignment horizontal="center"/>
    </xf>
    <xf numFmtId="3" fontId="0" fillId="0" borderId="1" xfId="0" applyNumberFormat="1" applyFill="1" applyBorder="1"/>
    <xf numFmtId="0" fontId="0" fillId="2" borderId="1" xfId="0" applyFill="1" applyBorder="1" applyAlignment="1">
      <alignment horizontal="right"/>
    </xf>
    <xf numFmtId="1" fontId="0" fillId="0" borderId="0" xfId="0" applyNumberFormat="1" applyBorder="1"/>
    <xf numFmtId="1" fontId="0" fillId="0" borderId="0" xfId="0" applyNumberFormat="1" applyFill="1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3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/>
    </xf>
    <xf numFmtId="3" fontId="0" fillId="0" borderId="1" xfId="0" applyNumberFormat="1" applyFill="1" applyBorder="1" applyAlignment="1">
      <alignment horizontal="right"/>
    </xf>
    <xf numFmtId="0" fontId="3" fillId="0" borderId="1" xfId="0" applyFont="1" applyFill="1" applyBorder="1" applyAlignment="1">
      <alignment vertical="center"/>
    </xf>
    <xf numFmtId="43" fontId="0" fillId="0" borderId="1" xfId="1" applyFont="1" applyBorder="1"/>
    <xf numFmtId="43" fontId="0" fillId="0" borderId="1" xfId="0" applyNumberFormat="1" applyBorder="1"/>
    <xf numFmtId="0" fontId="0" fillId="0" borderId="13" xfId="0" applyBorder="1"/>
    <xf numFmtId="0" fontId="0" fillId="0" borderId="13" xfId="0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3" fontId="0" fillId="0" borderId="1" xfId="1" applyFont="1" applyFill="1" applyBorder="1"/>
    <xf numFmtId="0" fontId="1" fillId="2" borderId="1" xfId="3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3" xfId="0" applyBorder="1" applyAlignment="1">
      <alignment horizontal="right" vertical="center"/>
    </xf>
    <xf numFmtId="0" fontId="0" fillId="0" borderId="13" xfId="0" applyFill="1" applyBorder="1"/>
    <xf numFmtId="43" fontId="0" fillId="0" borderId="1" xfId="0" applyNumberFormat="1" applyFill="1" applyBorder="1"/>
    <xf numFmtId="0" fontId="0" fillId="0" borderId="14" xfId="0" applyBorder="1"/>
    <xf numFmtId="43" fontId="0" fillId="0" borderId="15" xfId="1" applyFont="1" applyBorder="1"/>
    <xf numFmtId="0" fontId="0" fillId="0" borderId="1" xfId="0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0" fillId="2" borderId="13" xfId="0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43" fontId="0" fillId="2" borderId="1" xfId="1" applyFont="1" applyFill="1" applyBorder="1"/>
    <xf numFmtId="43" fontId="0" fillId="2" borderId="1" xfId="0" applyNumberFormat="1" applyFill="1" applyBorder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3" applyFont="1" applyFill="1" applyBorder="1" applyAlignment="1">
      <alignment horizontal="center"/>
    </xf>
    <xf numFmtId="0" fontId="0" fillId="0" borderId="15" xfId="0" applyBorder="1"/>
    <xf numFmtId="164" fontId="0" fillId="0" borderId="0" xfId="1" applyNumberFormat="1" applyFont="1" applyAlignment="1">
      <alignment vertical="center"/>
    </xf>
    <xf numFmtId="164" fontId="0" fillId="0" borderId="0" xfId="1" applyNumberFormat="1" applyFont="1" applyAlignment="1">
      <alignment horizontal="center" vertical="center"/>
    </xf>
    <xf numFmtId="43" fontId="0" fillId="0" borderId="1" xfId="1" applyNumberFormat="1" applyFont="1" applyBorder="1"/>
    <xf numFmtId="43" fontId="0" fillId="5" borderId="1" xfId="1" applyNumberFormat="1" applyFont="1" applyFill="1" applyBorder="1"/>
    <xf numFmtId="0" fontId="0" fillId="0" borderId="7" xfId="0" applyFill="1" applyBorder="1"/>
    <xf numFmtId="43" fontId="0" fillId="0" borderId="1" xfId="1" applyFont="1" applyBorder="1" applyAlignment="1">
      <alignment horizontal="center" vertical="center"/>
    </xf>
    <xf numFmtId="43" fontId="0" fillId="6" borderId="1" xfId="1" applyNumberFormat="1" applyFont="1" applyFill="1" applyBorder="1"/>
    <xf numFmtId="0" fontId="0" fillId="4" borderId="13" xfId="0" applyFill="1" applyBorder="1" applyAlignment="1">
      <alignment horizontal="right"/>
    </xf>
    <xf numFmtId="43" fontId="0" fillId="5" borderId="1" xfId="1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/>
    </xf>
    <xf numFmtId="0" fontId="0" fillId="5" borderId="13" xfId="0" applyFill="1" applyBorder="1" applyAlignment="1">
      <alignment horizontal="right"/>
    </xf>
    <xf numFmtId="43" fontId="0" fillId="5" borderId="1" xfId="0" applyNumberFormat="1" applyFill="1" applyBorder="1"/>
    <xf numFmtId="0" fontId="0" fillId="5" borderId="0" xfId="0" applyFill="1"/>
    <xf numFmtId="0" fontId="3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left"/>
    </xf>
    <xf numFmtId="0" fontId="0" fillId="7" borderId="13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43" fontId="0" fillId="7" borderId="1" xfId="1" applyFont="1" applyFill="1" applyBorder="1"/>
    <xf numFmtId="0" fontId="0" fillId="7" borderId="1" xfId="0" applyFill="1" applyBorder="1"/>
    <xf numFmtId="43" fontId="0" fillId="7" borderId="1" xfId="0" applyNumberFormat="1" applyFill="1" applyBorder="1"/>
    <xf numFmtId="0" fontId="0" fillId="7" borderId="0" xfId="0" applyFill="1"/>
    <xf numFmtId="0" fontId="0" fillId="4" borderId="1" xfId="0" applyFill="1" applyBorder="1"/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right" vertical="center"/>
    </xf>
    <xf numFmtId="0" fontId="0" fillId="0" borderId="1" xfId="0" applyFont="1" applyBorder="1"/>
    <xf numFmtId="1" fontId="0" fillId="0" borderId="1" xfId="0" applyNumberFormat="1" applyFont="1" applyBorder="1" applyAlignment="1">
      <alignment horizontal="right"/>
    </xf>
    <xf numFmtId="1" fontId="4" fillId="0" borderId="1" xfId="0" applyNumberFormat="1" applyFont="1" applyBorder="1" applyAlignment="1">
      <alignment vertical="center"/>
    </xf>
    <xf numFmtId="164" fontId="2" fillId="0" borderId="1" xfId="1" applyNumberFormat="1" applyFont="1" applyBorder="1"/>
    <xf numFmtId="1" fontId="8" fillId="2" borderId="1" xfId="0" applyNumberFormat="1" applyFont="1" applyFill="1" applyBorder="1"/>
    <xf numFmtId="43" fontId="0" fillId="0" borderId="1" xfId="1" applyNumberFormat="1" applyFont="1" applyBorder="1" applyAlignment="1">
      <alignment horizontal="center"/>
    </xf>
    <xf numFmtId="43" fontId="3" fillId="0" borderId="1" xfId="0" applyNumberFormat="1" applyFont="1" applyBorder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3"/>
    <cellStyle name="Normal 5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4</xdr:col>
      <xdr:colOff>101206</xdr:colOff>
      <xdr:row>2</xdr:row>
      <xdr:rowOff>183092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" y="9525"/>
          <a:ext cx="777481" cy="6498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yu%20Kyu%20Aung/Desktop/MZML%202/Monthly_S'Parts_received_Record_Including%202023%20Update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yu%20Kyu%20Aung/Desktop/MZML%202/EC460/EC460/@EC460%20(%23%20unit%20Order)%20Check%20St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cal"/>
      <sheetName val="Sheet1"/>
      <sheetName val="Procument"/>
      <sheetName val="CE 1"/>
      <sheetName val="CE 2"/>
      <sheetName val="CE 3"/>
      <sheetName val="PG"/>
      <sheetName val="CNC"/>
      <sheetName val="BDZ"/>
      <sheetName val="MAC"/>
      <sheetName val="Multi"/>
    </sheetNames>
    <sheetDataSet>
      <sheetData sheetId="0"/>
      <sheetData sheetId="1"/>
      <sheetData sheetId="2"/>
      <sheetData sheetId="3">
        <row r="165">
          <cell r="N165">
            <v>276134</v>
          </cell>
          <cell r="S165">
            <v>48.64</v>
          </cell>
        </row>
        <row r="166">
          <cell r="N166">
            <v>276630</v>
          </cell>
          <cell r="S166">
            <v>52.67</v>
          </cell>
        </row>
        <row r="167">
          <cell r="N167">
            <v>276935</v>
          </cell>
          <cell r="S167">
            <v>20.09</v>
          </cell>
        </row>
        <row r="168">
          <cell r="N168">
            <v>470467</v>
          </cell>
          <cell r="S168">
            <v>8.9499999999999993</v>
          </cell>
        </row>
        <row r="169">
          <cell r="N169">
            <v>947626</v>
          </cell>
          <cell r="S169">
            <v>1.46</v>
          </cell>
        </row>
        <row r="170">
          <cell r="N170">
            <v>949238</v>
          </cell>
          <cell r="S170">
            <v>1.7</v>
          </cell>
        </row>
        <row r="171">
          <cell r="N171">
            <v>967344</v>
          </cell>
          <cell r="S171">
            <v>14.77</v>
          </cell>
        </row>
        <row r="172">
          <cell r="N172">
            <v>968553</v>
          </cell>
        </row>
        <row r="173">
          <cell r="N173">
            <v>968725</v>
          </cell>
          <cell r="S173">
            <v>4.7699999999999996</v>
          </cell>
        </row>
        <row r="174">
          <cell r="N174">
            <v>973523</v>
          </cell>
          <cell r="S174">
            <v>1.51</v>
          </cell>
        </row>
        <row r="175">
          <cell r="N175">
            <v>981291</v>
          </cell>
          <cell r="S175">
            <v>3.51</v>
          </cell>
        </row>
        <row r="176">
          <cell r="N176">
            <v>982508</v>
          </cell>
          <cell r="S176">
            <v>7.19</v>
          </cell>
        </row>
        <row r="177">
          <cell r="N177">
            <v>982509</v>
          </cell>
          <cell r="S177">
            <v>10.39</v>
          </cell>
        </row>
        <row r="178">
          <cell r="N178">
            <v>983495</v>
          </cell>
          <cell r="S178">
            <v>0.62</v>
          </cell>
        </row>
        <row r="179">
          <cell r="N179">
            <v>983509</v>
          </cell>
          <cell r="S179">
            <v>0.81</v>
          </cell>
        </row>
        <row r="180">
          <cell r="N180">
            <v>983509</v>
          </cell>
          <cell r="S180">
            <v>0.81</v>
          </cell>
        </row>
        <row r="181">
          <cell r="N181">
            <v>983519</v>
          </cell>
          <cell r="S181">
            <v>3.09</v>
          </cell>
        </row>
        <row r="182">
          <cell r="N182">
            <v>990557</v>
          </cell>
          <cell r="S182">
            <v>0.86</v>
          </cell>
        </row>
        <row r="183">
          <cell r="N183">
            <v>990596</v>
          </cell>
          <cell r="S183">
            <v>2.2799999999999998</v>
          </cell>
        </row>
        <row r="184">
          <cell r="N184">
            <v>990598</v>
          </cell>
          <cell r="S184">
            <v>2.57</v>
          </cell>
        </row>
        <row r="185">
          <cell r="N185">
            <v>990608</v>
          </cell>
          <cell r="S185">
            <v>1.38</v>
          </cell>
        </row>
        <row r="186">
          <cell r="N186">
            <v>990719</v>
          </cell>
          <cell r="S186">
            <v>9.2100000000000009</v>
          </cell>
        </row>
        <row r="187">
          <cell r="N187">
            <v>993326</v>
          </cell>
          <cell r="S187">
            <v>5.18</v>
          </cell>
        </row>
        <row r="188">
          <cell r="N188">
            <v>993326</v>
          </cell>
          <cell r="S188">
            <v>5.18</v>
          </cell>
        </row>
        <row r="189">
          <cell r="N189">
            <v>994390</v>
          </cell>
          <cell r="S189">
            <v>3.54</v>
          </cell>
        </row>
        <row r="190">
          <cell r="N190">
            <v>994561</v>
          </cell>
          <cell r="S190">
            <v>2.02</v>
          </cell>
        </row>
        <row r="191">
          <cell r="N191">
            <v>1547254</v>
          </cell>
          <cell r="S191">
            <v>10.57</v>
          </cell>
        </row>
        <row r="192">
          <cell r="N192">
            <v>1677212</v>
          </cell>
        </row>
        <row r="193">
          <cell r="N193">
            <v>11705810</v>
          </cell>
          <cell r="S193">
            <v>9.73</v>
          </cell>
        </row>
        <row r="194">
          <cell r="N194">
            <v>3165097</v>
          </cell>
          <cell r="S194">
            <v>5.62</v>
          </cell>
        </row>
        <row r="195">
          <cell r="N195">
            <v>3169366</v>
          </cell>
          <cell r="S195">
            <v>94</v>
          </cell>
        </row>
        <row r="196">
          <cell r="N196">
            <v>3169366</v>
          </cell>
          <cell r="S196">
            <v>94</v>
          </cell>
        </row>
        <row r="197">
          <cell r="N197">
            <v>3595265</v>
          </cell>
          <cell r="S197">
            <v>1.79</v>
          </cell>
        </row>
        <row r="198">
          <cell r="N198">
            <v>3825169</v>
          </cell>
          <cell r="S198">
            <v>80.62</v>
          </cell>
        </row>
        <row r="199">
          <cell r="N199">
            <v>3827530</v>
          </cell>
          <cell r="S199">
            <v>17.54</v>
          </cell>
        </row>
        <row r="200">
          <cell r="N200">
            <v>3832906</v>
          </cell>
          <cell r="S200">
            <v>26.37</v>
          </cell>
        </row>
        <row r="201">
          <cell r="N201">
            <v>3964604</v>
          </cell>
          <cell r="S201">
            <v>5.29</v>
          </cell>
        </row>
        <row r="202">
          <cell r="N202">
            <v>3964833</v>
          </cell>
          <cell r="S202">
            <v>42.59</v>
          </cell>
        </row>
        <row r="203">
          <cell r="N203">
            <v>13947622</v>
          </cell>
          <cell r="S203">
            <v>1.88</v>
          </cell>
        </row>
        <row r="204">
          <cell r="N204">
            <v>13947622</v>
          </cell>
          <cell r="S204">
            <v>1.88</v>
          </cell>
        </row>
        <row r="205">
          <cell r="N205">
            <v>8149182</v>
          </cell>
          <cell r="S205">
            <v>97.07</v>
          </cell>
        </row>
        <row r="206">
          <cell r="N206">
            <v>8170534</v>
          </cell>
          <cell r="S206">
            <v>64.260000000000005</v>
          </cell>
        </row>
        <row r="207">
          <cell r="N207">
            <v>8170534</v>
          </cell>
          <cell r="S207">
            <v>64.260000000000005</v>
          </cell>
        </row>
        <row r="208">
          <cell r="N208">
            <v>8170959</v>
          </cell>
          <cell r="S208">
            <v>13.02</v>
          </cell>
        </row>
        <row r="209">
          <cell r="N209">
            <v>8170959</v>
          </cell>
          <cell r="S209">
            <v>13.02</v>
          </cell>
        </row>
        <row r="210">
          <cell r="N210">
            <v>11194257</v>
          </cell>
          <cell r="S210">
            <v>22.98</v>
          </cell>
        </row>
        <row r="211">
          <cell r="N211">
            <v>11423594</v>
          </cell>
          <cell r="S211">
            <v>117</v>
          </cell>
        </row>
        <row r="212">
          <cell r="N212">
            <v>11701198</v>
          </cell>
          <cell r="S212">
            <v>36.299999999999997</v>
          </cell>
        </row>
        <row r="213">
          <cell r="N213">
            <v>11705994</v>
          </cell>
          <cell r="S213">
            <v>8.8000000000000007</v>
          </cell>
        </row>
        <row r="214">
          <cell r="N214">
            <v>11705995</v>
          </cell>
          <cell r="S214">
            <v>11.72</v>
          </cell>
        </row>
        <row r="215">
          <cell r="N215">
            <v>11712791</v>
          </cell>
          <cell r="S215">
            <v>17.09</v>
          </cell>
        </row>
        <row r="216">
          <cell r="N216">
            <v>11712792</v>
          </cell>
          <cell r="S216">
            <v>656.71</v>
          </cell>
        </row>
        <row r="217">
          <cell r="N217">
            <v>13945512</v>
          </cell>
          <cell r="S217">
            <v>13.47</v>
          </cell>
        </row>
        <row r="218">
          <cell r="N218">
            <v>13947281</v>
          </cell>
          <cell r="S218">
            <v>0.6</v>
          </cell>
        </row>
        <row r="219">
          <cell r="N219">
            <v>13947281</v>
          </cell>
          <cell r="S219">
            <v>0.6</v>
          </cell>
        </row>
        <row r="220">
          <cell r="N220">
            <v>13948981</v>
          </cell>
          <cell r="S220">
            <v>25.08</v>
          </cell>
        </row>
        <row r="221">
          <cell r="N221">
            <v>13949736</v>
          </cell>
          <cell r="S221">
            <v>54.43</v>
          </cell>
        </row>
        <row r="222">
          <cell r="N222">
            <v>13963059</v>
          </cell>
          <cell r="S222">
            <v>1.86</v>
          </cell>
        </row>
        <row r="223">
          <cell r="N223">
            <v>13972542</v>
          </cell>
          <cell r="S223">
            <v>1.88</v>
          </cell>
        </row>
        <row r="224">
          <cell r="N224">
            <v>13975675</v>
          </cell>
          <cell r="S224">
            <v>15.67</v>
          </cell>
        </row>
        <row r="225">
          <cell r="N225">
            <v>14502645</v>
          </cell>
          <cell r="S225">
            <v>271.24</v>
          </cell>
        </row>
        <row r="226">
          <cell r="N226">
            <v>14508477</v>
          </cell>
          <cell r="S226">
            <v>5255.42</v>
          </cell>
        </row>
        <row r="227">
          <cell r="N227">
            <v>14508911</v>
          </cell>
          <cell r="S227">
            <v>105.79</v>
          </cell>
        </row>
        <row r="228">
          <cell r="N228">
            <v>14510070</v>
          </cell>
          <cell r="S228">
            <v>61.97</v>
          </cell>
        </row>
        <row r="229">
          <cell r="N229">
            <v>14511981</v>
          </cell>
          <cell r="S229">
            <v>117.23</v>
          </cell>
        </row>
        <row r="230">
          <cell r="N230">
            <v>14516637</v>
          </cell>
          <cell r="S230">
            <v>45.39</v>
          </cell>
        </row>
        <row r="231">
          <cell r="N231">
            <v>14516640</v>
          </cell>
          <cell r="S231">
            <v>101.21</v>
          </cell>
        </row>
        <row r="232">
          <cell r="N232">
            <v>14524665</v>
          </cell>
          <cell r="S232">
            <v>5.63</v>
          </cell>
        </row>
        <row r="233">
          <cell r="N233">
            <v>14528378</v>
          </cell>
          <cell r="S233">
            <v>896.03</v>
          </cell>
        </row>
        <row r="234">
          <cell r="N234">
            <v>14529762</v>
          </cell>
          <cell r="S234">
            <v>40.299999999999997</v>
          </cell>
        </row>
        <row r="235">
          <cell r="N235">
            <v>14529771</v>
          </cell>
          <cell r="S235">
            <v>328.44</v>
          </cell>
        </row>
        <row r="236">
          <cell r="N236">
            <v>14529771</v>
          </cell>
          <cell r="S236">
            <v>328.44</v>
          </cell>
        </row>
        <row r="237">
          <cell r="N237">
            <v>14533496</v>
          </cell>
        </row>
        <row r="238">
          <cell r="N238">
            <v>14541748</v>
          </cell>
          <cell r="S238">
            <v>13.44</v>
          </cell>
        </row>
        <row r="239">
          <cell r="N239">
            <v>14552320</v>
          </cell>
          <cell r="S239">
            <v>69.13</v>
          </cell>
        </row>
        <row r="240">
          <cell r="N240">
            <v>14552329</v>
          </cell>
          <cell r="S240">
            <v>11.61</v>
          </cell>
        </row>
        <row r="241">
          <cell r="N241">
            <v>14554876</v>
          </cell>
          <cell r="S241">
            <v>75.33</v>
          </cell>
        </row>
        <row r="242">
          <cell r="N242">
            <v>14554877</v>
          </cell>
          <cell r="S242">
            <v>489.79</v>
          </cell>
        </row>
        <row r="243">
          <cell r="N243">
            <v>14558674</v>
          </cell>
          <cell r="S243">
            <v>395.99</v>
          </cell>
        </row>
        <row r="244">
          <cell r="N244">
            <v>14559467</v>
          </cell>
        </row>
        <row r="245">
          <cell r="N245">
            <v>14560211</v>
          </cell>
          <cell r="S245">
            <v>13.73</v>
          </cell>
        </row>
        <row r="246">
          <cell r="N246">
            <v>14564857</v>
          </cell>
          <cell r="S246">
            <v>99.22</v>
          </cell>
        </row>
        <row r="247">
          <cell r="N247">
            <v>14577794</v>
          </cell>
          <cell r="S247">
            <v>8.65</v>
          </cell>
        </row>
        <row r="248">
          <cell r="N248">
            <v>14589145</v>
          </cell>
          <cell r="S248">
            <v>294.23</v>
          </cell>
        </row>
        <row r="249">
          <cell r="N249">
            <v>14595221</v>
          </cell>
          <cell r="S249">
            <v>6.4</v>
          </cell>
        </row>
        <row r="250">
          <cell r="N250">
            <v>14619355</v>
          </cell>
          <cell r="S250">
            <v>37.26</v>
          </cell>
        </row>
        <row r="251">
          <cell r="N251">
            <v>14625240</v>
          </cell>
          <cell r="S251">
            <v>0.98</v>
          </cell>
        </row>
        <row r="252">
          <cell r="N252">
            <v>14629476</v>
          </cell>
          <cell r="S252">
            <v>399.38</v>
          </cell>
        </row>
        <row r="253">
          <cell r="N253">
            <v>14640027</v>
          </cell>
          <cell r="S253">
            <v>1051.1600000000001</v>
          </cell>
        </row>
        <row r="254">
          <cell r="N254">
            <v>14714682</v>
          </cell>
          <cell r="S254">
            <v>436.66</v>
          </cell>
        </row>
        <row r="255">
          <cell r="N255">
            <v>14714682</v>
          </cell>
          <cell r="S255">
            <v>436.66</v>
          </cell>
        </row>
        <row r="256">
          <cell r="S256">
            <v>300</v>
          </cell>
        </row>
        <row r="257">
          <cell r="N257">
            <v>14763295</v>
          </cell>
        </row>
        <row r="258">
          <cell r="N258">
            <v>14763370</v>
          </cell>
          <cell r="S258">
            <v>752.04</v>
          </cell>
        </row>
        <row r="259">
          <cell r="N259">
            <v>15094944</v>
          </cell>
          <cell r="S259">
            <v>195.47</v>
          </cell>
        </row>
        <row r="260">
          <cell r="N260">
            <v>17248194</v>
          </cell>
          <cell r="S260">
            <v>80.41</v>
          </cell>
        </row>
        <row r="261">
          <cell r="N261">
            <v>20441945</v>
          </cell>
          <cell r="S261">
            <v>69.430000000000007</v>
          </cell>
        </row>
        <row r="262">
          <cell r="N262">
            <v>20441945</v>
          </cell>
          <cell r="S262">
            <v>69.430000000000007</v>
          </cell>
        </row>
        <row r="263">
          <cell r="N263">
            <v>20459326</v>
          </cell>
          <cell r="S263">
            <v>60.4</v>
          </cell>
        </row>
        <row r="264">
          <cell r="N264">
            <v>20459326</v>
          </cell>
          <cell r="S264">
            <v>60.4</v>
          </cell>
        </row>
        <row r="265">
          <cell r="N265">
            <v>20459329</v>
          </cell>
          <cell r="S265">
            <v>89.28</v>
          </cell>
        </row>
        <row r="266">
          <cell r="N266">
            <v>20459329</v>
          </cell>
          <cell r="S266">
            <v>89.28</v>
          </cell>
        </row>
        <row r="267">
          <cell r="N267">
            <v>20489341</v>
          </cell>
          <cell r="S267">
            <v>23.85</v>
          </cell>
        </row>
        <row r="268">
          <cell r="N268">
            <v>20532237</v>
          </cell>
          <cell r="S268">
            <v>39.24</v>
          </cell>
        </row>
        <row r="269">
          <cell r="N269">
            <v>20551483</v>
          </cell>
          <cell r="S269">
            <v>24.14</v>
          </cell>
        </row>
        <row r="270">
          <cell r="N270">
            <v>20576909</v>
          </cell>
        </row>
        <row r="271">
          <cell r="N271">
            <v>20578624</v>
          </cell>
          <cell r="S271">
            <v>43.14</v>
          </cell>
        </row>
        <row r="272">
          <cell r="N272">
            <v>20711957</v>
          </cell>
          <cell r="S272">
            <v>603.79</v>
          </cell>
        </row>
        <row r="273">
          <cell r="N273">
            <v>15160170</v>
          </cell>
          <cell r="S273">
            <v>106.01</v>
          </cell>
        </row>
        <row r="274">
          <cell r="N274">
            <v>15160170</v>
          </cell>
          <cell r="S274">
            <v>106.01</v>
          </cell>
        </row>
        <row r="275">
          <cell r="N275">
            <v>20784537</v>
          </cell>
          <cell r="S275">
            <v>8.74</v>
          </cell>
        </row>
        <row r="276">
          <cell r="N276">
            <v>20807510</v>
          </cell>
          <cell r="S276">
            <v>31.5</v>
          </cell>
        </row>
        <row r="277">
          <cell r="N277">
            <v>20852762</v>
          </cell>
          <cell r="S277">
            <v>3.26</v>
          </cell>
        </row>
        <row r="278">
          <cell r="N278">
            <v>20905400</v>
          </cell>
          <cell r="S278">
            <v>55.24</v>
          </cell>
        </row>
        <row r="279">
          <cell r="N279">
            <v>20905400</v>
          </cell>
          <cell r="S279">
            <v>55.24</v>
          </cell>
        </row>
        <row r="280">
          <cell r="N280">
            <v>21092243</v>
          </cell>
          <cell r="S280">
            <v>6.9</v>
          </cell>
        </row>
        <row r="281">
          <cell r="N281">
            <v>21123014</v>
          </cell>
          <cell r="S281">
            <v>106.88</v>
          </cell>
        </row>
        <row r="282">
          <cell r="N282">
            <v>21631484</v>
          </cell>
          <cell r="S282">
            <v>220.25</v>
          </cell>
        </row>
        <row r="283">
          <cell r="N283">
            <v>21345127</v>
          </cell>
          <cell r="S283">
            <v>8.94</v>
          </cell>
        </row>
        <row r="284">
          <cell r="N284">
            <v>21347087</v>
          </cell>
          <cell r="S284">
            <v>70.97</v>
          </cell>
        </row>
        <row r="285">
          <cell r="N285">
            <v>21501189</v>
          </cell>
          <cell r="S285">
            <v>5.17</v>
          </cell>
        </row>
        <row r="286">
          <cell r="N286">
            <v>24124156</v>
          </cell>
          <cell r="S286">
            <v>82.74</v>
          </cell>
        </row>
        <row r="287">
          <cell r="N287">
            <v>22397140</v>
          </cell>
          <cell r="S287">
            <v>1269.54</v>
          </cell>
        </row>
        <row r="288">
          <cell r="N288">
            <v>22397140</v>
          </cell>
          <cell r="S288">
            <v>1269.54</v>
          </cell>
        </row>
        <row r="289">
          <cell r="N289">
            <v>60113081</v>
          </cell>
        </row>
        <row r="290">
          <cell r="N290">
            <v>20460231</v>
          </cell>
          <cell r="S290">
            <v>3.56</v>
          </cell>
        </row>
        <row r="291">
          <cell r="N291" t="str">
            <v>7223-00180</v>
          </cell>
          <cell r="S291">
            <v>7.88</v>
          </cell>
        </row>
        <row r="292">
          <cell r="N292" t="str">
            <v>7223-00210</v>
          </cell>
          <cell r="S292">
            <v>150.63</v>
          </cell>
        </row>
        <row r="293">
          <cell r="N293" t="str">
            <v>7241-00421</v>
          </cell>
          <cell r="S293">
            <v>138.35</v>
          </cell>
        </row>
        <row r="294">
          <cell r="N294" t="str">
            <v>8230-08850</v>
          </cell>
          <cell r="S294">
            <v>52.97</v>
          </cell>
        </row>
        <row r="295">
          <cell r="N295" t="str">
            <v>8230-09900</v>
          </cell>
          <cell r="S295">
            <v>33.89</v>
          </cell>
        </row>
        <row r="296">
          <cell r="N296" t="str">
            <v>8230-22170</v>
          </cell>
          <cell r="S296">
            <v>64.180000000000007</v>
          </cell>
        </row>
        <row r="297">
          <cell r="N297" t="str">
            <v>8230-22170</v>
          </cell>
          <cell r="S297">
            <v>64.180000000000007</v>
          </cell>
        </row>
        <row r="298">
          <cell r="N298" t="str">
            <v>8230-26520</v>
          </cell>
          <cell r="S298">
            <v>80.89</v>
          </cell>
        </row>
        <row r="299">
          <cell r="N299">
            <v>14619355</v>
          </cell>
          <cell r="S299">
            <v>37.26</v>
          </cell>
        </row>
        <row r="300">
          <cell r="N300" t="str">
            <v>8230-29400</v>
          </cell>
          <cell r="S300">
            <v>430.8</v>
          </cell>
        </row>
        <row r="301">
          <cell r="N301" t="str">
            <v>8230-30170</v>
          </cell>
          <cell r="S301">
            <v>287.83999999999997</v>
          </cell>
        </row>
        <row r="302">
          <cell r="N302" t="str">
            <v>8230-36640</v>
          </cell>
          <cell r="S302">
            <v>32.14</v>
          </cell>
        </row>
        <row r="303">
          <cell r="N303" t="str">
            <v>8230-36650</v>
          </cell>
          <cell r="S303">
            <v>32.14</v>
          </cell>
        </row>
        <row r="304">
          <cell r="N304">
            <v>984735</v>
          </cell>
          <cell r="S304">
            <v>1.8</v>
          </cell>
        </row>
        <row r="305">
          <cell r="S305">
            <v>9200</v>
          </cell>
        </row>
        <row r="306">
          <cell r="N306">
            <v>14508017</v>
          </cell>
          <cell r="S306">
            <v>125.07</v>
          </cell>
        </row>
        <row r="307">
          <cell r="N307">
            <v>14530989</v>
          </cell>
          <cell r="S307">
            <v>91.9</v>
          </cell>
        </row>
        <row r="308">
          <cell r="N308">
            <v>14524172</v>
          </cell>
          <cell r="S308">
            <v>634.26</v>
          </cell>
        </row>
        <row r="309">
          <cell r="N309">
            <v>14523264</v>
          </cell>
          <cell r="S309">
            <v>130.91</v>
          </cell>
        </row>
        <row r="310">
          <cell r="N310">
            <v>14503269</v>
          </cell>
          <cell r="S310">
            <v>35.53</v>
          </cell>
        </row>
        <row r="311">
          <cell r="N311">
            <v>14689735</v>
          </cell>
          <cell r="S311">
            <v>53.42</v>
          </cell>
        </row>
        <row r="312">
          <cell r="N312">
            <v>11033998</v>
          </cell>
          <cell r="S312">
            <v>94.8</v>
          </cell>
        </row>
        <row r="313">
          <cell r="N313">
            <v>11033999</v>
          </cell>
          <cell r="S313">
            <v>60.43</v>
          </cell>
        </row>
        <row r="314">
          <cell r="N314">
            <v>20405747</v>
          </cell>
          <cell r="S314">
            <v>29.73</v>
          </cell>
        </row>
        <row r="315">
          <cell r="N315">
            <v>976929</v>
          </cell>
          <cell r="S315">
            <v>0.78</v>
          </cell>
        </row>
        <row r="316">
          <cell r="N316">
            <v>11707954</v>
          </cell>
          <cell r="S316">
            <v>8.15</v>
          </cell>
        </row>
        <row r="317">
          <cell r="N317">
            <v>14552332</v>
          </cell>
          <cell r="S317">
            <v>122.19</v>
          </cell>
        </row>
        <row r="318">
          <cell r="N318">
            <v>14552332</v>
          </cell>
          <cell r="S318">
            <v>147.91999999999999</v>
          </cell>
        </row>
        <row r="319">
          <cell r="N319">
            <v>14625659</v>
          </cell>
          <cell r="S319">
            <v>302.52999999999997</v>
          </cell>
        </row>
        <row r="320">
          <cell r="N320">
            <v>17460059</v>
          </cell>
          <cell r="S320">
            <v>143</v>
          </cell>
        </row>
        <row r="321">
          <cell r="N321">
            <v>20441945</v>
          </cell>
          <cell r="S321">
            <v>69.430000000000007</v>
          </cell>
        </row>
        <row r="322">
          <cell r="N322">
            <v>20503200</v>
          </cell>
          <cell r="S322">
            <v>62.04</v>
          </cell>
        </row>
        <row r="323">
          <cell r="N323">
            <v>20532272</v>
          </cell>
          <cell r="S323">
            <v>40.799999999999997</v>
          </cell>
        </row>
        <row r="324">
          <cell r="N324">
            <v>21940615</v>
          </cell>
          <cell r="S324">
            <v>14.23</v>
          </cell>
        </row>
        <row r="325">
          <cell r="N325">
            <v>20781218</v>
          </cell>
          <cell r="S325">
            <v>21.70036</v>
          </cell>
        </row>
        <row r="326">
          <cell r="N326">
            <v>20459961</v>
          </cell>
          <cell r="S326">
            <v>4.4580800000000007</v>
          </cell>
        </row>
        <row r="327">
          <cell r="N327">
            <v>20799722</v>
          </cell>
          <cell r="S327">
            <v>21.67</v>
          </cell>
        </row>
        <row r="328">
          <cell r="N328">
            <v>20405588</v>
          </cell>
          <cell r="S328">
            <v>1.32</v>
          </cell>
        </row>
        <row r="329">
          <cell r="N329" t="str">
            <v>14524170</v>
          </cell>
          <cell r="S329">
            <v>10.83</v>
          </cell>
        </row>
        <row r="330">
          <cell r="N330">
            <v>14547277</v>
          </cell>
          <cell r="S330">
            <v>33.630000000000003</v>
          </cell>
        </row>
        <row r="331">
          <cell r="N331" t="str">
            <v>7117-30230</v>
          </cell>
          <cell r="S331">
            <v>48.19</v>
          </cell>
        </row>
        <row r="332">
          <cell r="N332">
            <v>14501846</v>
          </cell>
          <cell r="S332">
            <v>111.62</v>
          </cell>
        </row>
        <row r="333">
          <cell r="N333">
            <v>14625240</v>
          </cell>
          <cell r="S333">
            <v>0.98</v>
          </cell>
        </row>
        <row r="334">
          <cell r="N334">
            <v>14577815</v>
          </cell>
          <cell r="S334">
            <v>26.42</v>
          </cell>
        </row>
        <row r="335">
          <cell r="N335">
            <v>20766790</v>
          </cell>
          <cell r="S335">
            <v>39.25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K Stk"/>
      <sheetName val="Ex Stock"/>
      <sheetName val="No Stock"/>
      <sheetName val="local"/>
      <sheetName val="ALL PO for 3 unit"/>
      <sheetName val="Sheet3"/>
      <sheetName val="Check"/>
    </sheetNames>
    <sheetDataSet>
      <sheetData sheetId="0"/>
      <sheetData sheetId="1"/>
      <sheetData sheetId="2"/>
      <sheetData sheetId="3"/>
      <sheetData sheetId="4">
        <row r="2">
          <cell r="B2">
            <v>276134</v>
          </cell>
          <cell r="R2">
            <v>12</v>
          </cell>
          <cell r="AC2" t="str">
            <v xml:space="preserve"> CE1 EX stk in SG</v>
          </cell>
        </row>
        <row r="3">
          <cell r="B3">
            <v>276630</v>
          </cell>
          <cell r="R3">
            <v>18</v>
          </cell>
          <cell r="AC3" t="str">
            <v xml:space="preserve"> CE1 EX stk in SG</v>
          </cell>
        </row>
        <row r="4">
          <cell r="B4">
            <v>276935</v>
          </cell>
          <cell r="R4">
            <v>12</v>
          </cell>
          <cell r="AC4" t="str">
            <v xml:space="preserve"> CE1 EX stk in SG</v>
          </cell>
        </row>
        <row r="5">
          <cell r="B5">
            <v>470467</v>
          </cell>
          <cell r="R5">
            <v>12</v>
          </cell>
          <cell r="AC5" t="str">
            <v xml:space="preserve"> CE1 EX stk in SG</v>
          </cell>
        </row>
        <row r="6">
          <cell r="B6">
            <v>947626</v>
          </cell>
          <cell r="R6">
            <v>1</v>
          </cell>
          <cell r="AC6" t="str">
            <v xml:space="preserve"> CE1 EX stk in SG</v>
          </cell>
        </row>
        <row r="7">
          <cell r="B7">
            <v>949238</v>
          </cell>
          <cell r="R7">
            <v>27</v>
          </cell>
          <cell r="AC7" t="str">
            <v>EX stk in SG</v>
          </cell>
        </row>
        <row r="8">
          <cell r="B8">
            <v>967344</v>
          </cell>
          <cell r="R8">
            <v>1</v>
          </cell>
          <cell r="AC8" t="str">
            <v xml:space="preserve"> CE1 EX stk in SG</v>
          </cell>
        </row>
        <row r="9">
          <cell r="B9">
            <v>967955</v>
          </cell>
          <cell r="R9">
            <v>0</v>
          </cell>
          <cell r="AC9" t="str">
            <v>Ex stk in Reman</v>
          </cell>
        </row>
        <row r="10">
          <cell r="B10">
            <v>968553</v>
          </cell>
          <cell r="R10">
            <v>1</v>
          </cell>
          <cell r="AC10" t="str">
            <v>Ex stk in SG</v>
          </cell>
        </row>
        <row r="11">
          <cell r="B11">
            <v>968725</v>
          </cell>
          <cell r="R11">
            <v>3</v>
          </cell>
          <cell r="AC11" t="str">
            <v>CE1 EX Stock</v>
          </cell>
        </row>
        <row r="12">
          <cell r="B12">
            <v>973523</v>
          </cell>
          <cell r="R12">
            <v>12</v>
          </cell>
          <cell r="AC12" t="str">
            <v xml:space="preserve"> CE1 EX stk in SG</v>
          </cell>
        </row>
        <row r="13">
          <cell r="B13">
            <v>976929</v>
          </cell>
          <cell r="R13">
            <v>0</v>
          </cell>
          <cell r="AC13" t="str">
            <v>Foreign</v>
          </cell>
        </row>
        <row r="14">
          <cell r="B14">
            <v>978129</v>
          </cell>
          <cell r="R14">
            <v>0</v>
          </cell>
          <cell r="AC14" t="str">
            <v>Ex stk in Reman</v>
          </cell>
        </row>
        <row r="15">
          <cell r="B15">
            <v>980102</v>
          </cell>
          <cell r="R15">
            <v>0</v>
          </cell>
          <cell r="AC15" t="str">
            <v>Ex stk in Reman</v>
          </cell>
        </row>
        <row r="16">
          <cell r="B16">
            <v>981291</v>
          </cell>
          <cell r="R16">
            <v>5</v>
          </cell>
          <cell r="AC16" t="str">
            <v>CE1 EX Stock</v>
          </cell>
        </row>
        <row r="17">
          <cell r="B17">
            <v>982508</v>
          </cell>
          <cell r="R17">
            <v>8</v>
          </cell>
          <cell r="AC17" t="str">
            <v xml:space="preserve"> CE1 EX stk in SG</v>
          </cell>
        </row>
        <row r="18">
          <cell r="B18">
            <v>982509</v>
          </cell>
          <cell r="R18">
            <v>3</v>
          </cell>
          <cell r="AC18" t="str">
            <v>Ex stk in SG</v>
          </cell>
        </row>
        <row r="19">
          <cell r="B19">
            <v>983495</v>
          </cell>
          <cell r="R19">
            <v>1</v>
          </cell>
          <cell r="AC19" t="str">
            <v>CE1 EX Stock</v>
          </cell>
        </row>
        <row r="20">
          <cell r="B20">
            <v>983502</v>
          </cell>
          <cell r="R20">
            <v>0</v>
          </cell>
          <cell r="AC20" t="str">
            <v>Ex stk in Reman</v>
          </cell>
        </row>
        <row r="21">
          <cell r="B21">
            <v>983505</v>
          </cell>
          <cell r="R21">
            <v>0</v>
          </cell>
          <cell r="AC21" t="str">
            <v>Ex stk in Reman</v>
          </cell>
        </row>
        <row r="22">
          <cell r="B22">
            <v>983509</v>
          </cell>
          <cell r="R22">
            <v>12</v>
          </cell>
          <cell r="AC22" t="str">
            <v xml:space="preserve"> CE1 EX stk in SG</v>
          </cell>
        </row>
        <row r="23">
          <cell r="B23">
            <v>983519</v>
          </cell>
          <cell r="R23">
            <v>2</v>
          </cell>
          <cell r="AC23" t="str">
            <v xml:space="preserve"> CE1 EX stk in SG</v>
          </cell>
        </row>
        <row r="24">
          <cell r="B24">
            <v>983524</v>
          </cell>
          <cell r="R24">
            <v>0</v>
          </cell>
          <cell r="AC24" t="str">
            <v>Ex stk in Reman</v>
          </cell>
        </row>
        <row r="25">
          <cell r="B25">
            <v>983527</v>
          </cell>
          <cell r="R25">
            <v>0</v>
          </cell>
          <cell r="AC25" t="str">
            <v>Ex stk in Reman</v>
          </cell>
        </row>
        <row r="26">
          <cell r="B26">
            <v>990546</v>
          </cell>
          <cell r="R26">
            <v>0</v>
          </cell>
          <cell r="AC26" t="str">
            <v>Ex stk in Reman</v>
          </cell>
        </row>
        <row r="27">
          <cell r="B27">
            <v>990547</v>
          </cell>
          <cell r="R27">
            <v>0</v>
          </cell>
          <cell r="AC27" t="str">
            <v>Ex stk in Reman</v>
          </cell>
        </row>
        <row r="28">
          <cell r="B28">
            <v>990557</v>
          </cell>
          <cell r="R28">
            <v>4</v>
          </cell>
          <cell r="AC28" t="str">
            <v xml:space="preserve"> CE1 EX stk in SG</v>
          </cell>
        </row>
        <row r="29">
          <cell r="B29">
            <v>990596</v>
          </cell>
          <cell r="R29">
            <v>5</v>
          </cell>
          <cell r="AC29" t="str">
            <v>CE1 EX Stock</v>
          </cell>
        </row>
        <row r="30">
          <cell r="B30">
            <v>990598</v>
          </cell>
          <cell r="R30">
            <v>1</v>
          </cell>
          <cell r="AC30" t="str">
            <v xml:space="preserve"> CE1 EX stk in SG</v>
          </cell>
        </row>
        <row r="31">
          <cell r="B31">
            <v>990608</v>
          </cell>
          <cell r="R31">
            <v>1</v>
          </cell>
          <cell r="AC31" t="str">
            <v>CE1 EX Stock</v>
          </cell>
        </row>
        <row r="32">
          <cell r="B32">
            <v>990719</v>
          </cell>
          <cell r="R32">
            <v>3</v>
          </cell>
          <cell r="AC32" t="str">
            <v xml:space="preserve"> CE1 EX stk in SG</v>
          </cell>
        </row>
        <row r="33">
          <cell r="B33">
            <v>990738</v>
          </cell>
          <cell r="R33">
            <v>0</v>
          </cell>
          <cell r="AC33" t="str">
            <v>Ex stk in Reman</v>
          </cell>
        </row>
        <row r="34">
          <cell r="B34" t="str">
            <v>14882685/993325</v>
          </cell>
          <cell r="R34">
            <v>0</v>
          </cell>
          <cell r="AC34" t="str">
            <v>Ex Stk in Reman</v>
          </cell>
        </row>
        <row r="35">
          <cell r="B35">
            <v>993326</v>
          </cell>
          <cell r="R35">
            <v>16</v>
          </cell>
          <cell r="AC35" t="str">
            <v>Ex stk in SG</v>
          </cell>
        </row>
        <row r="36">
          <cell r="B36">
            <v>993327</v>
          </cell>
          <cell r="R36">
            <v>0</v>
          </cell>
          <cell r="AC36" t="str">
            <v>Ex stk in Reman</v>
          </cell>
        </row>
        <row r="37">
          <cell r="B37">
            <v>994390</v>
          </cell>
          <cell r="R37">
            <v>2</v>
          </cell>
          <cell r="AC37" t="str">
            <v>CE1 EX Stock</v>
          </cell>
        </row>
        <row r="38">
          <cell r="B38">
            <v>994561</v>
          </cell>
          <cell r="R38">
            <v>8</v>
          </cell>
          <cell r="AC38" t="str">
            <v>Ex Stk in SG &amp; local</v>
          </cell>
        </row>
        <row r="39">
          <cell r="B39">
            <v>1543499</v>
          </cell>
          <cell r="R39">
            <v>0</v>
          </cell>
          <cell r="AC39" t="str">
            <v>Ex stk in Reman</v>
          </cell>
        </row>
        <row r="40">
          <cell r="B40">
            <v>1547254</v>
          </cell>
          <cell r="R40">
            <v>10</v>
          </cell>
          <cell r="AC40" t="str">
            <v>CE1 EX Stock</v>
          </cell>
        </row>
        <row r="41">
          <cell r="B41">
            <v>2905613</v>
          </cell>
          <cell r="R41">
            <v>2</v>
          </cell>
          <cell r="AC41" t="str">
            <v xml:space="preserve"> CE1 EX stk in SG</v>
          </cell>
        </row>
        <row r="42">
          <cell r="B42">
            <v>3165097</v>
          </cell>
          <cell r="R42">
            <v>3</v>
          </cell>
          <cell r="AC42" t="str">
            <v>Ex stk in SG</v>
          </cell>
        </row>
        <row r="43">
          <cell r="B43">
            <v>3169366</v>
          </cell>
          <cell r="R43">
            <v>24</v>
          </cell>
          <cell r="AC43" t="str">
            <v>Ex Stk in SG</v>
          </cell>
        </row>
        <row r="44">
          <cell r="B44">
            <v>3595265</v>
          </cell>
          <cell r="R44">
            <v>4</v>
          </cell>
          <cell r="AC44" t="str">
            <v>Ex stk in SG</v>
          </cell>
        </row>
        <row r="45">
          <cell r="B45">
            <v>3825169</v>
          </cell>
          <cell r="R45">
            <v>2</v>
          </cell>
          <cell r="AC45" t="str">
            <v>Ex stk in SG</v>
          </cell>
        </row>
        <row r="46">
          <cell r="B46">
            <v>3827530</v>
          </cell>
          <cell r="R46">
            <v>2</v>
          </cell>
          <cell r="AC46" t="str">
            <v>Ex stk in SG</v>
          </cell>
        </row>
        <row r="47">
          <cell r="B47">
            <v>3832906</v>
          </cell>
          <cell r="R47">
            <v>2</v>
          </cell>
          <cell r="AC47" t="str">
            <v>Ex stk in SG</v>
          </cell>
        </row>
        <row r="48">
          <cell r="B48">
            <v>3964604</v>
          </cell>
          <cell r="R48">
            <v>48</v>
          </cell>
          <cell r="AC48" t="str">
            <v xml:space="preserve"> CE1 EX stk in SG</v>
          </cell>
        </row>
        <row r="49">
          <cell r="B49">
            <v>3964833</v>
          </cell>
          <cell r="R49">
            <v>3</v>
          </cell>
          <cell r="AC49" t="str">
            <v xml:space="preserve"> CE1 EX stk in SG</v>
          </cell>
        </row>
        <row r="50">
          <cell r="B50">
            <v>7011996</v>
          </cell>
          <cell r="R50">
            <v>16</v>
          </cell>
          <cell r="AC50" t="str">
            <v xml:space="preserve"> CE1 EX stk in SG</v>
          </cell>
        </row>
        <row r="51">
          <cell r="B51">
            <v>8149182</v>
          </cell>
          <cell r="R51">
            <v>2</v>
          </cell>
          <cell r="AC51" t="str">
            <v xml:space="preserve"> CE1 EX stk in SG</v>
          </cell>
        </row>
        <row r="52">
          <cell r="B52">
            <v>8170534</v>
          </cell>
          <cell r="R52">
            <v>3</v>
          </cell>
          <cell r="AC52" t="str">
            <v xml:space="preserve"> CE1 EX stk in SG</v>
          </cell>
        </row>
        <row r="53">
          <cell r="B53">
            <v>8170959</v>
          </cell>
          <cell r="R53">
            <v>18</v>
          </cell>
          <cell r="AC53" t="str">
            <v>CE1 EX Stock &amp; SG Stock</v>
          </cell>
        </row>
        <row r="54">
          <cell r="B54">
            <v>11110683</v>
          </cell>
          <cell r="R54">
            <v>0</v>
          </cell>
          <cell r="AC54" t="str">
            <v>Ex stk in Reman</v>
          </cell>
        </row>
        <row r="55">
          <cell r="B55">
            <v>11194257</v>
          </cell>
          <cell r="R55">
            <v>3</v>
          </cell>
          <cell r="AC55" t="str">
            <v>CE1 EX Stock</v>
          </cell>
        </row>
        <row r="56">
          <cell r="B56">
            <v>11423594</v>
          </cell>
          <cell r="R56">
            <v>2</v>
          </cell>
          <cell r="AC56" t="str">
            <v>Ex stk in SG</v>
          </cell>
        </row>
        <row r="57">
          <cell r="B57">
            <v>11701192</v>
          </cell>
          <cell r="R57">
            <v>0</v>
          </cell>
          <cell r="AC57" t="str">
            <v>Foreign</v>
          </cell>
        </row>
        <row r="58">
          <cell r="B58">
            <v>11701198</v>
          </cell>
          <cell r="R58">
            <v>4</v>
          </cell>
          <cell r="AC58" t="str">
            <v xml:space="preserve"> CE1 EX stk in SG</v>
          </cell>
        </row>
        <row r="59">
          <cell r="B59">
            <v>11705994</v>
          </cell>
          <cell r="R59">
            <v>8</v>
          </cell>
          <cell r="AC59" t="str">
            <v>Ex stk in SG</v>
          </cell>
        </row>
        <row r="60">
          <cell r="B60">
            <v>11705995</v>
          </cell>
          <cell r="R60">
            <v>4</v>
          </cell>
          <cell r="AC60" t="str">
            <v>Ex stk in SG</v>
          </cell>
        </row>
        <row r="61">
          <cell r="B61">
            <v>11706002</v>
          </cell>
          <cell r="R61">
            <v>0</v>
          </cell>
          <cell r="AC61" t="str">
            <v>Ex stk in Reman</v>
          </cell>
        </row>
        <row r="62">
          <cell r="B62">
            <v>11707954</v>
          </cell>
          <cell r="R62">
            <v>0</v>
          </cell>
          <cell r="AC62" t="str">
            <v>Foreign</v>
          </cell>
        </row>
        <row r="63">
          <cell r="B63">
            <v>11712791</v>
          </cell>
          <cell r="R63">
            <v>3</v>
          </cell>
          <cell r="AC63" t="str">
            <v xml:space="preserve"> CE1 EX stk in SG</v>
          </cell>
        </row>
        <row r="64">
          <cell r="B64">
            <v>11712792</v>
          </cell>
          <cell r="R64">
            <v>3</v>
          </cell>
          <cell r="AC64" t="str">
            <v xml:space="preserve"> CE1 EX stk in SG</v>
          </cell>
        </row>
        <row r="65">
          <cell r="B65">
            <v>13945512</v>
          </cell>
          <cell r="R65">
            <v>2</v>
          </cell>
          <cell r="AC65" t="str">
            <v>Ex stk in SG</v>
          </cell>
        </row>
        <row r="66">
          <cell r="B66">
            <v>13947281</v>
          </cell>
          <cell r="R66">
            <v>6</v>
          </cell>
          <cell r="AC66" t="str">
            <v xml:space="preserve"> CE1 EX stk in SG</v>
          </cell>
        </row>
        <row r="67">
          <cell r="B67">
            <v>13948981</v>
          </cell>
          <cell r="R67">
            <v>8</v>
          </cell>
          <cell r="AC67" t="str">
            <v xml:space="preserve"> CE1 EX stk in SG</v>
          </cell>
        </row>
        <row r="68">
          <cell r="B68">
            <v>13949736</v>
          </cell>
          <cell r="R68">
            <v>2</v>
          </cell>
          <cell r="AC68" t="str">
            <v>Ex stk in SG</v>
          </cell>
        </row>
        <row r="69">
          <cell r="B69">
            <v>13963059</v>
          </cell>
          <cell r="R69">
            <v>1</v>
          </cell>
          <cell r="AC69" t="str">
            <v xml:space="preserve"> CE1 EX stk in SG</v>
          </cell>
        </row>
        <row r="70">
          <cell r="B70">
            <v>13969011</v>
          </cell>
          <cell r="R70">
            <v>0</v>
          </cell>
          <cell r="AC70" t="str">
            <v>Ex stk in Reman</v>
          </cell>
        </row>
        <row r="71">
          <cell r="B71">
            <v>13972542</v>
          </cell>
          <cell r="R71">
            <v>4</v>
          </cell>
          <cell r="AC71" t="str">
            <v>Ex Stk in SG &amp; local</v>
          </cell>
        </row>
        <row r="72">
          <cell r="B72">
            <v>13975675</v>
          </cell>
          <cell r="R72">
            <v>3</v>
          </cell>
          <cell r="AC72" t="str">
            <v xml:space="preserve"> CE1 EX stk in SG</v>
          </cell>
        </row>
        <row r="73">
          <cell r="B73">
            <v>14502604</v>
          </cell>
          <cell r="R73">
            <v>0</v>
          </cell>
          <cell r="AC73" t="str">
            <v>Local</v>
          </cell>
        </row>
        <row r="74">
          <cell r="B74">
            <v>14502645</v>
          </cell>
          <cell r="R74">
            <v>1</v>
          </cell>
          <cell r="AC74" t="str">
            <v>CE1 EX Stock</v>
          </cell>
        </row>
        <row r="75">
          <cell r="B75">
            <v>14508477</v>
          </cell>
          <cell r="R75">
            <v>1</v>
          </cell>
          <cell r="AC75" t="str">
            <v>Ex stk in SG</v>
          </cell>
        </row>
        <row r="76">
          <cell r="B76">
            <v>14508911</v>
          </cell>
          <cell r="R76">
            <v>4</v>
          </cell>
          <cell r="AC76" t="str">
            <v xml:space="preserve"> CE1 EX stk in SG</v>
          </cell>
        </row>
        <row r="77">
          <cell r="B77">
            <v>14510070</v>
          </cell>
          <cell r="R77">
            <v>4</v>
          </cell>
          <cell r="AC77" t="str">
            <v>Ex stk in SG</v>
          </cell>
        </row>
        <row r="78">
          <cell r="B78">
            <v>14511981</v>
          </cell>
          <cell r="R78">
            <v>4</v>
          </cell>
          <cell r="AC78" t="str">
            <v>Ex Stk in SG</v>
          </cell>
        </row>
        <row r="79">
          <cell r="B79">
            <v>14516637</v>
          </cell>
          <cell r="R79">
            <v>8</v>
          </cell>
          <cell r="AC79" t="str">
            <v>CE1 EX Stock</v>
          </cell>
        </row>
        <row r="80">
          <cell r="B80">
            <v>14516640</v>
          </cell>
          <cell r="R80">
            <v>4</v>
          </cell>
          <cell r="AC80" t="str">
            <v>Ex stk in SG</v>
          </cell>
        </row>
        <row r="81">
          <cell r="B81">
            <v>14524665</v>
          </cell>
          <cell r="R81">
            <v>1</v>
          </cell>
          <cell r="AC81" t="str">
            <v xml:space="preserve"> CE1 EX stk in SG</v>
          </cell>
        </row>
        <row r="82">
          <cell r="B82">
            <v>14528378</v>
          </cell>
          <cell r="R82">
            <v>3</v>
          </cell>
          <cell r="AC82" t="str">
            <v>CE1 EX Stock</v>
          </cell>
        </row>
        <row r="83">
          <cell r="B83">
            <v>14529762</v>
          </cell>
          <cell r="R83">
            <v>15</v>
          </cell>
          <cell r="AC83" t="str">
            <v xml:space="preserve"> CE1 EX stk in SG</v>
          </cell>
        </row>
        <row r="84">
          <cell r="B84">
            <v>14529765</v>
          </cell>
          <cell r="R84">
            <v>0</v>
          </cell>
          <cell r="AC84" t="str">
            <v>EX stk in Reman</v>
          </cell>
        </row>
        <row r="85">
          <cell r="B85" t="str">
            <v>14529769-TK</v>
          </cell>
          <cell r="R85">
            <v>0</v>
          </cell>
          <cell r="AC85" t="str">
            <v>Local</v>
          </cell>
        </row>
        <row r="86">
          <cell r="B86">
            <v>14529770</v>
          </cell>
          <cell r="R86">
            <v>0</v>
          </cell>
          <cell r="AC86" t="str">
            <v>Ex stk in Reman</v>
          </cell>
        </row>
        <row r="87">
          <cell r="B87">
            <v>14529771</v>
          </cell>
          <cell r="R87">
            <v>4</v>
          </cell>
          <cell r="AC87" t="str">
            <v>CE1 EX Stock</v>
          </cell>
        </row>
        <row r="88">
          <cell r="B88">
            <v>14529772</v>
          </cell>
          <cell r="R88">
            <v>0</v>
          </cell>
          <cell r="AC88" t="str">
            <v>Ex stk in Reman</v>
          </cell>
        </row>
        <row r="89">
          <cell r="B89">
            <v>14529773</v>
          </cell>
          <cell r="R89">
            <v>0</v>
          </cell>
          <cell r="AC89" t="str">
            <v>Local</v>
          </cell>
        </row>
        <row r="90">
          <cell r="B90">
            <v>14533496</v>
          </cell>
          <cell r="R90">
            <v>3</v>
          </cell>
          <cell r="AC90" t="str">
            <v xml:space="preserve"> CE1 EX stk in SG</v>
          </cell>
        </row>
        <row r="91">
          <cell r="B91">
            <v>14536025</v>
          </cell>
          <cell r="R91">
            <v>0</v>
          </cell>
          <cell r="AC91" t="str">
            <v>Local</v>
          </cell>
        </row>
        <row r="92">
          <cell r="B92">
            <v>14536027</v>
          </cell>
          <cell r="R92">
            <v>0</v>
          </cell>
          <cell r="AC92" t="str">
            <v>Local</v>
          </cell>
        </row>
        <row r="93">
          <cell r="B93">
            <v>14541748</v>
          </cell>
          <cell r="R93">
            <v>2</v>
          </cell>
          <cell r="AC93" t="str">
            <v>CE1 EX Stock</v>
          </cell>
        </row>
        <row r="94">
          <cell r="B94">
            <v>14552320</v>
          </cell>
          <cell r="R94">
            <v>3</v>
          </cell>
          <cell r="AC94" t="str">
            <v>Ex stk in SG</v>
          </cell>
        </row>
        <row r="95">
          <cell r="B95">
            <v>14552329</v>
          </cell>
          <cell r="R95">
            <v>4</v>
          </cell>
          <cell r="AC95" t="str">
            <v>CE1 EX Stock</v>
          </cell>
        </row>
        <row r="96">
          <cell r="B96">
            <v>14552332</v>
          </cell>
          <cell r="R96">
            <v>0</v>
          </cell>
          <cell r="AC96" t="str">
            <v>Foreign</v>
          </cell>
        </row>
        <row r="97">
          <cell r="B97">
            <v>14554876</v>
          </cell>
          <cell r="R97">
            <v>5</v>
          </cell>
          <cell r="AC97" t="str">
            <v>CE1 EX Stock &amp; SG Stock</v>
          </cell>
        </row>
        <row r="98">
          <cell r="B98">
            <v>14554877</v>
          </cell>
          <cell r="R98">
            <v>3</v>
          </cell>
          <cell r="AC98" t="str">
            <v xml:space="preserve"> CE1 EX stk in SG</v>
          </cell>
        </row>
        <row r="99">
          <cell r="B99">
            <v>14558674</v>
          </cell>
          <cell r="R99">
            <v>4</v>
          </cell>
          <cell r="AC99" t="str">
            <v>CE1 EX Stock &amp; SG Stock</v>
          </cell>
        </row>
        <row r="100">
          <cell r="B100">
            <v>14559467</v>
          </cell>
          <cell r="R100">
            <v>1</v>
          </cell>
          <cell r="AC100" t="str">
            <v>Ex stk in SG</v>
          </cell>
        </row>
        <row r="101">
          <cell r="B101">
            <v>14560209</v>
          </cell>
          <cell r="R101">
            <v>0</v>
          </cell>
          <cell r="AC101" t="str">
            <v>Ex stk in Reman</v>
          </cell>
        </row>
        <row r="102">
          <cell r="B102">
            <v>14560211</v>
          </cell>
          <cell r="R102">
            <v>17</v>
          </cell>
          <cell r="AC102" t="str">
            <v>CE1 EX Stock &amp; SG Stock</v>
          </cell>
        </row>
        <row r="103">
          <cell r="B103">
            <v>14561970</v>
          </cell>
          <cell r="R103">
            <v>0</v>
          </cell>
          <cell r="AC103" t="str">
            <v>Foreign</v>
          </cell>
        </row>
        <row r="104">
          <cell r="B104">
            <v>14563796</v>
          </cell>
          <cell r="R104">
            <v>0</v>
          </cell>
          <cell r="AC104" t="str">
            <v>Local</v>
          </cell>
        </row>
        <row r="105">
          <cell r="B105">
            <v>14564857</v>
          </cell>
          <cell r="R105">
            <v>1</v>
          </cell>
          <cell r="AC105" t="str">
            <v>CE1 EX Stock</v>
          </cell>
        </row>
        <row r="106">
          <cell r="B106">
            <v>14564858</v>
          </cell>
          <cell r="R106">
            <v>0</v>
          </cell>
          <cell r="AC106" t="str">
            <v>EX stk in Reman</v>
          </cell>
        </row>
        <row r="107">
          <cell r="B107">
            <v>14577794</v>
          </cell>
          <cell r="R107">
            <v>2</v>
          </cell>
          <cell r="AC107" t="str">
            <v>CE1 EX Stock &amp; SG Stock</v>
          </cell>
        </row>
        <row r="108">
          <cell r="B108">
            <v>14588698</v>
          </cell>
          <cell r="R108">
            <v>0</v>
          </cell>
          <cell r="AC108" t="str">
            <v>Ex stk in Reman</v>
          </cell>
        </row>
        <row r="109">
          <cell r="B109">
            <v>14588699</v>
          </cell>
          <cell r="R109">
            <v>0</v>
          </cell>
          <cell r="AC109" t="str">
            <v>Ex stk in Reman</v>
          </cell>
        </row>
        <row r="110">
          <cell r="B110">
            <v>14589143</v>
          </cell>
          <cell r="R110">
            <v>0</v>
          </cell>
          <cell r="AC110" t="str">
            <v>EX stk in Reman</v>
          </cell>
        </row>
        <row r="111">
          <cell r="B111">
            <v>14589145</v>
          </cell>
          <cell r="R111">
            <v>3</v>
          </cell>
          <cell r="AC111" t="str">
            <v>Ex stk in SG</v>
          </cell>
        </row>
        <row r="112">
          <cell r="B112">
            <v>14594327</v>
          </cell>
          <cell r="R112">
            <v>0</v>
          </cell>
          <cell r="AC112" t="str">
            <v>Local</v>
          </cell>
        </row>
        <row r="113">
          <cell r="B113">
            <v>14594933</v>
          </cell>
          <cell r="R113">
            <v>0</v>
          </cell>
          <cell r="AC113" t="str">
            <v>Local</v>
          </cell>
        </row>
        <row r="114">
          <cell r="B114">
            <v>14595221</v>
          </cell>
          <cell r="R114">
            <v>1</v>
          </cell>
          <cell r="AC114" t="str">
            <v>CE1 EX Stock</v>
          </cell>
        </row>
        <row r="115">
          <cell r="B115">
            <v>14607423</v>
          </cell>
          <cell r="R115">
            <v>0</v>
          </cell>
          <cell r="AC115" t="str">
            <v>Ex stk in Reman</v>
          </cell>
        </row>
        <row r="116">
          <cell r="B116">
            <v>14619355</v>
          </cell>
          <cell r="R116">
            <v>1</v>
          </cell>
          <cell r="AC116" t="str">
            <v>CE1 EX Stock</v>
          </cell>
        </row>
        <row r="117">
          <cell r="B117">
            <v>14625240</v>
          </cell>
          <cell r="R117">
            <v>4</v>
          </cell>
          <cell r="AC117" t="str">
            <v>Ex stk in SG</v>
          </cell>
        </row>
        <row r="118">
          <cell r="B118">
            <v>14625659</v>
          </cell>
          <cell r="R118">
            <v>0</v>
          </cell>
          <cell r="AC118" t="str">
            <v>Foreign</v>
          </cell>
        </row>
        <row r="119">
          <cell r="B119">
            <v>14629476</v>
          </cell>
          <cell r="R119">
            <v>4</v>
          </cell>
          <cell r="AC119" t="str">
            <v>CE1 Ex stk in SG</v>
          </cell>
        </row>
        <row r="120">
          <cell r="B120">
            <v>14640027</v>
          </cell>
          <cell r="R120">
            <v>6</v>
          </cell>
          <cell r="AC120" t="str">
            <v xml:space="preserve"> CE1 EX stk in SG</v>
          </cell>
        </row>
        <row r="121">
          <cell r="B121">
            <v>14714682</v>
          </cell>
          <cell r="R121">
            <v>4</v>
          </cell>
          <cell r="AC121" t="str">
            <v>Ex stk in SG</v>
          </cell>
        </row>
        <row r="122">
          <cell r="B122">
            <v>14763295</v>
          </cell>
          <cell r="R122">
            <v>1</v>
          </cell>
          <cell r="AC122" t="str">
            <v>Ex stk in SG</v>
          </cell>
        </row>
        <row r="123">
          <cell r="B123">
            <v>14763370</v>
          </cell>
          <cell r="R123">
            <v>3</v>
          </cell>
          <cell r="AC123" t="str">
            <v>Ex Stk in SG</v>
          </cell>
        </row>
        <row r="124">
          <cell r="B124" t="str">
            <v>14882685/993325</v>
          </cell>
          <cell r="R124">
            <v>0</v>
          </cell>
          <cell r="AC124" t="str">
            <v>Ex stk in Reman</v>
          </cell>
        </row>
        <row r="125">
          <cell r="B125">
            <v>15094944</v>
          </cell>
          <cell r="R125">
            <v>4</v>
          </cell>
          <cell r="AC125" t="str">
            <v>Ex stk in SG</v>
          </cell>
        </row>
        <row r="126">
          <cell r="B126">
            <v>15126069</v>
          </cell>
          <cell r="R126">
            <v>0</v>
          </cell>
          <cell r="AC126" t="str">
            <v>EX stk in Reman</v>
          </cell>
        </row>
        <row r="127">
          <cell r="B127">
            <v>17248194</v>
          </cell>
          <cell r="R127">
            <v>3</v>
          </cell>
          <cell r="AC127" t="str">
            <v>Ex stk in SG</v>
          </cell>
        </row>
        <row r="128">
          <cell r="B128">
            <v>17445359</v>
          </cell>
          <cell r="R128">
            <v>0</v>
          </cell>
          <cell r="AC128" t="str">
            <v>Remain</v>
          </cell>
        </row>
        <row r="129">
          <cell r="B129">
            <v>17460059</v>
          </cell>
          <cell r="R129">
            <v>0</v>
          </cell>
          <cell r="AC129" t="str">
            <v>Local</v>
          </cell>
        </row>
        <row r="130">
          <cell r="B130">
            <v>17533661</v>
          </cell>
          <cell r="R130">
            <v>0</v>
          </cell>
          <cell r="AC130" t="str">
            <v>EX stk in Reman</v>
          </cell>
        </row>
        <row r="131">
          <cell r="B131">
            <v>20411860</v>
          </cell>
          <cell r="R131">
            <v>0</v>
          </cell>
          <cell r="AC131" t="str">
            <v>EX stk in Reman</v>
          </cell>
        </row>
        <row r="132">
          <cell r="B132">
            <v>20441945</v>
          </cell>
          <cell r="R132">
            <v>9</v>
          </cell>
          <cell r="AC132" t="str">
            <v>Ex Stk in SG &amp; local</v>
          </cell>
        </row>
        <row r="133">
          <cell r="B133">
            <v>20459326</v>
          </cell>
          <cell r="R133">
            <v>36</v>
          </cell>
          <cell r="AC133" t="str">
            <v>CE1 EX Stock &amp; SG Stock</v>
          </cell>
        </row>
        <row r="134">
          <cell r="B134">
            <v>20459329</v>
          </cell>
          <cell r="R134">
            <v>18</v>
          </cell>
          <cell r="AC134" t="str">
            <v xml:space="preserve"> CE1 EX stk in SG</v>
          </cell>
        </row>
        <row r="135">
          <cell r="B135">
            <v>20489341</v>
          </cell>
          <cell r="R135">
            <v>1</v>
          </cell>
          <cell r="AC135" t="str">
            <v>Ex stk in SG</v>
          </cell>
        </row>
        <row r="136">
          <cell r="B136">
            <v>20503200</v>
          </cell>
          <cell r="R136">
            <v>0</v>
          </cell>
          <cell r="AC136" t="str">
            <v>Local</v>
          </cell>
        </row>
        <row r="137">
          <cell r="B137">
            <v>20532237</v>
          </cell>
          <cell r="R137">
            <v>3</v>
          </cell>
          <cell r="AC137" t="str">
            <v>CE1 EX Stock</v>
          </cell>
        </row>
        <row r="138">
          <cell r="B138">
            <v>20532272</v>
          </cell>
          <cell r="R138">
            <v>0</v>
          </cell>
          <cell r="AC138" t="str">
            <v>Local</v>
          </cell>
        </row>
        <row r="139">
          <cell r="B139">
            <v>20551483</v>
          </cell>
          <cell r="R139">
            <v>3</v>
          </cell>
          <cell r="AC139" t="str">
            <v>CE1 EX Stock &amp; SG Stock</v>
          </cell>
        </row>
        <row r="140">
          <cell r="B140">
            <v>20576909</v>
          </cell>
          <cell r="R140">
            <v>1</v>
          </cell>
          <cell r="AC140" t="str">
            <v>Ex stk in SG</v>
          </cell>
        </row>
        <row r="141">
          <cell r="B141">
            <v>20578624</v>
          </cell>
          <cell r="R141">
            <v>14</v>
          </cell>
          <cell r="AC141" t="str">
            <v>Ex stk in SG</v>
          </cell>
        </row>
        <row r="142">
          <cell r="B142">
            <v>20711957</v>
          </cell>
          <cell r="R142">
            <v>3</v>
          </cell>
          <cell r="AC142" t="str">
            <v xml:space="preserve"> CE1 EX stk in SG</v>
          </cell>
        </row>
        <row r="143">
          <cell r="B143">
            <v>20747516</v>
          </cell>
          <cell r="R143">
            <v>12</v>
          </cell>
          <cell r="AC143" t="str">
            <v>Ex stk in SG</v>
          </cell>
        </row>
        <row r="144">
          <cell r="B144">
            <v>20784537</v>
          </cell>
          <cell r="R144">
            <v>2</v>
          </cell>
          <cell r="AC144" t="str">
            <v xml:space="preserve"> CE1 EX stk in SG</v>
          </cell>
        </row>
        <row r="145">
          <cell r="B145">
            <v>20807510</v>
          </cell>
          <cell r="R145">
            <v>2</v>
          </cell>
          <cell r="AC145" t="str">
            <v xml:space="preserve"> CE1 EX stk in SG</v>
          </cell>
        </row>
        <row r="146">
          <cell r="B146">
            <v>20852762</v>
          </cell>
          <cell r="R146">
            <v>4</v>
          </cell>
          <cell r="AC146" t="str">
            <v xml:space="preserve"> CE1 EX stk in SG</v>
          </cell>
        </row>
        <row r="147">
          <cell r="B147">
            <v>20852764</v>
          </cell>
          <cell r="R147">
            <v>0</v>
          </cell>
          <cell r="AC147" t="str">
            <v>Ex stk in Reman</v>
          </cell>
        </row>
        <row r="148">
          <cell r="B148">
            <v>20905400</v>
          </cell>
          <cell r="R148">
            <v>72</v>
          </cell>
          <cell r="AC148" t="str">
            <v xml:space="preserve"> CE1 EX stk in SG</v>
          </cell>
        </row>
        <row r="149">
          <cell r="B149">
            <v>21092243</v>
          </cell>
          <cell r="R149">
            <v>3</v>
          </cell>
          <cell r="AC149" t="str">
            <v>Ex stk in SG</v>
          </cell>
        </row>
        <row r="150">
          <cell r="B150">
            <v>21123014</v>
          </cell>
          <cell r="R150">
            <v>3</v>
          </cell>
          <cell r="AC150" t="str">
            <v xml:space="preserve"> CE1 EX stk in SG</v>
          </cell>
        </row>
        <row r="151">
          <cell r="B151">
            <v>21155561</v>
          </cell>
          <cell r="R151">
            <v>2</v>
          </cell>
          <cell r="AC151" t="str">
            <v>Ex stk in SG</v>
          </cell>
        </row>
        <row r="152">
          <cell r="B152">
            <v>21345127</v>
          </cell>
          <cell r="R152">
            <v>8</v>
          </cell>
          <cell r="AC152" t="str">
            <v xml:space="preserve"> CE1 EX stk in SG</v>
          </cell>
        </row>
        <row r="153">
          <cell r="B153">
            <v>21347087</v>
          </cell>
          <cell r="R153">
            <v>2</v>
          </cell>
          <cell r="AC153" t="str">
            <v>Ex stk in SG</v>
          </cell>
        </row>
        <row r="154">
          <cell r="B154">
            <v>21501189</v>
          </cell>
          <cell r="R154">
            <v>24</v>
          </cell>
          <cell r="AC154" t="str">
            <v xml:space="preserve"> CE1 EX stk in SG</v>
          </cell>
        </row>
        <row r="155">
          <cell r="B155">
            <v>21707132</v>
          </cell>
          <cell r="R155">
            <v>0</v>
          </cell>
          <cell r="AC155" t="str">
            <v>EX stk in Reman</v>
          </cell>
        </row>
        <row r="156">
          <cell r="B156">
            <v>21940615</v>
          </cell>
          <cell r="R156">
            <v>0</v>
          </cell>
          <cell r="AC156" t="str">
            <v>Local</v>
          </cell>
        </row>
        <row r="157">
          <cell r="B157">
            <v>21948261</v>
          </cell>
          <cell r="R157">
            <v>1</v>
          </cell>
          <cell r="AC157" t="str">
            <v xml:space="preserve"> CE1 EX stk in SG</v>
          </cell>
        </row>
        <row r="158">
          <cell r="B158">
            <v>22397140</v>
          </cell>
          <cell r="R158">
            <v>3</v>
          </cell>
          <cell r="AC158" t="str">
            <v xml:space="preserve"> CE1 EX stk in SG</v>
          </cell>
        </row>
        <row r="159">
          <cell r="B159">
            <v>23624058</v>
          </cell>
          <cell r="R159">
            <v>0</v>
          </cell>
          <cell r="AC159" t="str">
            <v>EX stk in Reman</v>
          </cell>
        </row>
        <row r="160">
          <cell r="B160">
            <v>60113081</v>
          </cell>
          <cell r="R160">
            <v>4</v>
          </cell>
          <cell r="AC160" t="str">
            <v>Ex stk in SG</v>
          </cell>
        </row>
        <row r="161">
          <cell r="B161">
            <v>60113509</v>
          </cell>
          <cell r="R161">
            <v>4</v>
          </cell>
          <cell r="AC161" t="str">
            <v xml:space="preserve"> CE1 EX stk in SG</v>
          </cell>
        </row>
        <row r="162">
          <cell r="B162" t="str">
            <v>-</v>
          </cell>
          <cell r="R162">
            <v>0</v>
          </cell>
          <cell r="AC162" t="str">
            <v>Local</v>
          </cell>
        </row>
        <row r="163">
          <cell r="B163" t="str">
            <v>7223-00180</v>
          </cell>
          <cell r="R163">
            <v>36</v>
          </cell>
          <cell r="AC163" t="str">
            <v>Ex stk in SG</v>
          </cell>
        </row>
        <row r="164">
          <cell r="B164" t="str">
            <v>7223-00210</v>
          </cell>
          <cell r="R164">
            <v>1</v>
          </cell>
          <cell r="AC164" t="str">
            <v xml:space="preserve"> CE1 EX stk in SG</v>
          </cell>
        </row>
        <row r="165">
          <cell r="B165" t="str">
            <v>7241-00421</v>
          </cell>
          <cell r="R165">
            <v>4</v>
          </cell>
          <cell r="AC165" t="str">
            <v xml:space="preserve"> CE1 EX stk in SG</v>
          </cell>
        </row>
        <row r="166">
          <cell r="B166" t="str">
            <v>8230-08850</v>
          </cell>
          <cell r="R166">
            <v>8</v>
          </cell>
          <cell r="AC166" t="str">
            <v>Ex stk in SG</v>
          </cell>
        </row>
        <row r="167">
          <cell r="B167" t="str">
            <v>8230-09900</v>
          </cell>
          <cell r="R167">
            <v>1</v>
          </cell>
          <cell r="AC167" t="str">
            <v xml:space="preserve"> CE1 EX stk in SG</v>
          </cell>
        </row>
        <row r="168">
          <cell r="B168" t="str">
            <v>8230-12860</v>
          </cell>
          <cell r="R168">
            <v>0</v>
          </cell>
          <cell r="AC168" t="str">
            <v>Foreign</v>
          </cell>
        </row>
        <row r="169">
          <cell r="B169" t="str">
            <v>8230-18250</v>
          </cell>
          <cell r="R169">
            <v>0</v>
          </cell>
          <cell r="AC169" t="str">
            <v>Local</v>
          </cell>
        </row>
        <row r="170">
          <cell r="B170" t="str">
            <v>8230-22170</v>
          </cell>
          <cell r="R170">
            <v>6</v>
          </cell>
          <cell r="AC170" t="str">
            <v xml:space="preserve"> CE1 EX stk in SG</v>
          </cell>
        </row>
        <row r="171">
          <cell r="B171" t="str">
            <v>8230-22180</v>
          </cell>
          <cell r="R171">
            <v>0</v>
          </cell>
          <cell r="AC171" t="str">
            <v>Foreign</v>
          </cell>
        </row>
        <row r="172">
          <cell r="B172" t="str">
            <v>8230-26520</v>
          </cell>
          <cell r="R172">
            <v>1</v>
          </cell>
          <cell r="AC172" t="str">
            <v>CE1 EX Stock</v>
          </cell>
        </row>
        <row r="173">
          <cell r="B173" t="str">
            <v>8230-27530</v>
          </cell>
          <cell r="R173">
            <v>1</v>
          </cell>
          <cell r="AC173" t="str">
            <v>Ex stk in SG</v>
          </cell>
        </row>
        <row r="174">
          <cell r="B174" t="str">
            <v>8230-27640</v>
          </cell>
          <cell r="R174">
            <v>0</v>
          </cell>
          <cell r="AC174" t="str">
            <v>Local</v>
          </cell>
        </row>
        <row r="175">
          <cell r="B175" t="str">
            <v>8230-28800</v>
          </cell>
          <cell r="R175">
            <v>0</v>
          </cell>
          <cell r="AC175" t="str">
            <v>Ex stk in Reman</v>
          </cell>
        </row>
        <row r="176">
          <cell r="B176" t="str">
            <v>8230-29400</v>
          </cell>
          <cell r="R176">
            <v>4</v>
          </cell>
          <cell r="AC176" t="str">
            <v>Ex stk in SG</v>
          </cell>
        </row>
        <row r="177">
          <cell r="B177" t="str">
            <v>8230-30170</v>
          </cell>
          <cell r="R177">
            <v>4</v>
          </cell>
          <cell r="AC177" t="str">
            <v>Ex stk in SG</v>
          </cell>
        </row>
        <row r="178">
          <cell r="B178" t="str">
            <v>8230-30300</v>
          </cell>
          <cell r="R178">
            <v>0</v>
          </cell>
          <cell r="AC178" t="str">
            <v>Local</v>
          </cell>
        </row>
        <row r="179">
          <cell r="B179" t="str">
            <v>8230-36640</v>
          </cell>
          <cell r="R179">
            <v>4</v>
          </cell>
          <cell r="AC179" t="str">
            <v>Ex Stk in SG</v>
          </cell>
        </row>
        <row r="180">
          <cell r="B180" t="str">
            <v>8230-36650</v>
          </cell>
          <cell r="R180">
            <v>12</v>
          </cell>
          <cell r="AC180" t="str">
            <v>Ex Stk in SG</v>
          </cell>
        </row>
        <row r="181">
          <cell r="B181" t="str">
            <v>8230-36840</v>
          </cell>
          <cell r="R181">
            <v>0</v>
          </cell>
          <cell r="AC181" t="str">
            <v>Ex stk in Reman</v>
          </cell>
        </row>
        <row r="182">
          <cell r="B182" t="str">
            <v>RM-VLV-460-MCV</v>
          </cell>
          <cell r="R182">
            <v>0</v>
          </cell>
          <cell r="AC182" t="str">
            <v>Local</v>
          </cell>
        </row>
        <row r="183">
          <cell r="B183" t="str">
            <v>RM-VLV-460-MP</v>
          </cell>
          <cell r="R183">
            <v>0</v>
          </cell>
          <cell r="AC183" t="str">
            <v>Local</v>
          </cell>
        </row>
        <row r="184">
          <cell r="B184" t="str">
            <v>RM-VLV-460-SD</v>
          </cell>
          <cell r="R184">
            <v>0</v>
          </cell>
          <cell r="AC184" t="str">
            <v>Local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1"/>
  <sheetViews>
    <sheetView topLeftCell="A217" workbookViewId="0">
      <selection activeCell="I235" sqref="I235"/>
    </sheetView>
  </sheetViews>
  <sheetFormatPr defaultRowHeight="15" x14ac:dyDescent="0.25"/>
  <cols>
    <col min="1" max="1" width="15.28515625" customWidth="1"/>
    <col min="2" max="2" width="17.42578125" customWidth="1"/>
    <col min="3" max="3" width="8.28515625" customWidth="1"/>
    <col min="4" max="4" width="14.5703125" customWidth="1"/>
    <col min="5" max="5" width="14" customWidth="1"/>
    <col min="6" max="6" width="4.85546875" customWidth="1"/>
    <col min="7" max="7" width="12.5703125" customWidth="1"/>
    <col min="8" max="8" width="10.140625" customWidth="1"/>
    <col min="9" max="9" width="15.28515625" customWidth="1"/>
    <col min="10" max="10" width="8.42578125" customWidth="1"/>
    <col min="11" max="11" width="18.28515625" customWidth="1"/>
  </cols>
  <sheetData>
    <row r="1" spans="1:11" ht="18.75" customHeight="1" x14ac:dyDescent="0.25">
      <c r="B1" s="24"/>
      <c r="C1" s="24"/>
      <c r="D1" s="24"/>
      <c r="E1" s="24"/>
      <c r="F1" s="24"/>
      <c r="G1" s="24"/>
      <c r="H1" s="24"/>
      <c r="I1" s="24"/>
      <c r="J1" s="24"/>
    </row>
    <row r="2" spans="1:11" ht="18.75" customHeight="1" x14ac:dyDescent="0.25">
      <c r="B2" s="24"/>
      <c r="C2" s="24"/>
      <c r="D2" s="24"/>
      <c r="E2" s="24"/>
      <c r="F2" s="24"/>
      <c r="G2" s="24"/>
      <c r="H2" s="24"/>
      <c r="I2" s="24"/>
      <c r="J2" s="24"/>
    </row>
    <row r="3" spans="1:11" ht="18.75" customHeight="1" x14ac:dyDescent="0.25">
      <c r="B3" s="24"/>
      <c r="C3" s="24"/>
      <c r="D3" s="24"/>
      <c r="E3" s="24"/>
      <c r="F3" s="24"/>
      <c r="G3" s="24"/>
      <c r="H3" s="24"/>
      <c r="I3" s="24"/>
      <c r="J3" s="24"/>
    </row>
    <row r="4" spans="1:11" ht="18.75" customHeight="1" x14ac:dyDescent="0.25">
      <c r="B4" s="192" t="s">
        <v>0</v>
      </c>
      <c r="C4" s="193"/>
      <c r="D4" s="193"/>
      <c r="E4" s="193"/>
      <c r="F4" s="193"/>
      <c r="G4" s="193"/>
      <c r="H4" s="193"/>
      <c r="I4" s="193"/>
      <c r="J4" s="193"/>
    </row>
    <row r="5" spans="1:11" ht="18.75" customHeight="1" x14ac:dyDescent="0.25">
      <c r="B5" s="25"/>
      <c r="C5" s="24"/>
      <c r="D5" s="24"/>
      <c r="E5" s="24"/>
      <c r="F5" s="24"/>
      <c r="G5" s="24"/>
      <c r="H5" s="24"/>
      <c r="I5" s="24"/>
      <c r="J5" s="24"/>
    </row>
    <row r="6" spans="1:11" ht="18.75" customHeight="1" x14ac:dyDescent="0.25">
      <c r="A6" s="26" t="s">
        <v>39</v>
      </c>
      <c r="B6" s="194" t="s">
        <v>40</v>
      </c>
      <c r="C6" s="194"/>
      <c r="D6" s="24"/>
      <c r="E6" s="24"/>
      <c r="F6" s="24"/>
      <c r="G6" s="24"/>
      <c r="H6" s="24"/>
      <c r="I6" s="24"/>
      <c r="J6" s="24"/>
    </row>
    <row r="7" spans="1:11" ht="18.75" customHeight="1" x14ac:dyDescent="0.25">
      <c r="A7" s="26" t="s">
        <v>41</v>
      </c>
      <c r="B7" s="194" t="s">
        <v>42</v>
      </c>
      <c r="C7" s="194"/>
      <c r="D7" s="24"/>
      <c r="E7" s="24"/>
      <c r="F7" s="24"/>
      <c r="G7" s="24"/>
      <c r="H7" s="24"/>
      <c r="I7" s="24"/>
      <c r="J7" s="24"/>
    </row>
    <row r="8" spans="1:11" ht="18.75" customHeight="1" x14ac:dyDescent="0.25">
      <c r="A8" s="26" t="s">
        <v>43</v>
      </c>
      <c r="B8" s="27" t="s">
        <v>44</v>
      </c>
      <c r="C8" s="27"/>
      <c r="D8" s="24"/>
      <c r="E8" s="24"/>
      <c r="F8" s="24"/>
      <c r="G8" s="24"/>
      <c r="H8" s="24"/>
      <c r="I8" s="24"/>
      <c r="J8" s="24"/>
    </row>
    <row r="9" spans="1:11" ht="18.75" customHeight="1" x14ac:dyDescent="0.3">
      <c r="B9" s="28"/>
      <c r="C9" s="28"/>
      <c r="D9" s="28"/>
      <c r="E9" s="28"/>
      <c r="F9" s="28"/>
      <c r="G9" s="28"/>
      <c r="H9" s="28"/>
    </row>
    <row r="10" spans="1:11" ht="18.75" x14ac:dyDescent="0.3">
      <c r="B10" s="29"/>
      <c r="C10" s="29"/>
      <c r="D10" s="29"/>
      <c r="E10" s="29"/>
      <c r="F10" s="29"/>
      <c r="G10" s="29"/>
    </row>
    <row r="11" spans="1:11" ht="30" customHeight="1" x14ac:dyDescent="0.25">
      <c r="A11" s="30" t="s">
        <v>45</v>
      </c>
      <c r="B11" s="31" t="s">
        <v>46</v>
      </c>
      <c r="C11" s="31" t="s">
        <v>47</v>
      </c>
      <c r="D11" s="31" t="s">
        <v>48</v>
      </c>
      <c r="E11" s="31" t="s">
        <v>2</v>
      </c>
      <c r="F11" s="31" t="s">
        <v>49</v>
      </c>
      <c r="G11" s="31" t="s">
        <v>50</v>
      </c>
      <c r="H11" s="31" t="s">
        <v>3</v>
      </c>
      <c r="I11" s="31" t="s">
        <v>51</v>
      </c>
      <c r="J11" s="31" t="s">
        <v>4</v>
      </c>
      <c r="K11" s="31" t="s">
        <v>38</v>
      </c>
    </row>
    <row r="12" spans="1:11" x14ac:dyDescent="0.25">
      <c r="A12" s="185" t="s">
        <v>52</v>
      </c>
      <c r="B12" s="185" t="s">
        <v>53</v>
      </c>
      <c r="C12" s="32" t="s">
        <v>5</v>
      </c>
      <c r="D12" s="32" t="s">
        <v>23</v>
      </c>
      <c r="E12" s="32">
        <v>14524665</v>
      </c>
      <c r="F12" s="32">
        <v>1</v>
      </c>
      <c r="G12" s="33">
        <v>22484.211750000006</v>
      </c>
      <c r="H12" s="33">
        <f>F12*G12</f>
        <v>22484.211750000006</v>
      </c>
      <c r="I12" s="179">
        <f>SUM(H12:H17)</f>
        <v>1439759.45505</v>
      </c>
      <c r="J12" s="179" t="s">
        <v>6</v>
      </c>
      <c r="K12" s="32" t="s">
        <v>54</v>
      </c>
    </row>
    <row r="13" spans="1:11" x14ac:dyDescent="0.25">
      <c r="A13" s="185"/>
      <c r="B13" s="185"/>
      <c r="C13" s="32" t="s">
        <v>5</v>
      </c>
      <c r="D13" s="32" t="s">
        <v>24</v>
      </c>
      <c r="E13" s="32">
        <v>14560209</v>
      </c>
      <c r="F13" s="32">
        <v>2</v>
      </c>
      <c r="G13" s="33">
        <v>54216.339450000014</v>
      </c>
      <c r="H13" s="33">
        <f t="shared" ref="H13:H17" si="0">F13*G13</f>
        <v>108432.67890000003</v>
      </c>
      <c r="I13" s="180"/>
      <c r="J13" s="180"/>
      <c r="K13" s="32" t="s">
        <v>55</v>
      </c>
    </row>
    <row r="14" spans="1:11" x14ac:dyDescent="0.25">
      <c r="A14" s="185"/>
      <c r="B14" s="185"/>
      <c r="C14" s="32" t="s">
        <v>5</v>
      </c>
      <c r="D14" s="32" t="s">
        <v>24</v>
      </c>
      <c r="E14" s="32">
        <v>14560211</v>
      </c>
      <c r="F14" s="32">
        <v>2</v>
      </c>
      <c r="G14" s="33">
        <v>46575.718875000013</v>
      </c>
      <c r="H14" s="33">
        <f t="shared" si="0"/>
        <v>93151.437750000026</v>
      </c>
      <c r="I14" s="180"/>
      <c r="J14" s="180"/>
      <c r="K14" s="32" t="s">
        <v>55</v>
      </c>
    </row>
    <row r="15" spans="1:11" x14ac:dyDescent="0.25">
      <c r="A15" s="185"/>
      <c r="B15" s="185"/>
      <c r="C15" s="32" t="s">
        <v>5</v>
      </c>
      <c r="D15" s="32" t="s">
        <v>16</v>
      </c>
      <c r="E15" s="32">
        <v>14589145</v>
      </c>
      <c r="F15" s="32">
        <v>1</v>
      </c>
      <c r="G15" s="33">
        <v>1089041.2533</v>
      </c>
      <c r="H15" s="33">
        <f t="shared" si="0"/>
        <v>1089041.2533</v>
      </c>
      <c r="I15" s="180"/>
      <c r="J15" s="180"/>
      <c r="K15" s="32" t="s">
        <v>55</v>
      </c>
    </row>
    <row r="16" spans="1:11" x14ac:dyDescent="0.25">
      <c r="A16" s="185"/>
      <c r="B16" s="185"/>
      <c r="C16" s="32" t="s">
        <v>5</v>
      </c>
      <c r="D16" s="32" t="s">
        <v>25</v>
      </c>
      <c r="E16" s="32">
        <v>949238</v>
      </c>
      <c r="F16" s="32">
        <v>10</v>
      </c>
      <c r="G16" s="33">
        <v>6778.8220499999998</v>
      </c>
      <c r="H16" s="33">
        <f t="shared" si="0"/>
        <v>67788.220499999996</v>
      </c>
      <c r="I16" s="180"/>
      <c r="J16" s="180"/>
      <c r="K16" s="32" t="s">
        <v>54</v>
      </c>
    </row>
    <row r="17" spans="1:11" x14ac:dyDescent="0.25">
      <c r="A17" s="185"/>
      <c r="B17" s="185"/>
      <c r="C17" s="32" t="s">
        <v>5</v>
      </c>
      <c r="D17" s="32" t="s">
        <v>56</v>
      </c>
      <c r="E17" s="32">
        <v>947695</v>
      </c>
      <c r="F17" s="32">
        <v>1</v>
      </c>
      <c r="G17" s="33">
        <v>58861.652850000006</v>
      </c>
      <c r="H17" s="33">
        <f t="shared" si="0"/>
        <v>58861.652850000006</v>
      </c>
      <c r="I17" s="181"/>
      <c r="J17" s="181"/>
      <c r="K17" s="32" t="s">
        <v>54</v>
      </c>
    </row>
    <row r="18" spans="1:11" ht="11.25" customHeight="1" x14ac:dyDescent="0.25"/>
    <row r="19" spans="1:11" ht="15.75" x14ac:dyDescent="0.25">
      <c r="A19" s="30" t="s">
        <v>1</v>
      </c>
      <c r="B19" s="31" t="s">
        <v>46</v>
      </c>
      <c r="C19" s="31" t="s">
        <v>47</v>
      </c>
      <c r="D19" s="31" t="s">
        <v>48</v>
      </c>
      <c r="E19" s="31" t="s">
        <v>2</v>
      </c>
      <c r="F19" s="31" t="s">
        <v>49</v>
      </c>
      <c r="G19" s="31" t="s">
        <v>50</v>
      </c>
      <c r="H19" s="31" t="s">
        <v>3</v>
      </c>
      <c r="I19" s="31" t="s">
        <v>51</v>
      </c>
      <c r="J19" s="31" t="s">
        <v>4</v>
      </c>
      <c r="K19" s="31" t="s">
        <v>38</v>
      </c>
    </row>
    <row r="20" spans="1:11" x14ac:dyDescent="0.25">
      <c r="A20" s="185" t="s">
        <v>57</v>
      </c>
      <c r="B20" s="185" t="s">
        <v>58</v>
      </c>
      <c r="C20" s="32" t="s">
        <v>5</v>
      </c>
      <c r="D20" s="32" t="s">
        <v>59</v>
      </c>
      <c r="E20" s="32">
        <v>14595221</v>
      </c>
      <c r="F20" s="32">
        <v>1</v>
      </c>
      <c r="G20" s="33">
        <v>23634.353924999999</v>
      </c>
      <c r="H20" s="33">
        <f>F20*G20</f>
        <v>23634.353924999999</v>
      </c>
      <c r="I20" s="187">
        <f>SUM(H20:H24)</f>
        <v>1655370.0182250005</v>
      </c>
      <c r="J20" s="187" t="s">
        <v>6</v>
      </c>
      <c r="K20" s="32" t="s">
        <v>54</v>
      </c>
    </row>
    <row r="21" spans="1:11" x14ac:dyDescent="0.25">
      <c r="A21" s="185"/>
      <c r="B21" s="185"/>
      <c r="C21" s="32" t="s">
        <v>5</v>
      </c>
      <c r="D21" s="32" t="s">
        <v>21</v>
      </c>
      <c r="E21" s="32">
        <v>14560211</v>
      </c>
      <c r="F21" s="32">
        <v>4</v>
      </c>
      <c r="G21" s="33">
        <v>46575.718875000013</v>
      </c>
      <c r="H21" s="33">
        <f t="shared" ref="H21:H24" si="1">F21*G21</f>
        <v>186302.87550000005</v>
      </c>
      <c r="I21" s="187"/>
      <c r="J21" s="187"/>
      <c r="K21" s="32" t="s">
        <v>55</v>
      </c>
    </row>
    <row r="22" spans="1:11" x14ac:dyDescent="0.25">
      <c r="A22" s="185"/>
      <c r="B22" s="185"/>
      <c r="C22" s="32" t="s">
        <v>5</v>
      </c>
      <c r="D22" s="32" t="s">
        <v>25</v>
      </c>
      <c r="E22" s="32">
        <v>990598</v>
      </c>
      <c r="F22" s="32">
        <v>1</v>
      </c>
      <c r="G22" s="33">
        <v>10268.908650000001</v>
      </c>
      <c r="H22" s="33">
        <f t="shared" si="1"/>
        <v>10268.908650000001</v>
      </c>
      <c r="I22" s="187"/>
      <c r="J22" s="187"/>
      <c r="K22" s="32" t="s">
        <v>54</v>
      </c>
    </row>
    <row r="23" spans="1:11" x14ac:dyDescent="0.25">
      <c r="A23" s="185"/>
      <c r="B23" s="185"/>
      <c r="C23" s="32" t="s">
        <v>5</v>
      </c>
      <c r="D23" s="32" t="s">
        <v>10</v>
      </c>
      <c r="E23" s="32">
        <v>14625659</v>
      </c>
      <c r="F23" s="32">
        <v>1</v>
      </c>
      <c r="G23" s="33">
        <v>1367375.6596500003</v>
      </c>
      <c r="H23" s="33">
        <f t="shared" si="1"/>
        <v>1367375.6596500003</v>
      </c>
      <c r="I23" s="187"/>
      <c r="J23" s="187"/>
      <c r="K23" s="32" t="s">
        <v>60</v>
      </c>
    </row>
    <row r="24" spans="1:11" x14ac:dyDescent="0.25">
      <c r="A24" s="185"/>
      <c r="B24" s="185"/>
      <c r="C24" s="32" t="s">
        <v>5</v>
      </c>
      <c r="D24" s="32" t="s">
        <v>25</v>
      </c>
      <c r="E24" s="32">
        <v>949238</v>
      </c>
      <c r="F24" s="32">
        <v>10</v>
      </c>
      <c r="G24" s="33">
        <v>6778.8220499999998</v>
      </c>
      <c r="H24" s="33">
        <f t="shared" si="1"/>
        <v>67788.220499999996</v>
      </c>
      <c r="I24" s="187"/>
      <c r="J24" s="187"/>
      <c r="K24" s="32" t="s">
        <v>54</v>
      </c>
    </row>
    <row r="25" spans="1:11" ht="12" customHeight="1" x14ac:dyDescent="0.25"/>
    <row r="26" spans="1:11" ht="15.75" x14ac:dyDescent="0.25">
      <c r="A26" s="30" t="s">
        <v>1</v>
      </c>
      <c r="B26" s="31" t="s">
        <v>46</v>
      </c>
      <c r="C26" s="34" t="s">
        <v>47</v>
      </c>
      <c r="D26" s="34" t="s">
        <v>48</v>
      </c>
      <c r="E26" s="34" t="s">
        <v>2</v>
      </c>
      <c r="F26" s="34" t="s">
        <v>49</v>
      </c>
      <c r="G26" s="34" t="s">
        <v>50</v>
      </c>
      <c r="H26" s="34" t="s">
        <v>3</v>
      </c>
      <c r="I26" s="34" t="s">
        <v>51</v>
      </c>
      <c r="J26" s="34" t="s">
        <v>4</v>
      </c>
      <c r="K26" s="34" t="s">
        <v>38</v>
      </c>
    </row>
    <row r="27" spans="1:11" ht="15" customHeight="1" x14ac:dyDescent="0.25">
      <c r="A27" s="185" t="s">
        <v>61</v>
      </c>
      <c r="B27" s="185" t="s">
        <v>62</v>
      </c>
      <c r="C27" s="32" t="s">
        <v>5</v>
      </c>
      <c r="D27" s="32" t="s">
        <v>63</v>
      </c>
      <c r="E27" s="35" t="s">
        <v>64</v>
      </c>
      <c r="F27" s="32">
        <v>1</v>
      </c>
      <c r="G27" s="33">
        <v>22484.211749999999</v>
      </c>
      <c r="H27" s="33">
        <f>F27*G27</f>
        <v>22484.211749999999</v>
      </c>
      <c r="I27" s="179">
        <f>SUM(H27:H32)</f>
        <v>1070043.0565125004</v>
      </c>
      <c r="J27" s="182" t="s">
        <v>6</v>
      </c>
      <c r="K27" s="32" t="s">
        <v>54</v>
      </c>
    </row>
    <row r="28" spans="1:11" ht="15" customHeight="1" x14ac:dyDescent="0.25">
      <c r="A28" s="185"/>
      <c r="B28" s="185"/>
      <c r="C28" s="32" t="s">
        <v>5</v>
      </c>
      <c r="D28" s="32" t="s">
        <v>24</v>
      </c>
      <c r="E28" s="35">
        <v>14560209</v>
      </c>
      <c r="F28" s="32">
        <v>2</v>
      </c>
      <c r="G28" s="33">
        <v>54216.339450000014</v>
      </c>
      <c r="H28" s="33">
        <f t="shared" ref="H28:H32" si="2">F28*G28</f>
        <v>108432.67890000003</v>
      </c>
      <c r="I28" s="180"/>
      <c r="J28" s="183"/>
      <c r="K28" s="32" t="s">
        <v>54</v>
      </c>
    </row>
    <row r="29" spans="1:11" ht="15" customHeight="1" x14ac:dyDescent="0.25">
      <c r="A29" s="185"/>
      <c r="B29" s="185"/>
      <c r="C29" s="32" t="s">
        <v>5</v>
      </c>
      <c r="D29" s="32" t="s">
        <v>65</v>
      </c>
      <c r="E29" s="35">
        <v>13963059</v>
      </c>
      <c r="F29" s="32">
        <v>1</v>
      </c>
      <c r="G29" s="33">
        <v>6885.5991750000012</v>
      </c>
      <c r="H29" s="33">
        <f t="shared" si="2"/>
        <v>6885.5991750000012</v>
      </c>
      <c r="I29" s="180"/>
      <c r="J29" s="183"/>
      <c r="K29" s="32" t="s">
        <v>55</v>
      </c>
    </row>
    <row r="30" spans="1:11" ht="15" customHeight="1" x14ac:dyDescent="0.25">
      <c r="A30" s="185"/>
      <c r="B30" s="185"/>
      <c r="C30" s="32" t="s">
        <v>5</v>
      </c>
      <c r="D30" s="32" t="s">
        <v>24</v>
      </c>
      <c r="E30" s="35">
        <v>14560211</v>
      </c>
      <c r="F30" s="32">
        <v>2</v>
      </c>
      <c r="G30" s="33">
        <v>46575.718875000013</v>
      </c>
      <c r="H30" s="33">
        <f t="shared" si="2"/>
        <v>93151.437750000026</v>
      </c>
      <c r="I30" s="180"/>
      <c r="J30" s="183"/>
      <c r="K30" s="32" t="s">
        <v>55</v>
      </c>
    </row>
    <row r="31" spans="1:11" ht="15" customHeight="1" x14ac:dyDescent="0.25">
      <c r="A31" s="185"/>
      <c r="B31" s="185"/>
      <c r="C31" s="32" t="s">
        <v>5</v>
      </c>
      <c r="D31" s="32" t="s">
        <v>10</v>
      </c>
      <c r="E31" s="35">
        <v>14589143</v>
      </c>
      <c r="F31" s="32">
        <v>1</v>
      </c>
      <c r="G31" s="33">
        <v>771300.90843750024</v>
      </c>
      <c r="H31" s="33">
        <f t="shared" si="2"/>
        <v>771300.90843750024</v>
      </c>
      <c r="I31" s="180"/>
      <c r="J31" s="183"/>
      <c r="K31" s="32" t="s">
        <v>55</v>
      </c>
    </row>
    <row r="32" spans="1:11" x14ac:dyDescent="0.25">
      <c r="A32" s="185"/>
      <c r="B32" s="185"/>
      <c r="C32" s="32" t="s">
        <v>5</v>
      </c>
      <c r="D32" s="32" t="s">
        <v>25</v>
      </c>
      <c r="E32" s="35">
        <v>949238</v>
      </c>
      <c r="F32" s="32">
        <v>10</v>
      </c>
      <c r="G32" s="33">
        <v>6778.8220499999998</v>
      </c>
      <c r="H32" s="33">
        <f t="shared" si="2"/>
        <v>67788.220499999996</v>
      </c>
      <c r="I32" s="181"/>
      <c r="J32" s="184"/>
      <c r="K32" s="32" t="s">
        <v>54</v>
      </c>
    </row>
    <row r="33" spans="1:12" ht="12" customHeight="1" x14ac:dyDescent="0.25"/>
    <row r="34" spans="1:12" ht="15.75" x14ac:dyDescent="0.25">
      <c r="A34" s="30" t="s">
        <v>1</v>
      </c>
      <c r="B34" s="31" t="s">
        <v>46</v>
      </c>
      <c r="C34" s="34" t="s">
        <v>47</v>
      </c>
      <c r="D34" s="34" t="s">
        <v>48</v>
      </c>
      <c r="E34" s="34" t="s">
        <v>2</v>
      </c>
      <c r="F34" s="34" t="s">
        <v>49</v>
      </c>
      <c r="G34" s="34" t="s">
        <v>50</v>
      </c>
      <c r="H34" s="34" t="s">
        <v>3</v>
      </c>
      <c r="I34" s="34" t="s">
        <v>51</v>
      </c>
      <c r="J34" s="34" t="s">
        <v>4</v>
      </c>
      <c r="K34" s="34" t="s">
        <v>38</v>
      </c>
    </row>
    <row r="35" spans="1:12" x14ac:dyDescent="0.25">
      <c r="A35" s="185" t="s">
        <v>66</v>
      </c>
      <c r="B35" s="185" t="s">
        <v>67</v>
      </c>
      <c r="C35" s="32" t="s">
        <v>5</v>
      </c>
      <c r="D35" s="32" t="s">
        <v>63</v>
      </c>
      <c r="E35" s="35" t="s">
        <v>64</v>
      </c>
      <c r="F35" s="32">
        <v>1</v>
      </c>
      <c r="G35" s="33">
        <v>22484.211749999999</v>
      </c>
      <c r="H35" s="33">
        <f>F35*G35</f>
        <v>22484.211749999999</v>
      </c>
      <c r="I35" s="179">
        <f>SUM(H35:H40)</f>
        <v>1070043.0565125004</v>
      </c>
      <c r="J35" s="182" t="s">
        <v>6</v>
      </c>
      <c r="K35" s="32" t="s">
        <v>54</v>
      </c>
    </row>
    <row r="36" spans="1:12" x14ac:dyDescent="0.25">
      <c r="A36" s="185"/>
      <c r="B36" s="185"/>
      <c r="C36" s="32" t="s">
        <v>5</v>
      </c>
      <c r="D36" s="32" t="s">
        <v>24</v>
      </c>
      <c r="E36" s="35">
        <v>14560209</v>
      </c>
      <c r="F36" s="32">
        <v>2</v>
      </c>
      <c r="G36" s="33">
        <v>54216.339450000014</v>
      </c>
      <c r="H36" s="33">
        <f t="shared" ref="H36:H40" si="3">F36*G36</f>
        <v>108432.67890000003</v>
      </c>
      <c r="I36" s="180"/>
      <c r="J36" s="183"/>
      <c r="K36" s="32" t="s">
        <v>68</v>
      </c>
    </row>
    <row r="37" spans="1:12" x14ac:dyDescent="0.25">
      <c r="A37" s="185"/>
      <c r="B37" s="185"/>
      <c r="C37" s="32" t="s">
        <v>5</v>
      </c>
      <c r="D37" s="32" t="s">
        <v>65</v>
      </c>
      <c r="E37" s="35">
        <v>13963059</v>
      </c>
      <c r="F37" s="32">
        <v>1</v>
      </c>
      <c r="G37" s="33">
        <v>6885.5991750000012</v>
      </c>
      <c r="H37" s="33">
        <f t="shared" si="3"/>
        <v>6885.5991750000012</v>
      </c>
      <c r="I37" s="180"/>
      <c r="J37" s="183"/>
      <c r="K37" s="32" t="s">
        <v>55</v>
      </c>
    </row>
    <row r="38" spans="1:12" x14ac:dyDescent="0.25">
      <c r="A38" s="185"/>
      <c r="B38" s="185"/>
      <c r="C38" s="32" t="s">
        <v>5</v>
      </c>
      <c r="D38" s="32" t="s">
        <v>24</v>
      </c>
      <c r="E38" s="35">
        <v>14560211</v>
      </c>
      <c r="F38" s="32">
        <v>2</v>
      </c>
      <c r="G38" s="33">
        <v>46575.718875000013</v>
      </c>
      <c r="H38" s="33">
        <f t="shared" si="3"/>
        <v>93151.437750000026</v>
      </c>
      <c r="I38" s="180"/>
      <c r="J38" s="183"/>
      <c r="K38" s="32" t="s">
        <v>55</v>
      </c>
    </row>
    <row r="39" spans="1:12" x14ac:dyDescent="0.25">
      <c r="A39" s="185"/>
      <c r="B39" s="185"/>
      <c r="C39" s="32" t="s">
        <v>5</v>
      </c>
      <c r="D39" s="32" t="s">
        <v>10</v>
      </c>
      <c r="E39" s="35">
        <v>14589143</v>
      </c>
      <c r="F39" s="32">
        <v>1</v>
      </c>
      <c r="G39" s="33">
        <v>771300.90843750024</v>
      </c>
      <c r="H39" s="33">
        <f t="shared" si="3"/>
        <v>771300.90843750024</v>
      </c>
      <c r="I39" s="180"/>
      <c r="J39" s="183"/>
      <c r="K39" s="32" t="s">
        <v>55</v>
      </c>
    </row>
    <row r="40" spans="1:12" x14ac:dyDescent="0.25">
      <c r="A40" s="185"/>
      <c r="B40" s="185"/>
      <c r="C40" s="32" t="s">
        <v>5</v>
      </c>
      <c r="D40" s="32" t="s">
        <v>25</v>
      </c>
      <c r="E40" s="35">
        <v>949238</v>
      </c>
      <c r="F40" s="32">
        <v>10</v>
      </c>
      <c r="G40" s="33">
        <v>6778.8220499999998</v>
      </c>
      <c r="H40" s="33">
        <f t="shared" si="3"/>
        <v>67788.220499999996</v>
      </c>
      <c r="I40" s="181"/>
      <c r="J40" s="184"/>
      <c r="K40" s="32" t="s">
        <v>54</v>
      </c>
    </row>
    <row r="41" spans="1:12" ht="12.75" customHeight="1" x14ac:dyDescent="0.25"/>
    <row r="42" spans="1:12" ht="17.25" customHeight="1" x14ac:dyDescent="0.25">
      <c r="A42" s="30" t="s">
        <v>1</v>
      </c>
      <c r="B42" s="31" t="s">
        <v>46</v>
      </c>
      <c r="C42" s="34" t="s">
        <v>47</v>
      </c>
      <c r="D42" s="34" t="s">
        <v>48</v>
      </c>
      <c r="E42" s="34" t="s">
        <v>2</v>
      </c>
      <c r="F42" s="34" t="s">
        <v>49</v>
      </c>
      <c r="G42" s="34" t="s">
        <v>50</v>
      </c>
      <c r="H42" s="34" t="s">
        <v>3</v>
      </c>
      <c r="I42" s="34" t="s">
        <v>51</v>
      </c>
      <c r="J42" s="34" t="s">
        <v>4</v>
      </c>
      <c r="K42" s="34" t="s">
        <v>38</v>
      </c>
    </row>
    <row r="43" spans="1:12" ht="17.25" customHeight="1" x14ac:dyDescent="0.25">
      <c r="A43" s="189" t="s">
        <v>69</v>
      </c>
      <c r="B43" s="189" t="s">
        <v>70</v>
      </c>
      <c r="C43" s="36" t="s">
        <v>5</v>
      </c>
      <c r="D43" s="36" t="s">
        <v>71</v>
      </c>
      <c r="E43" s="37" t="s">
        <v>72</v>
      </c>
      <c r="F43" s="36">
        <v>1</v>
      </c>
      <c r="G43" s="38">
        <v>1203300</v>
      </c>
      <c r="H43" s="38">
        <f>F43*G43</f>
        <v>1203300</v>
      </c>
      <c r="I43" s="187">
        <f>SUM(H43:H56)</f>
        <v>8997409.1977875009</v>
      </c>
      <c r="J43" s="188" t="s">
        <v>6</v>
      </c>
      <c r="K43" s="32" t="s">
        <v>73</v>
      </c>
    </row>
    <row r="44" spans="1:12" ht="17.25" customHeight="1" x14ac:dyDescent="0.25">
      <c r="A44" s="190"/>
      <c r="B44" s="190"/>
      <c r="C44" s="36" t="s">
        <v>5</v>
      </c>
      <c r="D44" s="36" t="s">
        <v>74</v>
      </c>
      <c r="E44" s="37" t="s">
        <v>75</v>
      </c>
      <c r="F44" s="36">
        <v>1</v>
      </c>
      <c r="G44" s="38">
        <v>623700</v>
      </c>
      <c r="H44" s="38">
        <f t="shared" ref="H44:H56" si="4">F44*G44</f>
        <v>623700</v>
      </c>
      <c r="I44" s="188"/>
      <c r="J44" s="188"/>
      <c r="K44" s="32" t="s">
        <v>73</v>
      </c>
    </row>
    <row r="45" spans="1:12" ht="17.25" customHeight="1" x14ac:dyDescent="0.25">
      <c r="A45" s="190"/>
      <c r="B45" s="190"/>
      <c r="C45" s="32" t="s">
        <v>5</v>
      </c>
      <c r="D45" s="32" t="s">
        <v>76</v>
      </c>
      <c r="E45" s="35">
        <v>2905613</v>
      </c>
      <c r="F45" s="32">
        <v>1</v>
      </c>
      <c r="G45" s="33">
        <v>38860.771950000002</v>
      </c>
      <c r="H45" s="33">
        <f t="shared" si="4"/>
        <v>38860.771950000002</v>
      </c>
      <c r="I45" s="188"/>
      <c r="J45" s="188"/>
      <c r="K45" s="32" t="s">
        <v>54</v>
      </c>
    </row>
    <row r="46" spans="1:12" ht="17.25" customHeight="1" x14ac:dyDescent="0.25">
      <c r="A46" s="190"/>
      <c r="B46" s="190"/>
      <c r="C46" s="32" t="s">
        <v>5</v>
      </c>
      <c r="D46" s="32" t="s">
        <v>25</v>
      </c>
      <c r="E46" s="35">
        <v>14607423</v>
      </c>
      <c r="F46" s="32">
        <v>1</v>
      </c>
      <c r="G46" s="33">
        <v>46400.622187500012</v>
      </c>
      <c r="H46" s="33">
        <f t="shared" si="4"/>
        <v>46400.622187500012</v>
      </c>
      <c r="I46" s="188"/>
      <c r="J46" s="188"/>
      <c r="K46" s="32" t="s">
        <v>60</v>
      </c>
      <c r="L46" s="39"/>
    </row>
    <row r="47" spans="1:12" ht="17.25" customHeight="1" x14ac:dyDescent="0.25">
      <c r="A47" s="190"/>
      <c r="B47" s="190"/>
      <c r="C47" s="32" t="s">
        <v>5</v>
      </c>
      <c r="D47" s="32" t="s">
        <v>10</v>
      </c>
      <c r="E47" s="35">
        <v>14763370</v>
      </c>
      <c r="F47" s="32">
        <v>1</v>
      </c>
      <c r="G47" s="33">
        <v>3004427.6262000008</v>
      </c>
      <c r="H47" s="33">
        <f t="shared" si="4"/>
        <v>3004427.6262000008</v>
      </c>
      <c r="I47" s="188"/>
      <c r="J47" s="188"/>
      <c r="K47" s="32" t="s">
        <v>77</v>
      </c>
    </row>
    <row r="48" spans="1:12" ht="17.25" customHeight="1" x14ac:dyDescent="0.25">
      <c r="A48" s="190"/>
      <c r="B48" s="190"/>
      <c r="C48" s="32" t="s">
        <v>5</v>
      </c>
      <c r="D48" s="32" t="s">
        <v>10</v>
      </c>
      <c r="E48" s="35">
        <v>14763370</v>
      </c>
      <c r="F48" s="32">
        <v>1</v>
      </c>
      <c r="G48" s="33">
        <v>3004427.6262000008</v>
      </c>
      <c r="H48" s="33">
        <f t="shared" si="4"/>
        <v>3004427.6262000008</v>
      </c>
      <c r="I48" s="188"/>
      <c r="J48" s="188"/>
      <c r="K48" s="32" t="s">
        <v>77</v>
      </c>
    </row>
    <row r="49" spans="1:12" ht="17.25" customHeight="1" x14ac:dyDescent="0.25">
      <c r="A49" s="190"/>
      <c r="B49" s="190"/>
      <c r="C49" s="32" t="s">
        <v>5</v>
      </c>
      <c r="D49" s="32" t="s">
        <v>25</v>
      </c>
      <c r="E49" s="35">
        <v>11701192</v>
      </c>
      <c r="F49" s="32">
        <v>2</v>
      </c>
      <c r="G49" s="33">
        <v>133190.21362500003</v>
      </c>
      <c r="H49" s="33">
        <f t="shared" si="4"/>
        <v>266380.42725000007</v>
      </c>
      <c r="I49" s="188"/>
      <c r="J49" s="188"/>
      <c r="K49" s="32" t="s">
        <v>60</v>
      </c>
      <c r="L49" s="39"/>
    </row>
    <row r="50" spans="1:12" ht="17.25" customHeight="1" x14ac:dyDescent="0.25">
      <c r="A50" s="190"/>
      <c r="B50" s="190"/>
      <c r="C50" s="32" t="s">
        <v>5</v>
      </c>
      <c r="D50" s="32" t="s">
        <v>25</v>
      </c>
      <c r="E50" s="35" t="s">
        <v>78</v>
      </c>
      <c r="F50" s="32">
        <v>4</v>
      </c>
      <c r="G50" s="33">
        <v>10470.2598</v>
      </c>
      <c r="H50" s="33">
        <f t="shared" si="4"/>
        <v>41881.039199999999</v>
      </c>
      <c r="I50" s="188"/>
      <c r="J50" s="188"/>
      <c r="K50" s="32" t="s">
        <v>60</v>
      </c>
      <c r="L50" s="39"/>
    </row>
    <row r="51" spans="1:12" ht="17.25" customHeight="1" x14ac:dyDescent="0.25">
      <c r="A51" s="190"/>
      <c r="B51" s="190"/>
      <c r="C51" s="32" t="s">
        <v>5</v>
      </c>
      <c r="D51" s="32" t="s">
        <v>25</v>
      </c>
      <c r="E51" s="35">
        <v>14541748</v>
      </c>
      <c r="F51" s="32">
        <v>2</v>
      </c>
      <c r="G51" s="33">
        <v>49625.94</v>
      </c>
      <c r="H51" s="33">
        <f t="shared" si="4"/>
        <v>99251.88</v>
      </c>
      <c r="I51" s="188"/>
      <c r="J51" s="188"/>
      <c r="K51" s="32" t="s">
        <v>54</v>
      </c>
    </row>
    <row r="52" spans="1:12" ht="17.25" customHeight="1" x14ac:dyDescent="0.25">
      <c r="A52" s="190"/>
      <c r="B52" s="190"/>
      <c r="C52" s="32" t="s">
        <v>5</v>
      </c>
      <c r="D52" s="32" t="s">
        <v>25</v>
      </c>
      <c r="E52" s="35">
        <v>11701198</v>
      </c>
      <c r="F52" s="32">
        <v>1</v>
      </c>
      <c r="G52" s="33">
        <v>120116.32762500003</v>
      </c>
      <c r="H52" s="33">
        <f t="shared" si="4"/>
        <v>120116.32762500003</v>
      </c>
      <c r="I52" s="188"/>
      <c r="J52" s="188"/>
      <c r="K52" s="32" t="s">
        <v>60</v>
      </c>
    </row>
    <row r="53" spans="1:12" ht="17.25" customHeight="1" x14ac:dyDescent="0.25">
      <c r="A53" s="190"/>
      <c r="B53" s="190"/>
      <c r="C53" s="32" t="s">
        <v>5</v>
      </c>
      <c r="D53" s="32" t="s">
        <v>25</v>
      </c>
      <c r="E53" s="35" t="s">
        <v>79</v>
      </c>
      <c r="F53" s="32">
        <v>1</v>
      </c>
      <c r="G53" s="33">
        <v>256387.13100000002</v>
      </c>
      <c r="H53" s="33">
        <f t="shared" si="4"/>
        <v>256387.13100000002</v>
      </c>
      <c r="I53" s="188"/>
      <c r="J53" s="188"/>
      <c r="K53" s="32" t="s">
        <v>60</v>
      </c>
    </row>
    <row r="54" spans="1:12" ht="17.25" customHeight="1" x14ac:dyDescent="0.25">
      <c r="A54" s="190"/>
      <c r="B54" s="190"/>
      <c r="C54" s="32" t="s">
        <v>5</v>
      </c>
      <c r="D54" s="32" t="s">
        <v>25</v>
      </c>
      <c r="E54" s="35" t="s">
        <v>26</v>
      </c>
      <c r="F54" s="32">
        <v>1</v>
      </c>
      <c r="G54" s="33">
        <v>259357.56892500006</v>
      </c>
      <c r="H54" s="33">
        <f t="shared" si="4"/>
        <v>259357.56892500006</v>
      </c>
      <c r="I54" s="188"/>
      <c r="J54" s="188"/>
      <c r="K54" s="32" t="s">
        <v>54</v>
      </c>
    </row>
    <row r="55" spans="1:12" ht="17.25" customHeight="1" x14ac:dyDescent="0.25">
      <c r="A55" s="190"/>
      <c r="B55" s="190"/>
      <c r="C55" s="32" t="s">
        <v>5</v>
      </c>
      <c r="D55" s="32" t="s">
        <v>25</v>
      </c>
      <c r="E55" s="35">
        <v>11707954</v>
      </c>
      <c r="F55" s="32">
        <v>1</v>
      </c>
      <c r="G55" s="33">
        <v>32918.177250000001</v>
      </c>
      <c r="H55" s="33">
        <f t="shared" si="4"/>
        <v>32918.177250000001</v>
      </c>
      <c r="I55" s="188"/>
      <c r="J55" s="188"/>
      <c r="K55" s="32" t="s">
        <v>60</v>
      </c>
    </row>
    <row r="56" spans="1:12" ht="17.25" customHeight="1" x14ac:dyDescent="0.25">
      <c r="A56" s="191"/>
      <c r="B56" s="191"/>
      <c r="C56" s="32"/>
      <c r="D56" s="32" t="s">
        <v>17</v>
      </c>
      <c r="E56" s="35" t="s">
        <v>80</v>
      </c>
      <c r="F56" s="32">
        <v>1</v>
      </c>
      <c r="G56" s="33"/>
      <c r="H56" s="33">
        <f t="shared" si="4"/>
        <v>0</v>
      </c>
      <c r="I56" s="188"/>
      <c r="J56" s="188"/>
      <c r="K56" s="32" t="s">
        <v>81</v>
      </c>
    </row>
    <row r="57" spans="1:12" ht="17.25" customHeight="1" x14ac:dyDescent="0.25"/>
    <row r="58" spans="1:12" ht="17.25" customHeight="1" x14ac:dyDescent="0.25">
      <c r="A58" s="30" t="s">
        <v>1</v>
      </c>
      <c r="B58" s="31" t="s">
        <v>46</v>
      </c>
      <c r="C58" s="34" t="s">
        <v>47</v>
      </c>
      <c r="D58" s="34" t="s">
        <v>48</v>
      </c>
      <c r="E58" s="34" t="s">
        <v>2</v>
      </c>
      <c r="F58" s="34" t="s">
        <v>49</v>
      </c>
      <c r="G58" s="34" t="s">
        <v>50</v>
      </c>
      <c r="H58" s="34" t="s">
        <v>3</v>
      </c>
      <c r="I58" s="34" t="s">
        <v>51</v>
      </c>
      <c r="J58" s="34" t="s">
        <v>4</v>
      </c>
      <c r="K58" s="34" t="s">
        <v>38</v>
      </c>
    </row>
    <row r="59" spans="1:12" ht="17.25" customHeight="1" x14ac:dyDescent="0.25">
      <c r="A59" s="189" t="s">
        <v>82</v>
      </c>
      <c r="B59" s="189" t="s">
        <v>83</v>
      </c>
      <c r="C59" s="36" t="s">
        <v>5</v>
      </c>
      <c r="D59" s="36" t="s">
        <v>71</v>
      </c>
      <c r="E59" s="37" t="s">
        <v>72</v>
      </c>
      <c r="F59" s="36">
        <v>1</v>
      </c>
      <c r="G59" s="38">
        <v>1203300</v>
      </c>
      <c r="H59" s="38">
        <f>F59*G59</f>
        <v>1203300</v>
      </c>
      <c r="I59" s="187">
        <f>SUM(H59:H72)</f>
        <v>8997409.1977875009</v>
      </c>
      <c r="J59" s="188" t="s">
        <v>6</v>
      </c>
      <c r="K59" s="32" t="s">
        <v>73</v>
      </c>
    </row>
    <row r="60" spans="1:12" ht="17.25" customHeight="1" x14ac:dyDescent="0.25">
      <c r="A60" s="190"/>
      <c r="B60" s="190"/>
      <c r="C60" s="36" t="s">
        <v>5</v>
      </c>
      <c r="D60" s="36" t="s">
        <v>74</v>
      </c>
      <c r="E60" s="37" t="s">
        <v>75</v>
      </c>
      <c r="F60" s="36">
        <v>1</v>
      </c>
      <c r="G60" s="38">
        <v>623700</v>
      </c>
      <c r="H60" s="38">
        <f t="shared" ref="H60:H72" si="5">F60*G60</f>
        <v>623700</v>
      </c>
      <c r="I60" s="188"/>
      <c r="J60" s="188"/>
      <c r="K60" s="32" t="s">
        <v>73</v>
      </c>
    </row>
    <row r="61" spans="1:12" ht="17.25" customHeight="1" x14ac:dyDescent="0.25">
      <c r="A61" s="190"/>
      <c r="B61" s="190"/>
      <c r="C61" s="32" t="s">
        <v>5</v>
      </c>
      <c r="D61" s="32" t="s">
        <v>76</v>
      </c>
      <c r="E61" s="35">
        <v>2905613</v>
      </c>
      <c r="F61" s="32">
        <v>1</v>
      </c>
      <c r="G61" s="33">
        <v>38860.771950000002</v>
      </c>
      <c r="H61" s="33">
        <f t="shared" si="5"/>
        <v>38860.771950000002</v>
      </c>
      <c r="I61" s="188"/>
      <c r="J61" s="188"/>
      <c r="K61" s="32" t="s">
        <v>54</v>
      </c>
    </row>
    <row r="62" spans="1:12" ht="17.25" customHeight="1" x14ac:dyDescent="0.25">
      <c r="A62" s="190"/>
      <c r="B62" s="190"/>
      <c r="C62" s="32" t="s">
        <v>5</v>
      </c>
      <c r="D62" s="32" t="s">
        <v>25</v>
      </c>
      <c r="E62" s="35">
        <v>14607423</v>
      </c>
      <c r="F62" s="32">
        <v>1</v>
      </c>
      <c r="G62" s="33">
        <v>46400.622187500012</v>
      </c>
      <c r="H62" s="33">
        <f t="shared" si="5"/>
        <v>46400.622187500012</v>
      </c>
      <c r="I62" s="188"/>
      <c r="J62" s="188"/>
      <c r="K62" s="32" t="s">
        <v>60</v>
      </c>
    </row>
    <row r="63" spans="1:12" ht="17.25" customHeight="1" x14ac:dyDescent="0.25">
      <c r="A63" s="190"/>
      <c r="B63" s="190"/>
      <c r="C63" s="32" t="s">
        <v>5</v>
      </c>
      <c r="D63" s="32" t="s">
        <v>10</v>
      </c>
      <c r="E63" s="35">
        <v>14763370</v>
      </c>
      <c r="F63" s="32">
        <v>1</v>
      </c>
      <c r="G63" s="33">
        <v>3004427.6262000008</v>
      </c>
      <c r="H63" s="33">
        <f t="shared" si="5"/>
        <v>3004427.6262000008</v>
      </c>
      <c r="I63" s="188"/>
      <c r="J63" s="188"/>
      <c r="K63" s="32" t="s">
        <v>54</v>
      </c>
    </row>
    <row r="64" spans="1:12" ht="17.25" customHeight="1" x14ac:dyDescent="0.25">
      <c r="A64" s="190"/>
      <c r="B64" s="190"/>
      <c r="C64" s="32" t="s">
        <v>5</v>
      </c>
      <c r="D64" s="32" t="s">
        <v>10</v>
      </c>
      <c r="E64" s="35">
        <v>14763370</v>
      </c>
      <c r="F64" s="32">
        <v>1</v>
      </c>
      <c r="G64" s="33">
        <v>3004427.6262000008</v>
      </c>
      <c r="H64" s="33">
        <f t="shared" si="5"/>
        <v>3004427.6262000008</v>
      </c>
      <c r="I64" s="188"/>
      <c r="J64" s="188"/>
      <c r="K64" s="32" t="s">
        <v>54</v>
      </c>
    </row>
    <row r="65" spans="1:11" ht="17.25" customHeight="1" x14ac:dyDescent="0.25">
      <c r="A65" s="190"/>
      <c r="B65" s="190"/>
      <c r="C65" s="32" t="s">
        <v>5</v>
      </c>
      <c r="D65" s="32" t="s">
        <v>25</v>
      </c>
      <c r="E65" s="35">
        <v>11701192</v>
      </c>
      <c r="F65" s="32">
        <v>2</v>
      </c>
      <c r="G65" s="33">
        <v>133190.21362500003</v>
      </c>
      <c r="H65" s="33">
        <f t="shared" si="5"/>
        <v>266380.42725000007</v>
      </c>
      <c r="I65" s="188"/>
      <c r="J65" s="188"/>
      <c r="K65" s="32" t="s">
        <v>60</v>
      </c>
    </row>
    <row r="66" spans="1:11" ht="17.25" customHeight="1" x14ac:dyDescent="0.25">
      <c r="A66" s="190"/>
      <c r="B66" s="190"/>
      <c r="C66" s="32" t="s">
        <v>5</v>
      </c>
      <c r="D66" s="32" t="s">
        <v>25</v>
      </c>
      <c r="E66" s="35" t="s">
        <v>78</v>
      </c>
      <c r="F66" s="32">
        <v>4</v>
      </c>
      <c r="G66" s="33">
        <v>10470.2598</v>
      </c>
      <c r="H66" s="33">
        <f t="shared" si="5"/>
        <v>41881.039199999999</v>
      </c>
      <c r="I66" s="188"/>
      <c r="J66" s="188"/>
      <c r="K66" s="32" t="s">
        <v>60</v>
      </c>
    </row>
    <row r="67" spans="1:11" ht="17.25" customHeight="1" x14ac:dyDescent="0.25">
      <c r="A67" s="190"/>
      <c r="B67" s="190"/>
      <c r="C67" s="32" t="s">
        <v>5</v>
      </c>
      <c r="D67" s="32" t="s">
        <v>25</v>
      </c>
      <c r="E67" s="35">
        <v>14541748</v>
      </c>
      <c r="F67" s="32">
        <v>2</v>
      </c>
      <c r="G67" s="33">
        <v>49625.94</v>
      </c>
      <c r="H67" s="33">
        <f t="shared" si="5"/>
        <v>99251.88</v>
      </c>
      <c r="I67" s="188"/>
      <c r="J67" s="188"/>
      <c r="K67" s="32" t="s">
        <v>54</v>
      </c>
    </row>
    <row r="68" spans="1:11" ht="17.25" customHeight="1" x14ac:dyDescent="0.25">
      <c r="A68" s="190"/>
      <c r="B68" s="190"/>
      <c r="C68" s="32" t="s">
        <v>5</v>
      </c>
      <c r="D68" s="32" t="s">
        <v>25</v>
      </c>
      <c r="E68" s="35">
        <v>11701198</v>
      </c>
      <c r="F68" s="32">
        <v>1</v>
      </c>
      <c r="G68" s="33">
        <v>120116.32762500003</v>
      </c>
      <c r="H68" s="33">
        <f t="shared" si="5"/>
        <v>120116.32762500003</v>
      </c>
      <c r="I68" s="188"/>
      <c r="J68" s="188"/>
      <c r="K68" s="32" t="s">
        <v>60</v>
      </c>
    </row>
    <row r="69" spans="1:11" ht="17.25" customHeight="1" x14ac:dyDescent="0.25">
      <c r="A69" s="190"/>
      <c r="B69" s="190"/>
      <c r="C69" s="32" t="s">
        <v>5</v>
      </c>
      <c r="D69" s="32" t="s">
        <v>25</v>
      </c>
      <c r="E69" s="35" t="s">
        <v>79</v>
      </c>
      <c r="F69" s="32">
        <v>1</v>
      </c>
      <c r="G69" s="33">
        <v>256387.13100000002</v>
      </c>
      <c r="H69" s="33">
        <f t="shared" si="5"/>
        <v>256387.13100000002</v>
      </c>
      <c r="I69" s="188"/>
      <c r="J69" s="188"/>
      <c r="K69" s="32" t="s">
        <v>60</v>
      </c>
    </row>
    <row r="70" spans="1:11" ht="17.25" customHeight="1" x14ac:dyDescent="0.25">
      <c r="A70" s="190"/>
      <c r="B70" s="190"/>
      <c r="C70" s="32" t="s">
        <v>5</v>
      </c>
      <c r="D70" s="32" t="s">
        <v>25</v>
      </c>
      <c r="E70" s="35" t="s">
        <v>26</v>
      </c>
      <c r="F70" s="32">
        <v>1</v>
      </c>
      <c r="G70" s="33">
        <v>259357.56892500006</v>
      </c>
      <c r="H70" s="33">
        <f t="shared" si="5"/>
        <v>259357.56892500006</v>
      </c>
      <c r="I70" s="188"/>
      <c r="J70" s="188"/>
      <c r="K70" s="32" t="s">
        <v>54</v>
      </c>
    </row>
    <row r="71" spans="1:11" ht="17.25" customHeight="1" x14ac:dyDescent="0.25">
      <c r="A71" s="190"/>
      <c r="B71" s="190"/>
      <c r="C71" s="32" t="s">
        <v>5</v>
      </c>
      <c r="D71" s="32" t="s">
        <v>25</v>
      </c>
      <c r="E71" s="35">
        <v>11707954</v>
      </c>
      <c r="F71" s="32">
        <v>1</v>
      </c>
      <c r="G71" s="33">
        <v>32918.177250000001</v>
      </c>
      <c r="H71" s="33">
        <f t="shared" si="5"/>
        <v>32918.177250000001</v>
      </c>
      <c r="I71" s="188"/>
      <c r="J71" s="188"/>
      <c r="K71" s="32" t="s">
        <v>60</v>
      </c>
    </row>
    <row r="72" spans="1:11" ht="17.25" customHeight="1" x14ac:dyDescent="0.25">
      <c r="A72" s="191"/>
      <c r="B72" s="191"/>
      <c r="C72" s="32"/>
      <c r="D72" s="32" t="s">
        <v>17</v>
      </c>
      <c r="E72" s="35" t="s">
        <v>80</v>
      </c>
      <c r="F72" s="32">
        <v>1</v>
      </c>
      <c r="G72" s="33"/>
      <c r="H72" s="33">
        <f t="shared" si="5"/>
        <v>0</v>
      </c>
      <c r="I72" s="188"/>
      <c r="J72" s="188"/>
      <c r="K72" s="32" t="s">
        <v>81</v>
      </c>
    </row>
    <row r="73" spans="1:11" ht="12.75" customHeight="1" x14ac:dyDescent="0.25"/>
    <row r="74" spans="1:11" ht="15.75" customHeight="1" x14ac:dyDescent="0.25">
      <c r="A74" s="30" t="s">
        <v>1</v>
      </c>
      <c r="B74" s="31" t="s">
        <v>46</v>
      </c>
      <c r="C74" s="34" t="s">
        <v>47</v>
      </c>
      <c r="D74" s="34" t="s">
        <v>48</v>
      </c>
      <c r="E74" s="34" t="s">
        <v>2</v>
      </c>
      <c r="F74" s="34" t="s">
        <v>49</v>
      </c>
      <c r="G74" s="34" t="s">
        <v>50</v>
      </c>
      <c r="H74" s="34" t="s">
        <v>3</v>
      </c>
      <c r="I74" s="34" t="s">
        <v>51</v>
      </c>
      <c r="J74" s="34" t="s">
        <v>4</v>
      </c>
      <c r="K74" s="34" t="s">
        <v>38</v>
      </c>
    </row>
    <row r="75" spans="1:11" ht="15.75" customHeight="1" x14ac:dyDescent="0.25">
      <c r="A75" s="185" t="s">
        <v>84</v>
      </c>
      <c r="B75" s="185" t="s">
        <v>85</v>
      </c>
      <c r="C75" s="40" t="s">
        <v>5</v>
      </c>
      <c r="D75" s="36" t="s">
        <v>86</v>
      </c>
      <c r="E75" s="37">
        <v>14594933</v>
      </c>
      <c r="F75" s="36">
        <v>1</v>
      </c>
      <c r="G75" s="41">
        <v>455000</v>
      </c>
      <c r="H75" s="36">
        <f>F75*G75</f>
        <v>455000</v>
      </c>
      <c r="I75" s="187">
        <f>SUM(H75:H92)</f>
        <v>12426893.793725001</v>
      </c>
      <c r="J75" s="188" t="s">
        <v>6</v>
      </c>
      <c r="K75" s="32" t="s">
        <v>87</v>
      </c>
    </row>
    <row r="76" spans="1:11" ht="15.75" customHeight="1" x14ac:dyDescent="0.25">
      <c r="A76" s="185"/>
      <c r="B76" s="185"/>
      <c r="C76" s="42" t="s">
        <v>88</v>
      </c>
      <c r="D76" s="32" t="s">
        <v>11</v>
      </c>
      <c r="E76" s="35">
        <v>14529771</v>
      </c>
      <c r="F76" s="32">
        <v>1</v>
      </c>
      <c r="G76" s="43">
        <v>340831</v>
      </c>
      <c r="H76" s="32">
        <f t="shared" ref="H76:H92" si="6">F76*G76</f>
        <v>340831</v>
      </c>
      <c r="I76" s="187"/>
      <c r="J76" s="188"/>
      <c r="K76" s="32" t="s">
        <v>55</v>
      </c>
    </row>
    <row r="77" spans="1:11" ht="15.75" customHeight="1" x14ac:dyDescent="0.25">
      <c r="A77" s="185"/>
      <c r="B77" s="185"/>
      <c r="C77" s="44" t="s">
        <v>5</v>
      </c>
      <c r="D77" s="32" t="s">
        <v>89</v>
      </c>
      <c r="E77" s="35">
        <v>14529773</v>
      </c>
      <c r="F77" s="32">
        <v>1</v>
      </c>
      <c r="G77" s="43">
        <v>2554206</v>
      </c>
      <c r="H77" s="32">
        <f t="shared" si="6"/>
        <v>2554206</v>
      </c>
      <c r="I77" s="187"/>
      <c r="J77" s="188"/>
      <c r="K77" s="32" t="s">
        <v>54</v>
      </c>
    </row>
    <row r="78" spans="1:11" ht="15.75" customHeight="1" x14ac:dyDescent="0.25">
      <c r="A78" s="185"/>
      <c r="B78" s="185"/>
      <c r="C78" s="42" t="s">
        <v>88</v>
      </c>
      <c r="D78" s="32" t="s">
        <v>90</v>
      </c>
      <c r="E78" s="35">
        <v>14529772</v>
      </c>
      <c r="F78" s="32">
        <v>1</v>
      </c>
      <c r="G78" s="43">
        <v>389796</v>
      </c>
      <c r="H78" s="32">
        <f t="shared" si="6"/>
        <v>389796</v>
      </c>
      <c r="I78" s="187"/>
      <c r="J78" s="188"/>
      <c r="K78" s="32" t="s">
        <v>91</v>
      </c>
    </row>
    <row r="79" spans="1:11" ht="15.75" customHeight="1" x14ac:dyDescent="0.25">
      <c r="A79" s="185"/>
      <c r="B79" s="185"/>
      <c r="C79" s="44" t="s">
        <v>5</v>
      </c>
      <c r="D79" s="32" t="s">
        <v>11</v>
      </c>
      <c r="E79" s="35">
        <v>14529769</v>
      </c>
      <c r="F79" s="32">
        <v>1</v>
      </c>
      <c r="G79" s="43">
        <v>1685309</v>
      </c>
      <c r="H79" s="32">
        <f t="shared" si="6"/>
        <v>1685309</v>
      </c>
      <c r="I79" s="187"/>
      <c r="J79" s="188"/>
      <c r="K79" s="32" t="s">
        <v>92</v>
      </c>
    </row>
    <row r="80" spans="1:11" ht="15.75" customHeight="1" x14ac:dyDescent="0.25">
      <c r="A80" s="185"/>
      <c r="B80" s="185"/>
      <c r="C80" s="42" t="s">
        <v>5</v>
      </c>
      <c r="D80" s="32" t="s">
        <v>13</v>
      </c>
      <c r="E80" s="35" t="s">
        <v>18</v>
      </c>
      <c r="F80" s="32">
        <v>1</v>
      </c>
      <c r="G80" s="43">
        <v>298686</v>
      </c>
      <c r="H80" s="32">
        <f t="shared" si="6"/>
        <v>298686</v>
      </c>
      <c r="I80" s="187"/>
      <c r="J80" s="188"/>
      <c r="K80" s="32" t="s">
        <v>55</v>
      </c>
    </row>
    <row r="81" spans="1:11" ht="15.75" customHeight="1" x14ac:dyDescent="0.25">
      <c r="A81" s="185"/>
      <c r="B81" s="185"/>
      <c r="C81" s="42" t="s">
        <v>5</v>
      </c>
      <c r="D81" s="32" t="s">
        <v>17</v>
      </c>
      <c r="E81" s="35">
        <v>14529765</v>
      </c>
      <c r="F81" s="32">
        <v>1</v>
      </c>
      <c r="G81" s="43">
        <v>186718</v>
      </c>
      <c r="H81" s="32">
        <f t="shared" si="6"/>
        <v>186718</v>
      </c>
      <c r="I81" s="187"/>
      <c r="J81" s="188"/>
      <c r="K81" s="32" t="s">
        <v>55</v>
      </c>
    </row>
    <row r="82" spans="1:11" ht="15.75" customHeight="1" x14ac:dyDescent="0.25">
      <c r="A82" s="185"/>
      <c r="B82" s="185"/>
      <c r="C82" s="42" t="s">
        <v>5</v>
      </c>
      <c r="D82" s="32" t="s">
        <v>93</v>
      </c>
      <c r="E82" s="35">
        <v>990582</v>
      </c>
      <c r="F82" s="32">
        <v>2</v>
      </c>
      <c r="G82" s="43">
        <v>4363</v>
      </c>
      <c r="H82" s="32">
        <f t="shared" si="6"/>
        <v>8726</v>
      </c>
      <c r="I82" s="187"/>
      <c r="J82" s="188"/>
      <c r="K82" s="32" t="s">
        <v>54</v>
      </c>
    </row>
    <row r="83" spans="1:11" ht="15.75" customHeight="1" x14ac:dyDescent="0.25">
      <c r="A83" s="185"/>
      <c r="B83" s="185"/>
      <c r="C83" s="42" t="s">
        <v>5</v>
      </c>
      <c r="D83" s="32" t="s">
        <v>10</v>
      </c>
      <c r="E83" s="35">
        <v>14552332</v>
      </c>
      <c r="F83" s="32">
        <v>1</v>
      </c>
      <c r="G83" s="43">
        <v>467216</v>
      </c>
      <c r="H83" s="32">
        <f t="shared" si="6"/>
        <v>467216</v>
      </c>
      <c r="I83" s="187"/>
      <c r="J83" s="188"/>
      <c r="K83" s="32" t="s">
        <v>55</v>
      </c>
    </row>
    <row r="84" spans="1:11" ht="15.75" customHeight="1" x14ac:dyDescent="0.25">
      <c r="A84" s="185"/>
      <c r="B84" s="185"/>
      <c r="C84" s="42" t="s">
        <v>94</v>
      </c>
      <c r="D84" s="32" t="s">
        <v>95</v>
      </c>
      <c r="E84" s="35" t="s">
        <v>96</v>
      </c>
      <c r="F84" s="32">
        <v>1</v>
      </c>
      <c r="G84" s="43">
        <v>80000</v>
      </c>
      <c r="H84" s="32">
        <f t="shared" si="6"/>
        <v>80000</v>
      </c>
      <c r="I84" s="187"/>
      <c r="J84" s="188"/>
      <c r="K84" s="32" t="s">
        <v>94</v>
      </c>
    </row>
    <row r="85" spans="1:11" ht="15.75" customHeight="1" x14ac:dyDescent="0.25">
      <c r="A85" s="185"/>
      <c r="B85" s="185"/>
      <c r="C85" s="44" t="s">
        <v>5</v>
      </c>
      <c r="D85" s="32" t="s">
        <v>22</v>
      </c>
      <c r="E85" s="35">
        <v>990596</v>
      </c>
      <c r="F85" s="32">
        <v>1</v>
      </c>
      <c r="G85" s="43">
        <v>8436</v>
      </c>
      <c r="H85" s="32">
        <f t="shared" si="6"/>
        <v>8436</v>
      </c>
      <c r="I85" s="187"/>
      <c r="J85" s="188"/>
      <c r="K85" s="32" t="s">
        <v>54</v>
      </c>
    </row>
    <row r="86" spans="1:11" ht="15.75" customHeight="1" x14ac:dyDescent="0.25">
      <c r="A86" s="185"/>
      <c r="B86" s="185"/>
      <c r="C86" s="42" t="s">
        <v>5</v>
      </c>
      <c r="D86" s="32" t="s">
        <v>24</v>
      </c>
      <c r="E86" s="35">
        <v>14508911</v>
      </c>
      <c r="F86" s="32">
        <v>1</v>
      </c>
      <c r="G86" s="43">
        <v>390618</v>
      </c>
      <c r="H86" s="32">
        <f t="shared" si="6"/>
        <v>390618</v>
      </c>
      <c r="I86" s="187"/>
      <c r="J86" s="188"/>
      <c r="K86" s="32" t="s">
        <v>55</v>
      </c>
    </row>
    <row r="87" spans="1:11" ht="15.75" customHeight="1" x14ac:dyDescent="0.25">
      <c r="A87" s="185"/>
      <c r="B87" s="185"/>
      <c r="C87" s="42" t="s">
        <v>88</v>
      </c>
      <c r="D87" s="32" t="s">
        <v>13</v>
      </c>
      <c r="E87" s="35">
        <v>14640027</v>
      </c>
      <c r="F87" s="32">
        <v>1</v>
      </c>
      <c r="G87" s="43">
        <v>3881307</v>
      </c>
      <c r="H87" s="32">
        <f t="shared" si="6"/>
        <v>3881307</v>
      </c>
      <c r="I87" s="187"/>
      <c r="J87" s="188"/>
      <c r="K87" s="32" t="s">
        <v>91</v>
      </c>
    </row>
    <row r="88" spans="1:11" ht="15.75" customHeight="1" x14ac:dyDescent="0.25">
      <c r="A88" s="185"/>
      <c r="B88" s="185"/>
      <c r="C88" s="42" t="s">
        <v>5</v>
      </c>
      <c r="D88" s="32" t="s">
        <v>13</v>
      </c>
      <c r="E88" s="35">
        <v>14558674</v>
      </c>
      <c r="F88" s="32">
        <v>1</v>
      </c>
      <c r="G88" s="43">
        <v>1462166</v>
      </c>
      <c r="H88" s="32">
        <f t="shared" si="6"/>
        <v>1462166</v>
      </c>
      <c r="I88" s="187"/>
      <c r="J88" s="188"/>
      <c r="K88" s="32" t="s">
        <v>91</v>
      </c>
    </row>
    <row r="89" spans="1:11" ht="15.75" customHeight="1" x14ac:dyDescent="0.25">
      <c r="A89" s="185"/>
      <c r="B89" s="185"/>
      <c r="C89" s="42" t="s">
        <v>5</v>
      </c>
      <c r="D89" s="32" t="s">
        <v>97</v>
      </c>
      <c r="E89" s="35" t="s">
        <v>98</v>
      </c>
      <c r="F89" s="32">
        <v>3</v>
      </c>
      <c r="G89" s="43">
        <v>15977</v>
      </c>
      <c r="H89" s="32">
        <f t="shared" si="6"/>
        <v>47931</v>
      </c>
      <c r="I89" s="187"/>
      <c r="J89" s="188"/>
      <c r="K89" s="32" t="s">
        <v>55</v>
      </c>
    </row>
    <row r="90" spans="1:11" ht="15.75" customHeight="1" x14ac:dyDescent="0.25">
      <c r="A90" s="185"/>
      <c r="B90" s="185"/>
      <c r="C90" s="42" t="s">
        <v>5</v>
      </c>
      <c r="D90" s="32" t="s">
        <v>99</v>
      </c>
      <c r="E90" s="35" t="s">
        <v>100</v>
      </c>
      <c r="F90" s="32">
        <v>3</v>
      </c>
      <c r="G90" s="43">
        <v>19598</v>
      </c>
      <c r="H90" s="32">
        <f t="shared" si="6"/>
        <v>58794</v>
      </c>
      <c r="I90" s="187"/>
      <c r="J90" s="188"/>
      <c r="K90" s="32" t="s">
        <v>55</v>
      </c>
    </row>
    <row r="91" spans="1:11" ht="15.75" customHeight="1" x14ac:dyDescent="0.25">
      <c r="A91" s="185"/>
      <c r="B91" s="185"/>
      <c r="C91" s="42" t="s">
        <v>5</v>
      </c>
      <c r="D91" s="32" t="s">
        <v>99</v>
      </c>
      <c r="E91" s="35" t="s">
        <v>101</v>
      </c>
      <c r="F91" s="32">
        <v>6</v>
      </c>
      <c r="G91" s="43">
        <v>17316</v>
      </c>
      <c r="H91" s="32">
        <f t="shared" si="6"/>
        <v>103896</v>
      </c>
      <c r="I91" s="187"/>
      <c r="J91" s="188"/>
      <c r="K91" s="32" t="s">
        <v>102</v>
      </c>
    </row>
    <row r="92" spans="1:11" ht="15.75" customHeight="1" x14ac:dyDescent="0.25">
      <c r="A92" s="185"/>
      <c r="B92" s="185"/>
      <c r="C92" s="42" t="s">
        <v>88</v>
      </c>
      <c r="D92" s="32" t="s">
        <v>19</v>
      </c>
      <c r="E92" s="35" t="s">
        <v>20</v>
      </c>
      <c r="F92" s="32">
        <v>3</v>
      </c>
      <c r="G92" s="43">
        <v>2419.2645750000006</v>
      </c>
      <c r="H92" s="32">
        <f t="shared" si="6"/>
        <v>7257.7937250000014</v>
      </c>
      <c r="I92" s="187"/>
      <c r="J92" s="188"/>
      <c r="K92" s="32" t="s">
        <v>91</v>
      </c>
    </row>
    <row r="93" spans="1:11" ht="15.75" customHeight="1" x14ac:dyDescent="0.25"/>
    <row r="94" spans="1:11" ht="15.75" customHeight="1" x14ac:dyDescent="0.25">
      <c r="A94" s="30" t="s">
        <v>1</v>
      </c>
      <c r="B94" s="31" t="s">
        <v>46</v>
      </c>
      <c r="C94" s="34" t="s">
        <v>47</v>
      </c>
      <c r="D94" s="34" t="s">
        <v>48</v>
      </c>
      <c r="E94" s="34" t="s">
        <v>2</v>
      </c>
      <c r="F94" s="34" t="s">
        <v>49</v>
      </c>
      <c r="G94" s="34" t="s">
        <v>50</v>
      </c>
      <c r="H94" s="34" t="s">
        <v>3</v>
      </c>
      <c r="I94" s="34" t="s">
        <v>51</v>
      </c>
      <c r="J94" s="34" t="s">
        <v>4</v>
      </c>
      <c r="K94" s="34" t="s">
        <v>38</v>
      </c>
    </row>
    <row r="95" spans="1:11" ht="15.75" customHeight="1" x14ac:dyDescent="0.25">
      <c r="A95" s="185" t="s">
        <v>103</v>
      </c>
      <c r="B95" s="185" t="s">
        <v>104</v>
      </c>
      <c r="C95" s="40" t="s">
        <v>5</v>
      </c>
      <c r="D95" s="36" t="s">
        <v>86</v>
      </c>
      <c r="E95" s="37" t="s">
        <v>105</v>
      </c>
      <c r="F95" s="36">
        <v>1</v>
      </c>
      <c r="G95" s="41">
        <v>455000</v>
      </c>
      <c r="H95" s="38">
        <f>F95*G95</f>
        <v>455000</v>
      </c>
      <c r="I95" s="187">
        <f>SUM(H95:H108)</f>
        <v>12209015.529762503</v>
      </c>
      <c r="J95" s="188" t="s">
        <v>6</v>
      </c>
      <c r="K95" s="32" t="s">
        <v>87</v>
      </c>
    </row>
    <row r="96" spans="1:11" ht="15.75" customHeight="1" x14ac:dyDescent="0.25">
      <c r="A96" s="185"/>
      <c r="B96" s="185"/>
      <c r="C96" s="42" t="s">
        <v>88</v>
      </c>
      <c r="D96" s="32" t="s">
        <v>11</v>
      </c>
      <c r="E96" s="35">
        <v>14529771</v>
      </c>
      <c r="F96" s="32">
        <v>1</v>
      </c>
      <c r="G96" s="43">
        <v>340831</v>
      </c>
      <c r="H96" s="33">
        <f t="shared" ref="H96:H108" si="7">F96*G96</f>
        <v>340831</v>
      </c>
      <c r="I96" s="187"/>
      <c r="J96" s="188"/>
      <c r="K96" s="32" t="s">
        <v>55</v>
      </c>
    </row>
    <row r="97" spans="1:12" ht="15.75" customHeight="1" x14ac:dyDescent="0.25">
      <c r="A97" s="185"/>
      <c r="B97" s="185"/>
      <c r="C97" s="44" t="s">
        <v>5</v>
      </c>
      <c r="D97" s="32" t="s">
        <v>89</v>
      </c>
      <c r="E97" s="35">
        <v>14529773</v>
      </c>
      <c r="F97" s="32">
        <v>1</v>
      </c>
      <c r="G97" s="43">
        <v>2554206.4548000004</v>
      </c>
      <c r="H97" s="33">
        <f t="shared" si="7"/>
        <v>2554206.4548000004</v>
      </c>
      <c r="I97" s="187"/>
      <c r="J97" s="188"/>
      <c r="K97" s="32" t="s">
        <v>54</v>
      </c>
    </row>
    <row r="98" spans="1:12" ht="15.75" customHeight="1" x14ac:dyDescent="0.25">
      <c r="A98" s="185"/>
      <c r="B98" s="185"/>
      <c r="C98" s="42" t="s">
        <v>88</v>
      </c>
      <c r="D98" s="32" t="s">
        <v>90</v>
      </c>
      <c r="E98" s="35">
        <v>14529772</v>
      </c>
      <c r="F98" s="32">
        <v>1</v>
      </c>
      <c r="G98" s="43">
        <v>389796</v>
      </c>
      <c r="H98" s="33">
        <f t="shared" si="7"/>
        <v>389796</v>
      </c>
      <c r="I98" s="187"/>
      <c r="J98" s="188"/>
      <c r="K98" s="32" t="s">
        <v>91</v>
      </c>
    </row>
    <row r="99" spans="1:12" ht="15.75" customHeight="1" x14ac:dyDescent="0.25">
      <c r="A99" s="185"/>
      <c r="B99" s="185"/>
      <c r="C99" s="44" t="s">
        <v>5</v>
      </c>
      <c r="D99" s="32" t="s">
        <v>11</v>
      </c>
      <c r="E99" s="35">
        <v>14529769</v>
      </c>
      <c r="F99" s="32">
        <v>1</v>
      </c>
      <c r="G99" s="43">
        <v>1685309.1255000003</v>
      </c>
      <c r="H99" s="33">
        <f t="shared" si="7"/>
        <v>1685309.1255000003</v>
      </c>
      <c r="I99" s="187"/>
      <c r="J99" s="188"/>
      <c r="K99" s="32" t="s">
        <v>92</v>
      </c>
    </row>
    <row r="100" spans="1:12" ht="15.75" customHeight="1" x14ac:dyDescent="0.25">
      <c r="A100" s="185"/>
      <c r="B100" s="185"/>
      <c r="C100" s="42" t="s">
        <v>5</v>
      </c>
      <c r="D100" s="32" t="s">
        <v>13</v>
      </c>
      <c r="E100" s="35" t="s">
        <v>18</v>
      </c>
      <c r="F100" s="32">
        <v>1</v>
      </c>
      <c r="G100" s="43">
        <v>298686.12637499999</v>
      </c>
      <c r="H100" s="33">
        <f t="shared" si="7"/>
        <v>298686.12637499999</v>
      </c>
      <c r="I100" s="187"/>
      <c r="J100" s="188"/>
      <c r="K100" s="32" t="s">
        <v>55</v>
      </c>
    </row>
    <row r="101" spans="1:12" ht="15.75" customHeight="1" x14ac:dyDescent="0.25">
      <c r="A101" s="185"/>
      <c r="B101" s="185"/>
      <c r="C101" s="42" t="s">
        <v>5</v>
      </c>
      <c r="D101" s="32" t="s">
        <v>17</v>
      </c>
      <c r="E101" s="35">
        <v>14529765</v>
      </c>
      <c r="F101" s="32">
        <v>1</v>
      </c>
      <c r="G101" s="43">
        <v>186717.59925000003</v>
      </c>
      <c r="H101" s="33">
        <f t="shared" si="7"/>
        <v>186717.59925000003</v>
      </c>
      <c r="I101" s="187"/>
      <c r="J101" s="188"/>
      <c r="K101" s="32" t="s">
        <v>55</v>
      </c>
    </row>
    <row r="102" spans="1:12" ht="15.75" customHeight="1" x14ac:dyDescent="0.25">
      <c r="A102" s="185"/>
      <c r="B102" s="185"/>
      <c r="C102" s="42" t="s">
        <v>5</v>
      </c>
      <c r="D102" s="32" t="s">
        <v>93</v>
      </c>
      <c r="E102" s="35">
        <v>990582</v>
      </c>
      <c r="F102" s="32">
        <v>2</v>
      </c>
      <c r="G102" s="43">
        <v>4362.6082500000002</v>
      </c>
      <c r="H102" s="33">
        <f t="shared" si="7"/>
        <v>8725.2165000000005</v>
      </c>
      <c r="I102" s="187"/>
      <c r="J102" s="188"/>
      <c r="K102" s="32" t="s">
        <v>54</v>
      </c>
    </row>
    <row r="103" spans="1:12" ht="15.75" customHeight="1" x14ac:dyDescent="0.25">
      <c r="A103" s="185"/>
      <c r="B103" s="185"/>
      <c r="C103" s="42" t="s">
        <v>5</v>
      </c>
      <c r="D103" s="32" t="s">
        <v>10</v>
      </c>
      <c r="E103" s="35">
        <v>14552332</v>
      </c>
      <c r="F103" s="32">
        <v>1</v>
      </c>
      <c r="G103" s="43">
        <v>467216.32781250007</v>
      </c>
      <c r="H103" s="33">
        <f t="shared" si="7"/>
        <v>467216.32781250007</v>
      </c>
      <c r="I103" s="187"/>
      <c r="J103" s="188"/>
      <c r="K103" s="32" t="s">
        <v>55</v>
      </c>
    </row>
    <row r="104" spans="1:12" ht="15.75" customHeight="1" x14ac:dyDescent="0.25">
      <c r="A104" s="185"/>
      <c r="B104" s="185"/>
      <c r="C104" s="42" t="s">
        <v>94</v>
      </c>
      <c r="D104" s="32" t="s">
        <v>95</v>
      </c>
      <c r="E104" s="35" t="s">
        <v>96</v>
      </c>
      <c r="F104" s="32">
        <v>1</v>
      </c>
      <c r="G104" s="43">
        <v>80000</v>
      </c>
      <c r="H104" s="33">
        <f t="shared" si="7"/>
        <v>80000</v>
      </c>
      <c r="I104" s="187"/>
      <c r="J104" s="188"/>
      <c r="K104" s="32" t="s">
        <v>94</v>
      </c>
    </row>
    <row r="105" spans="1:12" ht="15.75" customHeight="1" x14ac:dyDescent="0.25">
      <c r="A105" s="185"/>
      <c r="B105" s="185"/>
      <c r="C105" s="44" t="s">
        <v>5</v>
      </c>
      <c r="D105" s="32" t="s">
        <v>22</v>
      </c>
      <c r="E105" s="35">
        <v>990596</v>
      </c>
      <c r="F105" s="32">
        <v>1</v>
      </c>
      <c r="G105" s="43">
        <v>8436.4098000000013</v>
      </c>
      <c r="H105" s="33">
        <f t="shared" si="7"/>
        <v>8436.4098000000013</v>
      </c>
      <c r="I105" s="187"/>
      <c r="J105" s="188"/>
      <c r="K105" s="32"/>
    </row>
    <row r="106" spans="1:12" ht="15.75" customHeight="1" x14ac:dyDescent="0.25">
      <c r="A106" s="185"/>
      <c r="B106" s="185"/>
      <c r="C106" s="42" t="s">
        <v>5</v>
      </c>
      <c r="D106" s="32" t="s">
        <v>24</v>
      </c>
      <c r="E106" s="35">
        <v>14508911</v>
      </c>
      <c r="F106" s="32">
        <v>1</v>
      </c>
      <c r="G106" s="43">
        <v>390618.18022500002</v>
      </c>
      <c r="H106" s="33">
        <f t="shared" si="7"/>
        <v>390618.18022500002</v>
      </c>
      <c r="I106" s="187"/>
      <c r="J106" s="188"/>
      <c r="K106" s="32" t="s">
        <v>55</v>
      </c>
    </row>
    <row r="107" spans="1:12" ht="15.75" customHeight="1" x14ac:dyDescent="0.25">
      <c r="A107" s="185"/>
      <c r="B107" s="185"/>
      <c r="C107" s="42" t="s">
        <v>88</v>
      </c>
      <c r="D107" s="32" t="s">
        <v>13</v>
      </c>
      <c r="E107" s="35">
        <v>14640027</v>
      </c>
      <c r="F107" s="32">
        <v>1</v>
      </c>
      <c r="G107" s="43">
        <v>3881306.7998250015</v>
      </c>
      <c r="H107" s="33">
        <f t="shared" si="7"/>
        <v>3881306.7998250015</v>
      </c>
      <c r="I107" s="187"/>
      <c r="J107" s="188"/>
      <c r="K107" s="32" t="s">
        <v>91</v>
      </c>
    </row>
    <row r="108" spans="1:12" ht="15.75" customHeight="1" x14ac:dyDescent="0.25">
      <c r="A108" s="185"/>
      <c r="B108" s="185"/>
      <c r="C108" s="42" t="s">
        <v>5</v>
      </c>
      <c r="D108" s="32" t="s">
        <v>13</v>
      </c>
      <c r="E108" s="35">
        <v>14558674</v>
      </c>
      <c r="F108" s="32">
        <v>1</v>
      </c>
      <c r="G108" s="43">
        <v>1462166.2896750001</v>
      </c>
      <c r="H108" s="33">
        <f t="shared" si="7"/>
        <v>1462166.2896750001</v>
      </c>
      <c r="I108" s="187"/>
      <c r="J108" s="188"/>
      <c r="K108" s="32" t="s">
        <v>91</v>
      </c>
    </row>
    <row r="109" spans="1:12" ht="12.75" customHeight="1" x14ac:dyDescent="0.25"/>
    <row r="110" spans="1:12" ht="15.75" x14ac:dyDescent="0.25">
      <c r="A110" s="30" t="s">
        <v>1</v>
      </c>
      <c r="B110" s="31" t="s">
        <v>46</v>
      </c>
      <c r="C110" s="34" t="s">
        <v>47</v>
      </c>
      <c r="D110" s="34" t="s">
        <v>48</v>
      </c>
      <c r="E110" s="34" t="s">
        <v>2</v>
      </c>
      <c r="F110" s="34" t="s">
        <v>49</v>
      </c>
      <c r="G110" s="34" t="s">
        <v>50</v>
      </c>
      <c r="H110" s="34" t="s">
        <v>3</v>
      </c>
      <c r="I110" s="34" t="s">
        <v>51</v>
      </c>
      <c r="J110" s="34" t="s">
        <v>4</v>
      </c>
      <c r="K110" s="34" t="s">
        <v>38</v>
      </c>
    </row>
    <row r="111" spans="1:12" x14ac:dyDescent="0.25">
      <c r="A111" s="185" t="s">
        <v>106</v>
      </c>
      <c r="B111" s="185" t="s">
        <v>107</v>
      </c>
      <c r="C111" s="36" t="s">
        <v>5</v>
      </c>
      <c r="D111" s="36" t="s">
        <v>108</v>
      </c>
      <c r="E111" s="37">
        <v>14594327</v>
      </c>
      <c r="F111" s="36">
        <v>1</v>
      </c>
      <c r="G111" s="38">
        <v>611100</v>
      </c>
      <c r="H111" s="38">
        <f>F111*G111</f>
        <v>611100</v>
      </c>
      <c r="I111" s="187">
        <f>SUM(H111:H127)</f>
        <v>8223551.77245</v>
      </c>
      <c r="J111" s="188" t="s">
        <v>6</v>
      </c>
      <c r="K111" s="32" t="s">
        <v>73</v>
      </c>
      <c r="L111" s="39"/>
    </row>
    <row r="112" spans="1:12" x14ac:dyDescent="0.25">
      <c r="A112" s="185"/>
      <c r="B112" s="185"/>
      <c r="C112" s="36" t="s">
        <v>5</v>
      </c>
      <c r="D112" s="36" t="s">
        <v>109</v>
      </c>
      <c r="E112" s="37">
        <v>14536025</v>
      </c>
      <c r="F112" s="36">
        <v>1</v>
      </c>
      <c r="G112" s="38">
        <v>1379700</v>
      </c>
      <c r="H112" s="38">
        <f t="shared" ref="H112:H127" si="8">F112*G112</f>
        <v>1379700</v>
      </c>
      <c r="I112" s="188"/>
      <c r="J112" s="188"/>
      <c r="K112" s="32" t="s">
        <v>73</v>
      </c>
    </row>
    <row r="113" spans="1:12" x14ac:dyDescent="0.25">
      <c r="A113" s="185"/>
      <c r="B113" s="185"/>
      <c r="C113" s="32" t="s">
        <v>5</v>
      </c>
      <c r="D113" s="32" t="s">
        <v>110</v>
      </c>
      <c r="E113" s="35" t="s">
        <v>14</v>
      </c>
      <c r="F113" s="32">
        <v>2</v>
      </c>
      <c r="G113" s="33">
        <v>510837.01987500011</v>
      </c>
      <c r="H113" s="33">
        <f t="shared" si="8"/>
        <v>1021674.0397500002</v>
      </c>
      <c r="I113" s="188"/>
      <c r="J113" s="188"/>
      <c r="K113" s="32" t="s">
        <v>55</v>
      </c>
      <c r="L113" s="39"/>
    </row>
    <row r="114" spans="1:12" x14ac:dyDescent="0.25">
      <c r="A114" s="185"/>
      <c r="B114" s="185"/>
      <c r="C114" s="32" t="s">
        <v>5</v>
      </c>
      <c r="D114" s="32" t="s">
        <v>17</v>
      </c>
      <c r="E114" s="35">
        <v>14511981</v>
      </c>
      <c r="F114" s="32">
        <v>2</v>
      </c>
      <c r="G114" s="33">
        <v>432862.26165</v>
      </c>
      <c r="H114" s="33">
        <f t="shared" si="8"/>
        <v>865724.5233</v>
      </c>
      <c r="I114" s="188"/>
      <c r="J114" s="188"/>
      <c r="K114" s="32" t="s">
        <v>54</v>
      </c>
    </row>
    <row r="115" spans="1:12" x14ac:dyDescent="0.25">
      <c r="A115" s="185"/>
      <c r="B115" s="185"/>
      <c r="C115" s="36" t="s">
        <v>5</v>
      </c>
      <c r="D115" s="36" t="s">
        <v>111</v>
      </c>
      <c r="E115" s="37">
        <v>14536027</v>
      </c>
      <c r="F115" s="36">
        <v>1</v>
      </c>
      <c r="G115" s="38">
        <v>119700</v>
      </c>
      <c r="H115" s="38">
        <f t="shared" si="8"/>
        <v>119700</v>
      </c>
      <c r="I115" s="188"/>
      <c r="J115" s="188"/>
      <c r="K115" s="32" t="s">
        <v>73</v>
      </c>
      <c r="L115" s="39"/>
    </row>
    <row r="116" spans="1:12" x14ac:dyDescent="0.25">
      <c r="A116" s="185"/>
      <c r="B116" s="185"/>
      <c r="C116" s="32" t="s">
        <v>112</v>
      </c>
      <c r="D116" s="32" t="s">
        <v>113</v>
      </c>
      <c r="E116" s="35" t="s">
        <v>15</v>
      </c>
      <c r="F116" s="32">
        <v>2</v>
      </c>
      <c r="G116" s="33">
        <v>465010.68599999993</v>
      </c>
      <c r="H116" s="33">
        <f t="shared" si="8"/>
        <v>930021.37199999986</v>
      </c>
      <c r="I116" s="188"/>
      <c r="J116" s="188"/>
      <c r="K116" s="32" t="s">
        <v>55</v>
      </c>
    </row>
    <row r="117" spans="1:12" x14ac:dyDescent="0.25">
      <c r="A117" s="185"/>
      <c r="B117" s="185"/>
      <c r="C117" s="32" t="s">
        <v>5</v>
      </c>
      <c r="D117" s="32" t="s">
        <v>10</v>
      </c>
      <c r="E117" s="35">
        <v>14554877</v>
      </c>
      <c r="F117" s="32">
        <v>1</v>
      </c>
      <c r="G117" s="33">
        <v>1808493.3184500004</v>
      </c>
      <c r="H117" s="33">
        <f t="shared" si="8"/>
        <v>1808493.3184500004</v>
      </c>
      <c r="I117" s="188"/>
      <c r="J117" s="188"/>
      <c r="K117" s="32" t="s">
        <v>55</v>
      </c>
    </row>
    <row r="118" spans="1:12" x14ac:dyDescent="0.25">
      <c r="A118" s="185"/>
      <c r="B118" s="185"/>
      <c r="C118" s="32" t="s">
        <v>94</v>
      </c>
      <c r="D118" s="32" t="s">
        <v>114</v>
      </c>
      <c r="E118" s="35" t="s">
        <v>115</v>
      </c>
      <c r="F118" s="32">
        <v>1</v>
      </c>
      <c r="G118" s="33">
        <v>88200</v>
      </c>
      <c r="H118" s="33">
        <f t="shared" si="8"/>
        <v>88200</v>
      </c>
      <c r="I118" s="188"/>
      <c r="J118" s="188"/>
      <c r="K118" s="32" t="s">
        <v>94</v>
      </c>
      <c r="L118" s="39"/>
    </row>
    <row r="119" spans="1:12" x14ac:dyDescent="0.25">
      <c r="A119" s="185"/>
      <c r="B119" s="185"/>
      <c r="C119" s="32" t="s">
        <v>5</v>
      </c>
      <c r="D119" s="32" t="s">
        <v>25</v>
      </c>
      <c r="E119" s="35">
        <v>14535454</v>
      </c>
      <c r="F119" s="32">
        <v>2</v>
      </c>
      <c r="G119" s="33">
        <v>2013.5115000000003</v>
      </c>
      <c r="H119" s="33">
        <f t="shared" si="8"/>
        <v>4027.0230000000006</v>
      </c>
      <c r="I119" s="188"/>
      <c r="J119" s="188"/>
      <c r="K119" s="32" t="s">
        <v>54</v>
      </c>
    </row>
    <row r="120" spans="1:12" x14ac:dyDescent="0.25">
      <c r="A120" s="185"/>
      <c r="B120" s="185"/>
      <c r="C120" s="32" t="s">
        <v>5</v>
      </c>
      <c r="D120" s="32" t="s">
        <v>25</v>
      </c>
      <c r="E120" s="35">
        <v>990738</v>
      </c>
      <c r="F120" s="32">
        <v>2</v>
      </c>
      <c r="G120" s="33">
        <v>6757.0098750000016</v>
      </c>
      <c r="H120" s="33">
        <f t="shared" si="8"/>
        <v>13514.019750000003</v>
      </c>
      <c r="I120" s="188"/>
      <c r="J120" s="188"/>
      <c r="K120" s="32" t="s">
        <v>55</v>
      </c>
    </row>
    <row r="121" spans="1:12" x14ac:dyDescent="0.25">
      <c r="A121" s="185"/>
      <c r="B121" s="185"/>
      <c r="C121" s="32" t="s">
        <v>5</v>
      </c>
      <c r="D121" s="32" t="s">
        <v>25</v>
      </c>
      <c r="E121" s="35">
        <v>990546</v>
      </c>
      <c r="F121" s="32">
        <v>2</v>
      </c>
      <c r="G121" s="33">
        <v>13261.421250000001</v>
      </c>
      <c r="H121" s="33">
        <f t="shared" si="8"/>
        <v>26522.842500000002</v>
      </c>
      <c r="I121" s="188"/>
      <c r="J121" s="188"/>
      <c r="K121" s="32" t="s">
        <v>55</v>
      </c>
    </row>
    <row r="122" spans="1:12" x14ac:dyDescent="0.25">
      <c r="A122" s="185"/>
      <c r="B122" s="185"/>
      <c r="C122" s="32" t="s">
        <v>5</v>
      </c>
      <c r="D122" s="32" t="s">
        <v>10</v>
      </c>
      <c r="E122" s="35">
        <v>14554876</v>
      </c>
      <c r="F122" s="32">
        <v>2</v>
      </c>
      <c r="G122" s="33">
        <v>278153.39370000002</v>
      </c>
      <c r="H122" s="33">
        <f t="shared" si="8"/>
        <v>556306.78740000003</v>
      </c>
      <c r="I122" s="188"/>
      <c r="J122" s="188"/>
      <c r="K122" s="32" t="s">
        <v>55</v>
      </c>
    </row>
    <row r="123" spans="1:12" x14ac:dyDescent="0.25">
      <c r="A123" s="185"/>
      <c r="B123" s="185"/>
      <c r="C123" s="32" t="s">
        <v>5</v>
      </c>
      <c r="D123" s="32" t="s">
        <v>10</v>
      </c>
      <c r="E123" s="35">
        <v>14536209</v>
      </c>
      <c r="F123" s="32">
        <v>1</v>
      </c>
      <c r="G123" s="33">
        <v>673586.71379999991</v>
      </c>
      <c r="H123" s="33">
        <f t="shared" si="8"/>
        <v>673586.71379999991</v>
      </c>
      <c r="I123" s="188"/>
      <c r="J123" s="188"/>
      <c r="K123" s="32" t="s">
        <v>116</v>
      </c>
    </row>
    <row r="124" spans="1:12" x14ac:dyDescent="0.25">
      <c r="A124" s="185"/>
      <c r="B124" s="185"/>
      <c r="C124" s="32" t="s">
        <v>5</v>
      </c>
      <c r="D124" s="32" t="s">
        <v>25</v>
      </c>
      <c r="E124" s="35">
        <v>983527</v>
      </c>
      <c r="F124" s="32">
        <v>2</v>
      </c>
      <c r="G124" s="33">
        <v>3978.4263750000005</v>
      </c>
      <c r="H124" s="33">
        <f t="shared" si="8"/>
        <v>7956.8527500000009</v>
      </c>
      <c r="I124" s="188"/>
      <c r="J124" s="188"/>
      <c r="K124" s="32" t="s">
        <v>55</v>
      </c>
    </row>
    <row r="125" spans="1:12" x14ac:dyDescent="0.25">
      <c r="A125" s="185"/>
      <c r="B125" s="185"/>
      <c r="C125" s="32" t="s">
        <v>88</v>
      </c>
      <c r="D125" s="32" t="s">
        <v>25</v>
      </c>
      <c r="E125" s="35">
        <v>978129</v>
      </c>
      <c r="F125" s="32">
        <v>2</v>
      </c>
      <c r="G125" s="33">
        <v>19422.521999999997</v>
      </c>
      <c r="H125" s="33">
        <f t="shared" si="8"/>
        <v>38845.043999999994</v>
      </c>
      <c r="I125" s="188"/>
      <c r="J125" s="188"/>
      <c r="K125" s="32" t="s">
        <v>55</v>
      </c>
    </row>
    <row r="126" spans="1:12" x14ac:dyDescent="0.25">
      <c r="A126" s="185"/>
      <c r="B126" s="185"/>
      <c r="C126" s="32" t="s">
        <v>5</v>
      </c>
      <c r="D126" s="32" t="s">
        <v>25</v>
      </c>
      <c r="E126" s="35">
        <v>993325</v>
      </c>
      <c r="F126" s="32">
        <v>2</v>
      </c>
      <c r="G126" s="33">
        <v>18250.241625000006</v>
      </c>
      <c r="H126" s="33">
        <f t="shared" si="8"/>
        <v>36500.483250000012</v>
      </c>
      <c r="I126" s="188"/>
      <c r="J126" s="188"/>
      <c r="K126" s="32" t="s">
        <v>55</v>
      </c>
    </row>
    <row r="127" spans="1:12" x14ac:dyDescent="0.25">
      <c r="A127" s="185"/>
      <c r="B127" s="185"/>
      <c r="C127" s="32" t="s">
        <v>5</v>
      </c>
      <c r="D127" s="32" t="s">
        <v>25</v>
      </c>
      <c r="E127" s="35">
        <v>967955</v>
      </c>
      <c r="F127" s="32">
        <v>2</v>
      </c>
      <c r="G127" s="33">
        <v>20839.376250000005</v>
      </c>
      <c r="H127" s="33">
        <f t="shared" si="8"/>
        <v>41678.75250000001</v>
      </c>
      <c r="I127" s="188"/>
      <c r="J127" s="188"/>
      <c r="K127" s="32" t="s">
        <v>117</v>
      </c>
    </row>
    <row r="129" spans="1:11" ht="15.75" x14ac:dyDescent="0.25">
      <c r="A129" s="30" t="s">
        <v>1</v>
      </c>
      <c r="B129" s="31" t="s">
        <v>46</v>
      </c>
      <c r="C129" s="34" t="s">
        <v>47</v>
      </c>
      <c r="D129" s="34" t="s">
        <v>48</v>
      </c>
      <c r="E129" s="34" t="s">
        <v>2</v>
      </c>
      <c r="F129" s="34" t="s">
        <v>49</v>
      </c>
      <c r="G129" s="34" t="s">
        <v>50</v>
      </c>
      <c r="H129" s="34" t="s">
        <v>3</v>
      </c>
      <c r="I129" s="34" t="s">
        <v>51</v>
      </c>
      <c r="J129" s="34" t="s">
        <v>4</v>
      </c>
      <c r="K129" s="34" t="s">
        <v>38</v>
      </c>
    </row>
    <row r="130" spans="1:11" x14ac:dyDescent="0.25">
      <c r="A130" s="185" t="s">
        <v>118</v>
      </c>
      <c r="B130" s="185" t="s">
        <v>119</v>
      </c>
      <c r="C130" s="32" t="s">
        <v>5</v>
      </c>
      <c r="D130" s="32" t="s">
        <v>10</v>
      </c>
      <c r="E130" s="32">
        <v>14564857</v>
      </c>
      <c r="F130" s="32">
        <v>2</v>
      </c>
      <c r="G130" s="33">
        <v>406282.68056250003</v>
      </c>
      <c r="H130" s="33">
        <f>F130*G130</f>
        <v>812565.36112500005</v>
      </c>
      <c r="I130" s="187">
        <f>SUM(H130:H146)</f>
        <v>3336760.5672375006</v>
      </c>
      <c r="J130" s="188" t="s">
        <v>6</v>
      </c>
      <c r="K130" s="32" t="s">
        <v>55</v>
      </c>
    </row>
    <row r="131" spans="1:11" x14ac:dyDescent="0.25">
      <c r="A131" s="185"/>
      <c r="B131" s="185"/>
      <c r="C131" s="32" t="s">
        <v>5</v>
      </c>
      <c r="D131" s="32" t="s">
        <v>10</v>
      </c>
      <c r="E131" s="32">
        <v>14564858</v>
      </c>
      <c r="F131" s="32">
        <v>1</v>
      </c>
      <c r="G131" s="33">
        <v>831183.97556250007</v>
      </c>
      <c r="H131" s="33">
        <f t="shared" ref="H131:H146" si="9">F131*G131</f>
        <v>831183.97556250007</v>
      </c>
      <c r="I131" s="188"/>
      <c r="J131" s="188"/>
      <c r="K131" s="32" t="s">
        <v>55</v>
      </c>
    </row>
    <row r="132" spans="1:11" x14ac:dyDescent="0.25">
      <c r="A132" s="185"/>
      <c r="B132" s="185"/>
      <c r="C132" s="32" t="s">
        <v>5</v>
      </c>
      <c r="D132" s="32" t="s">
        <v>10</v>
      </c>
      <c r="E132" s="32">
        <v>14609485</v>
      </c>
      <c r="F132" s="32">
        <v>1</v>
      </c>
      <c r="G132" s="33">
        <v>403526.10375000001</v>
      </c>
      <c r="H132" s="33">
        <f t="shared" si="9"/>
        <v>403526.10375000001</v>
      </c>
      <c r="I132" s="188"/>
      <c r="J132" s="188"/>
      <c r="K132" s="32" t="s">
        <v>54</v>
      </c>
    </row>
    <row r="133" spans="1:11" x14ac:dyDescent="0.25">
      <c r="A133" s="185"/>
      <c r="B133" s="185"/>
      <c r="C133" s="32" t="s">
        <v>5</v>
      </c>
      <c r="D133" s="32" t="s">
        <v>10</v>
      </c>
      <c r="E133" s="32">
        <v>14509486</v>
      </c>
      <c r="F133" s="32">
        <v>1</v>
      </c>
      <c r="G133" s="33">
        <v>423544.53487500007</v>
      </c>
      <c r="H133" s="33">
        <f t="shared" si="9"/>
        <v>423544.53487500007</v>
      </c>
      <c r="I133" s="188"/>
      <c r="J133" s="188"/>
      <c r="K133" s="32" t="s">
        <v>54</v>
      </c>
    </row>
    <row r="134" spans="1:11" x14ac:dyDescent="0.25">
      <c r="A134" s="185"/>
      <c r="B134" s="185"/>
      <c r="C134" s="32" t="s">
        <v>94</v>
      </c>
      <c r="D134" s="32" t="s">
        <v>114</v>
      </c>
      <c r="E134" s="32" t="s">
        <v>120</v>
      </c>
      <c r="F134" s="32">
        <v>1</v>
      </c>
      <c r="G134" s="33">
        <v>88200</v>
      </c>
      <c r="H134" s="33">
        <f t="shared" si="9"/>
        <v>88200</v>
      </c>
      <c r="I134" s="188"/>
      <c r="J134" s="188"/>
      <c r="K134" s="32" t="s">
        <v>94</v>
      </c>
    </row>
    <row r="135" spans="1:11" x14ac:dyDescent="0.25">
      <c r="A135" s="185"/>
      <c r="B135" s="185"/>
      <c r="C135" s="32" t="s">
        <v>88</v>
      </c>
      <c r="D135" s="32" t="s">
        <v>25</v>
      </c>
      <c r="E135" s="32">
        <v>993327</v>
      </c>
      <c r="F135" s="32">
        <v>7</v>
      </c>
      <c r="G135" s="33">
        <v>14687.946</v>
      </c>
      <c r="H135" s="33">
        <f t="shared" si="9"/>
        <v>102815.622</v>
      </c>
      <c r="I135" s="188"/>
      <c r="J135" s="188"/>
      <c r="K135" s="32" t="s">
        <v>55</v>
      </c>
    </row>
    <row r="136" spans="1:11" x14ac:dyDescent="0.25">
      <c r="A136" s="185"/>
      <c r="B136" s="185"/>
      <c r="C136" s="32" t="s">
        <v>5</v>
      </c>
      <c r="D136" s="32" t="s">
        <v>25</v>
      </c>
      <c r="E136" s="32">
        <v>980102</v>
      </c>
      <c r="F136" s="32">
        <v>8</v>
      </c>
      <c r="G136" s="33">
        <v>36282</v>
      </c>
      <c r="H136" s="33">
        <f t="shared" si="9"/>
        <v>290256</v>
      </c>
      <c r="I136" s="188"/>
      <c r="J136" s="188"/>
      <c r="K136" s="32" t="s">
        <v>55</v>
      </c>
    </row>
    <row r="137" spans="1:11" x14ac:dyDescent="0.25">
      <c r="A137" s="185"/>
      <c r="B137" s="185"/>
      <c r="C137" s="32" t="s">
        <v>5</v>
      </c>
      <c r="D137" s="32" t="s">
        <v>25</v>
      </c>
      <c r="E137" s="32">
        <v>983502</v>
      </c>
      <c r="F137" s="32">
        <v>64</v>
      </c>
      <c r="G137" s="33">
        <v>2080.6285499999999</v>
      </c>
      <c r="H137" s="33">
        <f t="shared" si="9"/>
        <v>133160.22719999999</v>
      </c>
      <c r="I137" s="188"/>
      <c r="J137" s="188"/>
      <c r="K137" s="32" t="s">
        <v>116</v>
      </c>
    </row>
    <row r="138" spans="1:11" x14ac:dyDescent="0.25">
      <c r="A138" s="185"/>
      <c r="B138" s="185"/>
      <c r="C138" s="32" t="s">
        <v>5</v>
      </c>
      <c r="D138" s="32" t="s">
        <v>25</v>
      </c>
      <c r="E138" s="32">
        <v>983505</v>
      </c>
      <c r="F138" s="32">
        <v>65</v>
      </c>
      <c r="G138" s="33">
        <v>1543.6921500000001</v>
      </c>
      <c r="H138" s="33">
        <f t="shared" si="9"/>
        <v>100339.98975000001</v>
      </c>
      <c r="I138" s="188"/>
      <c r="J138" s="188"/>
      <c r="K138" s="32" t="s">
        <v>116</v>
      </c>
    </row>
    <row r="139" spans="1:11" x14ac:dyDescent="0.25">
      <c r="A139" s="185"/>
      <c r="B139" s="185"/>
      <c r="C139" s="32" t="s">
        <v>5</v>
      </c>
      <c r="D139" s="32" t="s">
        <v>121</v>
      </c>
      <c r="E139" s="32">
        <v>947626</v>
      </c>
      <c r="F139" s="32">
        <v>1</v>
      </c>
      <c r="G139" s="33">
        <v>5839.1833500000002</v>
      </c>
      <c r="H139" s="33">
        <f t="shared" si="9"/>
        <v>5839.1833500000002</v>
      </c>
      <c r="I139" s="188"/>
      <c r="J139" s="188"/>
      <c r="K139" s="32" t="s">
        <v>54</v>
      </c>
    </row>
    <row r="140" spans="1:11" x14ac:dyDescent="0.25">
      <c r="A140" s="185"/>
      <c r="B140" s="185"/>
      <c r="C140" s="32" t="s">
        <v>5</v>
      </c>
      <c r="D140" s="32" t="s">
        <v>25</v>
      </c>
      <c r="E140" s="32">
        <v>983495</v>
      </c>
      <c r="F140" s="32">
        <v>1</v>
      </c>
      <c r="G140" s="33">
        <v>2483.3308500000003</v>
      </c>
      <c r="H140" s="33">
        <f t="shared" si="9"/>
        <v>2483.3308500000003</v>
      </c>
      <c r="I140" s="188"/>
      <c r="J140" s="188"/>
      <c r="K140" s="32" t="s">
        <v>54</v>
      </c>
    </row>
    <row r="141" spans="1:11" x14ac:dyDescent="0.25">
      <c r="A141" s="185"/>
      <c r="B141" s="185"/>
      <c r="C141" s="32" t="s">
        <v>5</v>
      </c>
      <c r="D141" s="32" t="s">
        <v>25</v>
      </c>
      <c r="E141" s="32">
        <v>990557</v>
      </c>
      <c r="F141" s="32">
        <v>4</v>
      </c>
      <c r="G141" s="33">
        <v>3422.9695500000003</v>
      </c>
      <c r="H141" s="33">
        <f t="shared" si="9"/>
        <v>13691.878200000001</v>
      </c>
      <c r="I141" s="188"/>
      <c r="J141" s="188"/>
      <c r="K141" s="32" t="s">
        <v>122</v>
      </c>
    </row>
    <row r="142" spans="1:11" x14ac:dyDescent="0.25">
      <c r="A142" s="185"/>
      <c r="B142" s="185"/>
      <c r="C142" s="32" t="s">
        <v>5</v>
      </c>
      <c r="D142" s="32" t="s">
        <v>25</v>
      </c>
      <c r="E142" s="32">
        <v>983524</v>
      </c>
      <c r="F142" s="32">
        <v>3</v>
      </c>
      <c r="G142" s="33">
        <v>3629</v>
      </c>
      <c r="H142" s="33">
        <f t="shared" si="9"/>
        <v>10887</v>
      </c>
      <c r="I142" s="188"/>
      <c r="J142" s="188"/>
      <c r="K142" s="32" t="s">
        <v>55</v>
      </c>
    </row>
    <row r="143" spans="1:11" x14ac:dyDescent="0.25">
      <c r="A143" s="185"/>
      <c r="B143" s="185"/>
      <c r="C143" s="32" t="s">
        <v>5</v>
      </c>
      <c r="D143" s="32" t="s">
        <v>25</v>
      </c>
      <c r="E143" s="32">
        <v>990608</v>
      </c>
      <c r="F143" s="32">
        <v>1</v>
      </c>
      <c r="G143" s="33">
        <v>5503.5981000000002</v>
      </c>
      <c r="H143" s="33">
        <f t="shared" si="9"/>
        <v>5503.5981000000002</v>
      </c>
      <c r="I143" s="188"/>
      <c r="J143" s="188"/>
      <c r="K143" s="32" t="s">
        <v>54</v>
      </c>
    </row>
    <row r="144" spans="1:11" x14ac:dyDescent="0.25">
      <c r="A144" s="185"/>
      <c r="B144" s="185"/>
      <c r="C144" s="32" t="s">
        <v>5</v>
      </c>
      <c r="D144" s="32" t="s">
        <v>25</v>
      </c>
      <c r="E144" s="32">
        <v>993325</v>
      </c>
      <c r="F144" s="32">
        <v>1</v>
      </c>
      <c r="G144" s="33">
        <v>17927.370825000002</v>
      </c>
      <c r="H144" s="33">
        <f t="shared" si="9"/>
        <v>17927.370825000002</v>
      </c>
      <c r="I144" s="188"/>
      <c r="J144" s="188"/>
      <c r="K144" s="32" t="s">
        <v>55</v>
      </c>
    </row>
    <row r="145" spans="1:11" x14ac:dyDescent="0.25">
      <c r="A145" s="185"/>
      <c r="B145" s="185"/>
      <c r="C145" s="32" t="s">
        <v>5</v>
      </c>
      <c r="D145" s="32" t="s">
        <v>25</v>
      </c>
      <c r="E145" s="32">
        <v>983519</v>
      </c>
      <c r="F145" s="32">
        <v>2</v>
      </c>
      <c r="G145" s="33">
        <v>12349.537200000001</v>
      </c>
      <c r="H145" s="33">
        <f t="shared" si="9"/>
        <v>24699.074400000001</v>
      </c>
      <c r="I145" s="188"/>
      <c r="J145" s="188"/>
      <c r="K145" s="32" t="s">
        <v>54</v>
      </c>
    </row>
    <row r="146" spans="1:11" x14ac:dyDescent="0.25">
      <c r="A146" s="185"/>
      <c r="B146" s="185"/>
      <c r="C146" s="32" t="s">
        <v>5</v>
      </c>
      <c r="D146" s="32" t="s">
        <v>25</v>
      </c>
      <c r="E146" s="32">
        <v>981291</v>
      </c>
      <c r="F146" s="32">
        <v>5</v>
      </c>
      <c r="G146" s="33">
        <v>14027.463449999999</v>
      </c>
      <c r="H146" s="33">
        <f t="shared" si="9"/>
        <v>70137.317249999993</v>
      </c>
      <c r="I146" s="188"/>
      <c r="J146" s="188"/>
      <c r="K146" s="32" t="s">
        <v>54</v>
      </c>
    </row>
    <row r="147" spans="1:11" ht="12.75" customHeight="1" x14ac:dyDescent="0.25"/>
    <row r="148" spans="1:11" ht="15.75" x14ac:dyDescent="0.25">
      <c r="A148" s="45" t="s">
        <v>1</v>
      </c>
      <c r="B148" s="31" t="s">
        <v>46</v>
      </c>
      <c r="C148" s="31" t="s">
        <v>47</v>
      </c>
      <c r="D148" s="31" t="s">
        <v>48</v>
      </c>
      <c r="E148" s="31" t="s">
        <v>2</v>
      </c>
      <c r="F148" s="31" t="s">
        <v>49</v>
      </c>
      <c r="G148" s="31" t="s">
        <v>50</v>
      </c>
      <c r="H148" s="31" t="s">
        <v>3</v>
      </c>
      <c r="I148" s="31" t="s">
        <v>51</v>
      </c>
      <c r="J148" s="31" t="s">
        <v>4</v>
      </c>
      <c r="K148" s="31" t="s">
        <v>38</v>
      </c>
    </row>
    <row r="149" spans="1:11" x14ac:dyDescent="0.25">
      <c r="A149" s="185" t="s">
        <v>123</v>
      </c>
      <c r="B149" s="185" t="s">
        <v>124</v>
      </c>
      <c r="C149" s="32" t="s">
        <v>5</v>
      </c>
      <c r="D149" s="32" t="s">
        <v>10</v>
      </c>
      <c r="E149" s="32">
        <v>14502645</v>
      </c>
      <c r="F149" s="32">
        <v>1</v>
      </c>
      <c r="G149" s="33">
        <v>923810</v>
      </c>
      <c r="H149" s="33">
        <f>F149*G149</f>
        <v>923810</v>
      </c>
      <c r="I149" s="187">
        <f>SUM(H149:H150)</f>
        <v>978042</v>
      </c>
      <c r="J149" s="188" t="s">
        <v>6</v>
      </c>
      <c r="K149" s="32" t="s">
        <v>55</v>
      </c>
    </row>
    <row r="150" spans="1:11" x14ac:dyDescent="0.25">
      <c r="A150" s="185"/>
      <c r="B150" s="185"/>
      <c r="C150" s="32" t="s">
        <v>5</v>
      </c>
      <c r="D150" s="32" t="s">
        <v>93</v>
      </c>
      <c r="E150" s="32">
        <v>949238</v>
      </c>
      <c r="F150" s="32">
        <v>8</v>
      </c>
      <c r="G150" s="33">
        <v>6779</v>
      </c>
      <c r="H150" s="33">
        <f>F150*G150</f>
        <v>54232</v>
      </c>
      <c r="I150" s="187"/>
      <c r="J150" s="188"/>
      <c r="K150" s="32" t="s">
        <v>54</v>
      </c>
    </row>
    <row r="152" spans="1:11" ht="15.75" x14ac:dyDescent="0.25">
      <c r="A152" s="45" t="s">
        <v>1</v>
      </c>
      <c r="B152" s="31" t="s">
        <v>46</v>
      </c>
      <c r="C152" s="31" t="s">
        <v>47</v>
      </c>
      <c r="D152" s="31" t="s">
        <v>48</v>
      </c>
      <c r="E152" s="31" t="s">
        <v>2</v>
      </c>
      <c r="F152" s="31" t="s">
        <v>49</v>
      </c>
      <c r="G152" s="31" t="s">
        <v>50</v>
      </c>
      <c r="H152" s="31" t="s">
        <v>3</v>
      </c>
      <c r="I152" s="31" t="s">
        <v>51</v>
      </c>
      <c r="J152" s="31" t="s">
        <v>4</v>
      </c>
      <c r="K152" s="31" t="s">
        <v>38</v>
      </c>
    </row>
    <row r="153" spans="1:11" ht="15.75" customHeight="1" x14ac:dyDescent="0.25">
      <c r="A153" s="173" t="s">
        <v>125</v>
      </c>
      <c r="B153" s="176" t="s">
        <v>126</v>
      </c>
      <c r="C153" s="1" t="s">
        <v>5</v>
      </c>
      <c r="D153" s="46" t="s">
        <v>127</v>
      </c>
      <c r="E153" s="47">
        <v>17445359</v>
      </c>
      <c r="F153" s="48">
        <v>1</v>
      </c>
      <c r="G153" s="49">
        <v>21751917.955949999</v>
      </c>
      <c r="H153" s="50">
        <f>F153*G153</f>
        <v>21751917.955949999</v>
      </c>
      <c r="I153" s="179">
        <f>SUM(H153:H217)</f>
        <v>66506992.289068282</v>
      </c>
      <c r="J153" s="182" t="s">
        <v>6</v>
      </c>
      <c r="K153" s="32" t="s">
        <v>128</v>
      </c>
    </row>
    <row r="154" spans="1:11" ht="15.75" customHeight="1" x14ac:dyDescent="0.25">
      <c r="A154" s="174"/>
      <c r="B154" s="177"/>
      <c r="C154" s="1" t="s">
        <v>5</v>
      </c>
      <c r="D154" s="51" t="s">
        <v>7</v>
      </c>
      <c r="E154" s="35">
        <v>20905400</v>
      </c>
      <c r="F154" s="35">
        <v>24</v>
      </c>
      <c r="G154" s="52">
        <v>203962.61340000003</v>
      </c>
      <c r="H154" s="50">
        <f t="shared" ref="H154:H217" si="10">F154*G154</f>
        <v>4895102.7216000007</v>
      </c>
      <c r="I154" s="180"/>
      <c r="J154" s="183"/>
      <c r="K154" s="32" t="s">
        <v>128</v>
      </c>
    </row>
    <row r="155" spans="1:11" ht="15.75" customHeight="1" x14ac:dyDescent="0.25">
      <c r="A155" s="174"/>
      <c r="B155" s="177"/>
      <c r="C155" s="1" t="s">
        <v>5</v>
      </c>
      <c r="D155" s="51" t="s">
        <v>129</v>
      </c>
      <c r="E155" s="35" t="s">
        <v>130</v>
      </c>
      <c r="F155" s="35">
        <v>12</v>
      </c>
      <c r="G155" s="52">
        <v>347071.41787499998</v>
      </c>
      <c r="H155" s="50">
        <f t="shared" si="10"/>
        <v>4164857.0144999996</v>
      </c>
      <c r="I155" s="180"/>
      <c r="J155" s="183"/>
      <c r="K155" s="32" t="s">
        <v>128</v>
      </c>
    </row>
    <row r="156" spans="1:11" ht="15.75" customHeight="1" x14ac:dyDescent="0.25">
      <c r="A156" s="174"/>
      <c r="B156" s="177"/>
      <c r="C156" s="1" t="s">
        <v>5</v>
      </c>
      <c r="D156" s="51" t="s">
        <v>131</v>
      </c>
      <c r="E156" s="35">
        <v>3169366</v>
      </c>
      <c r="F156" s="35">
        <v>12</v>
      </c>
      <c r="G156" s="52">
        <v>347071.41787499998</v>
      </c>
      <c r="H156" s="50">
        <f t="shared" si="10"/>
        <v>4164857.0144999996</v>
      </c>
      <c r="I156" s="180"/>
      <c r="J156" s="183"/>
      <c r="K156" s="32" t="s">
        <v>128</v>
      </c>
    </row>
    <row r="157" spans="1:11" ht="15.75" customHeight="1" x14ac:dyDescent="0.25">
      <c r="A157" s="174"/>
      <c r="B157" s="177"/>
      <c r="C157" s="1" t="s">
        <v>5</v>
      </c>
      <c r="D157" s="51" t="s">
        <v>132</v>
      </c>
      <c r="E157" s="35">
        <v>20459326</v>
      </c>
      <c r="F157" s="35">
        <v>12</v>
      </c>
      <c r="G157" s="52">
        <v>223006.56787500004</v>
      </c>
      <c r="H157" s="50">
        <f t="shared" si="10"/>
        <v>2676078.8145000003</v>
      </c>
      <c r="I157" s="180"/>
      <c r="J157" s="183"/>
      <c r="K157" s="32" t="s">
        <v>128</v>
      </c>
    </row>
    <row r="158" spans="1:11" ht="15.75" customHeight="1" x14ac:dyDescent="0.25">
      <c r="A158" s="174"/>
      <c r="B158" s="177"/>
      <c r="C158" s="1" t="s">
        <v>5</v>
      </c>
      <c r="D158" s="51" t="s">
        <v>133</v>
      </c>
      <c r="E158" s="35">
        <v>20441945</v>
      </c>
      <c r="F158" s="35">
        <v>12</v>
      </c>
      <c r="G158" s="52">
        <v>256380.012525</v>
      </c>
      <c r="H158" s="50">
        <f t="shared" si="10"/>
        <v>3076560.1502999999</v>
      </c>
      <c r="I158" s="180"/>
      <c r="J158" s="183"/>
      <c r="K158" s="32" t="s">
        <v>128</v>
      </c>
    </row>
    <row r="159" spans="1:11" ht="15.75" customHeight="1" x14ac:dyDescent="0.25">
      <c r="A159" s="174"/>
      <c r="B159" s="177"/>
      <c r="C159" s="1" t="s">
        <v>5</v>
      </c>
      <c r="D159" s="51" t="s">
        <v>134</v>
      </c>
      <c r="E159" s="35" t="s">
        <v>135</v>
      </c>
      <c r="F159" s="35">
        <v>24</v>
      </c>
      <c r="G159" s="52">
        <v>110293.65165000003</v>
      </c>
      <c r="H159" s="50">
        <f t="shared" si="10"/>
        <v>2647047.6396000008</v>
      </c>
      <c r="I159" s="180"/>
      <c r="J159" s="183"/>
      <c r="K159" s="32" t="s">
        <v>55</v>
      </c>
    </row>
    <row r="160" spans="1:11" ht="15.75" customHeight="1" x14ac:dyDescent="0.25">
      <c r="A160" s="174"/>
      <c r="B160" s="177"/>
      <c r="C160" s="1" t="s">
        <v>5</v>
      </c>
      <c r="D160" s="51" t="s">
        <v>136</v>
      </c>
      <c r="E160" s="35" t="s">
        <v>137</v>
      </c>
      <c r="F160" s="35">
        <v>4</v>
      </c>
      <c r="G160" s="52">
        <v>6040.5345000000007</v>
      </c>
      <c r="H160" s="50">
        <f t="shared" si="10"/>
        <v>24162.138000000003</v>
      </c>
      <c r="I160" s="180"/>
      <c r="J160" s="183"/>
      <c r="K160" s="32" t="s">
        <v>54</v>
      </c>
    </row>
    <row r="161" spans="1:11" ht="15.75" customHeight="1" x14ac:dyDescent="0.25">
      <c r="A161" s="174"/>
      <c r="B161" s="177"/>
      <c r="C161" s="1" t="s">
        <v>5</v>
      </c>
      <c r="D161" s="51" t="s">
        <v>138</v>
      </c>
      <c r="E161" s="35">
        <v>984735</v>
      </c>
      <c r="F161" s="35">
        <v>4</v>
      </c>
      <c r="G161" s="52">
        <v>7382.8755000000001</v>
      </c>
      <c r="H161" s="50">
        <f t="shared" si="10"/>
        <v>29531.502</v>
      </c>
      <c r="I161" s="180"/>
      <c r="J161" s="183"/>
      <c r="K161" s="32" t="s">
        <v>54</v>
      </c>
    </row>
    <row r="162" spans="1:11" ht="15.75" customHeight="1" x14ac:dyDescent="0.25">
      <c r="A162" s="174"/>
      <c r="B162" s="177"/>
      <c r="C162" s="1" t="s">
        <v>5</v>
      </c>
      <c r="D162" s="51" t="s">
        <v>139</v>
      </c>
      <c r="E162" s="35" t="s">
        <v>140</v>
      </c>
      <c r="F162" s="35">
        <v>2</v>
      </c>
      <c r="G162" s="52">
        <v>7517.1096000000007</v>
      </c>
      <c r="H162" s="50">
        <f t="shared" si="10"/>
        <v>15034.219200000001</v>
      </c>
      <c r="I162" s="180"/>
      <c r="J162" s="183"/>
      <c r="K162" s="32" t="s">
        <v>54</v>
      </c>
    </row>
    <row r="163" spans="1:11" ht="15.75" customHeight="1" x14ac:dyDescent="0.25">
      <c r="A163" s="174"/>
      <c r="B163" s="177"/>
      <c r="C163" s="1" t="s">
        <v>5</v>
      </c>
      <c r="D163" s="51" t="s">
        <v>141</v>
      </c>
      <c r="E163" s="35" t="s">
        <v>142</v>
      </c>
      <c r="F163" s="35">
        <v>4</v>
      </c>
      <c r="G163" s="52">
        <v>7852.694849999999</v>
      </c>
      <c r="H163" s="50">
        <f t="shared" si="10"/>
        <v>31410.779399999996</v>
      </c>
      <c r="I163" s="180"/>
      <c r="J163" s="183"/>
      <c r="K163" s="32" t="s">
        <v>54</v>
      </c>
    </row>
    <row r="164" spans="1:11" ht="15.75" customHeight="1" x14ac:dyDescent="0.25">
      <c r="A164" s="174"/>
      <c r="B164" s="177"/>
      <c r="C164" s="1" t="s">
        <v>5</v>
      </c>
      <c r="D164" s="51" t="s">
        <v>143</v>
      </c>
      <c r="E164" s="35" t="s">
        <v>144</v>
      </c>
      <c r="F164" s="35">
        <v>1</v>
      </c>
      <c r="G164" s="52">
        <v>125844.46875000001</v>
      </c>
      <c r="H164" s="50">
        <f t="shared" si="10"/>
        <v>125844.46875000001</v>
      </c>
      <c r="I164" s="180"/>
      <c r="J164" s="183"/>
      <c r="K164" s="32" t="s">
        <v>54</v>
      </c>
    </row>
    <row r="165" spans="1:11" ht="15.75" customHeight="1" x14ac:dyDescent="0.25">
      <c r="A165" s="174"/>
      <c r="B165" s="177"/>
      <c r="C165" s="1" t="s">
        <v>5</v>
      </c>
      <c r="D165" s="51" t="s">
        <v>145</v>
      </c>
      <c r="E165" s="35" t="s">
        <v>146</v>
      </c>
      <c r="F165" s="35">
        <v>1</v>
      </c>
      <c r="G165" s="52">
        <v>357733.87650000007</v>
      </c>
      <c r="H165" s="50">
        <f t="shared" si="10"/>
        <v>357733.87650000007</v>
      </c>
      <c r="I165" s="180"/>
      <c r="J165" s="183"/>
      <c r="K165" s="32" t="s">
        <v>147</v>
      </c>
    </row>
    <row r="166" spans="1:11" ht="15.75" customHeight="1" x14ac:dyDescent="0.25">
      <c r="A166" s="174"/>
      <c r="B166" s="177"/>
      <c r="C166" s="1" t="s">
        <v>5</v>
      </c>
      <c r="D166" s="51" t="s">
        <v>148</v>
      </c>
      <c r="E166" s="35" t="s">
        <v>149</v>
      </c>
      <c r="F166" s="35">
        <v>16</v>
      </c>
      <c r="G166" s="52">
        <v>21141.870750000002</v>
      </c>
      <c r="H166" s="50">
        <f t="shared" si="10"/>
        <v>338269.93200000003</v>
      </c>
      <c r="I166" s="180"/>
      <c r="J166" s="183"/>
      <c r="K166" s="32" t="s">
        <v>54</v>
      </c>
    </row>
    <row r="167" spans="1:11" ht="15.75" customHeight="1" x14ac:dyDescent="0.25">
      <c r="A167" s="174"/>
      <c r="B167" s="177"/>
      <c r="C167" s="1" t="s">
        <v>5</v>
      </c>
      <c r="D167" s="51" t="s">
        <v>150</v>
      </c>
      <c r="E167" s="35" t="s">
        <v>151</v>
      </c>
      <c r="F167" s="35">
        <v>1</v>
      </c>
      <c r="G167" s="52">
        <v>58995.88695</v>
      </c>
      <c r="H167" s="50">
        <f t="shared" si="10"/>
        <v>58995.88695</v>
      </c>
      <c r="I167" s="180"/>
      <c r="J167" s="183"/>
      <c r="K167" s="32" t="s">
        <v>54</v>
      </c>
    </row>
    <row r="168" spans="1:11" ht="15.75" customHeight="1" x14ac:dyDescent="0.25">
      <c r="A168" s="174"/>
      <c r="B168" s="177"/>
      <c r="C168" s="1" t="s">
        <v>5</v>
      </c>
      <c r="D168" s="51" t="s">
        <v>152</v>
      </c>
      <c r="E168" s="35">
        <v>20503200</v>
      </c>
      <c r="F168" s="35">
        <v>1</v>
      </c>
      <c r="G168" s="52">
        <v>264045.80475000007</v>
      </c>
      <c r="H168" s="50">
        <f t="shared" si="10"/>
        <v>264045.80475000007</v>
      </c>
      <c r="I168" s="180"/>
      <c r="J168" s="183"/>
      <c r="K168" s="32" t="s">
        <v>128</v>
      </c>
    </row>
    <row r="169" spans="1:11" ht="15.75" customHeight="1" x14ac:dyDescent="0.25">
      <c r="A169" s="174"/>
      <c r="B169" s="177"/>
      <c r="C169" s="1" t="s">
        <v>5</v>
      </c>
      <c r="D169" s="51" t="s">
        <v>152</v>
      </c>
      <c r="E169" s="35">
        <v>276630</v>
      </c>
      <c r="F169" s="35">
        <v>6</v>
      </c>
      <c r="G169" s="52">
        <v>194471.65237500001</v>
      </c>
      <c r="H169" s="50">
        <f t="shared" si="10"/>
        <v>1166829.9142499999</v>
      </c>
      <c r="I169" s="180"/>
      <c r="J169" s="183"/>
      <c r="K169" s="32" t="s">
        <v>128</v>
      </c>
    </row>
    <row r="170" spans="1:11" ht="15.75" customHeight="1" x14ac:dyDescent="0.25">
      <c r="A170" s="174"/>
      <c r="B170" s="177"/>
      <c r="C170" s="1" t="s">
        <v>5</v>
      </c>
      <c r="D170" s="51" t="s">
        <v>153</v>
      </c>
      <c r="E170" s="35">
        <v>276134</v>
      </c>
      <c r="F170" s="35">
        <v>6</v>
      </c>
      <c r="G170" s="52">
        <v>450000</v>
      </c>
      <c r="H170" s="50">
        <f t="shared" si="10"/>
        <v>2700000</v>
      </c>
      <c r="I170" s="180"/>
      <c r="J170" s="183"/>
      <c r="K170" s="32" t="s">
        <v>128</v>
      </c>
    </row>
    <row r="171" spans="1:11" ht="15.75" customHeight="1" x14ac:dyDescent="0.25">
      <c r="A171" s="174"/>
      <c r="B171" s="177"/>
      <c r="C171" s="1" t="s">
        <v>5</v>
      </c>
      <c r="D171" s="51" t="s">
        <v>154</v>
      </c>
      <c r="E171" s="35">
        <v>23624058</v>
      </c>
      <c r="F171" s="35">
        <v>7</v>
      </c>
      <c r="G171" s="52">
        <v>136037.10802500002</v>
      </c>
      <c r="H171" s="50">
        <f t="shared" si="10"/>
        <v>952259.75617500022</v>
      </c>
      <c r="I171" s="180"/>
      <c r="J171" s="183"/>
      <c r="K171" s="32" t="s">
        <v>55</v>
      </c>
    </row>
    <row r="172" spans="1:11" ht="15.75" customHeight="1" x14ac:dyDescent="0.25">
      <c r="A172" s="174"/>
      <c r="B172" s="177"/>
      <c r="C172" s="1" t="s">
        <v>5</v>
      </c>
      <c r="D172" s="51" t="s">
        <v>155</v>
      </c>
      <c r="E172" s="35">
        <v>21948261</v>
      </c>
      <c r="F172" s="35">
        <v>1</v>
      </c>
      <c r="G172" s="52">
        <v>305509.69312499999</v>
      </c>
      <c r="H172" s="50">
        <f t="shared" si="10"/>
        <v>305509.69312499999</v>
      </c>
      <c r="I172" s="180"/>
      <c r="J172" s="183"/>
      <c r="K172" s="32" t="s">
        <v>55</v>
      </c>
    </row>
    <row r="173" spans="1:11" ht="15.75" customHeight="1" x14ac:dyDescent="0.25">
      <c r="A173" s="174"/>
      <c r="B173" s="177"/>
      <c r="C173" s="1" t="s">
        <v>5</v>
      </c>
      <c r="D173" s="51" t="s">
        <v>156</v>
      </c>
      <c r="E173" s="35" t="s">
        <v>157</v>
      </c>
      <c r="F173" s="35">
        <v>1</v>
      </c>
      <c r="G173" s="52">
        <v>2412186.7769999998</v>
      </c>
      <c r="H173" s="50">
        <f t="shared" si="10"/>
        <v>2412186.7769999998</v>
      </c>
      <c r="I173" s="180"/>
      <c r="J173" s="183"/>
      <c r="K173" s="32" t="s">
        <v>54</v>
      </c>
    </row>
    <row r="174" spans="1:11" ht="15.75" customHeight="1" x14ac:dyDescent="0.25">
      <c r="A174" s="174"/>
      <c r="B174" s="177"/>
      <c r="C174" s="1" t="s">
        <v>5</v>
      </c>
      <c r="D174" s="51" t="s">
        <v>158</v>
      </c>
      <c r="E174" s="35">
        <v>17460059</v>
      </c>
      <c r="F174" s="35">
        <v>1</v>
      </c>
      <c r="G174" s="52">
        <v>646270.07445000007</v>
      </c>
      <c r="H174" s="50">
        <f t="shared" si="10"/>
        <v>646270.07445000007</v>
      </c>
      <c r="I174" s="180"/>
      <c r="J174" s="183"/>
      <c r="K174" s="32" t="s">
        <v>147</v>
      </c>
    </row>
    <row r="175" spans="1:11" ht="15.75" customHeight="1" x14ac:dyDescent="0.25">
      <c r="A175" s="174"/>
      <c r="B175" s="177"/>
      <c r="C175" s="1" t="s">
        <v>5</v>
      </c>
      <c r="D175" s="51" t="s">
        <v>121</v>
      </c>
      <c r="E175" s="35">
        <v>15128018</v>
      </c>
      <c r="F175" s="35">
        <v>1</v>
      </c>
      <c r="G175" s="52">
        <v>213029.51670000001</v>
      </c>
      <c r="H175" s="50">
        <f t="shared" si="10"/>
        <v>213029.51670000001</v>
      </c>
      <c r="I175" s="180"/>
      <c r="J175" s="183"/>
      <c r="K175" s="32" t="s">
        <v>147</v>
      </c>
    </row>
    <row r="176" spans="1:11" ht="15.75" customHeight="1" x14ac:dyDescent="0.25">
      <c r="A176" s="174"/>
      <c r="B176" s="177"/>
      <c r="C176" s="1" t="s">
        <v>5</v>
      </c>
      <c r="D176" s="51" t="s">
        <v>145</v>
      </c>
      <c r="E176" s="35" t="s">
        <v>159</v>
      </c>
      <c r="F176" s="35">
        <v>1</v>
      </c>
      <c r="G176" s="52">
        <v>263098.83600000001</v>
      </c>
      <c r="H176" s="50">
        <f t="shared" si="10"/>
        <v>263098.83600000001</v>
      </c>
      <c r="I176" s="180"/>
      <c r="J176" s="183"/>
      <c r="K176" s="32" t="s">
        <v>147</v>
      </c>
    </row>
    <row r="177" spans="1:11" ht="15.75" customHeight="1" x14ac:dyDescent="0.25">
      <c r="A177" s="174"/>
      <c r="B177" s="177"/>
      <c r="C177" s="1" t="s">
        <v>5</v>
      </c>
      <c r="D177" s="51" t="s">
        <v>150</v>
      </c>
      <c r="E177" s="35" t="s">
        <v>160</v>
      </c>
      <c r="F177" s="35">
        <v>1</v>
      </c>
      <c r="G177" s="52">
        <v>36780.143400000008</v>
      </c>
      <c r="H177" s="50">
        <f t="shared" si="10"/>
        <v>36780.143400000008</v>
      </c>
      <c r="I177" s="180"/>
      <c r="J177" s="183"/>
      <c r="K177" s="32" t="s">
        <v>54</v>
      </c>
    </row>
    <row r="178" spans="1:11" ht="15.75" customHeight="1" x14ac:dyDescent="0.25">
      <c r="A178" s="174"/>
      <c r="B178" s="177"/>
      <c r="C178" s="1" t="s">
        <v>5</v>
      </c>
      <c r="D178" s="51" t="s">
        <v>161</v>
      </c>
      <c r="E178" s="35">
        <v>22397140</v>
      </c>
      <c r="F178" s="35" t="s">
        <v>162</v>
      </c>
      <c r="G178" s="52">
        <v>4687666.2923999997</v>
      </c>
      <c r="H178" s="50">
        <f t="shared" si="10"/>
        <v>4687666.2923999997</v>
      </c>
      <c r="I178" s="180"/>
      <c r="J178" s="183"/>
      <c r="K178" s="32" t="s">
        <v>128</v>
      </c>
    </row>
    <row r="179" spans="1:11" ht="24" customHeight="1" x14ac:dyDescent="0.25">
      <c r="A179" s="174"/>
      <c r="B179" s="177"/>
      <c r="C179" s="1" t="s">
        <v>5</v>
      </c>
      <c r="D179" s="51" t="s">
        <v>121</v>
      </c>
      <c r="E179" s="35" t="s">
        <v>163</v>
      </c>
      <c r="F179" s="35" t="s">
        <v>162</v>
      </c>
      <c r="G179" s="52">
        <v>216049.78395000001</v>
      </c>
      <c r="H179" s="50">
        <f t="shared" si="10"/>
        <v>216049.78395000001</v>
      </c>
      <c r="I179" s="180"/>
      <c r="J179" s="183"/>
      <c r="K179" s="32" t="s">
        <v>164</v>
      </c>
    </row>
    <row r="180" spans="1:11" ht="32.25" customHeight="1" x14ac:dyDescent="0.25">
      <c r="A180" s="174"/>
      <c r="B180" s="177"/>
      <c r="C180" s="1" t="s">
        <v>5</v>
      </c>
      <c r="D180" s="51" t="s">
        <v>165</v>
      </c>
      <c r="E180" s="35" t="s">
        <v>166</v>
      </c>
      <c r="F180" s="35" t="s">
        <v>167</v>
      </c>
      <c r="G180" s="52">
        <v>100205.75565000001</v>
      </c>
      <c r="H180" s="50">
        <f t="shared" si="10"/>
        <v>300617.26695000002</v>
      </c>
      <c r="I180" s="180"/>
      <c r="J180" s="183"/>
      <c r="K180" s="32" t="s">
        <v>54</v>
      </c>
    </row>
    <row r="181" spans="1:11" ht="15.75" customHeight="1" x14ac:dyDescent="0.25">
      <c r="A181" s="174"/>
      <c r="B181" s="177"/>
      <c r="C181" s="1" t="s">
        <v>5</v>
      </c>
      <c r="D181" s="51" t="s">
        <v>121</v>
      </c>
      <c r="E181" s="35" t="s">
        <v>168</v>
      </c>
      <c r="F181" s="35" t="s">
        <v>169</v>
      </c>
      <c r="G181" s="52">
        <v>28726.097400000002</v>
      </c>
      <c r="H181" s="50">
        <f t="shared" si="10"/>
        <v>57452.194800000005</v>
      </c>
      <c r="I181" s="180"/>
      <c r="J181" s="183"/>
      <c r="K181" s="32" t="s">
        <v>54</v>
      </c>
    </row>
    <row r="182" spans="1:11" ht="15.75" customHeight="1" x14ac:dyDescent="0.25">
      <c r="A182" s="174"/>
      <c r="B182" s="177"/>
      <c r="C182" s="1" t="s">
        <v>5</v>
      </c>
      <c r="D182" s="51" t="s">
        <v>170</v>
      </c>
      <c r="E182" s="35">
        <v>17533661</v>
      </c>
      <c r="F182" s="35" t="s">
        <v>169</v>
      </c>
      <c r="G182" s="52">
        <v>65893.038750000007</v>
      </c>
      <c r="H182" s="50">
        <f t="shared" si="10"/>
        <v>131786.07750000001</v>
      </c>
      <c r="I182" s="180"/>
      <c r="J182" s="183"/>
      <c r="K182" s="32" t="s">
        <v>128</v>
      </c>
    </row>
    <row r="183" spans="1:11" ht="15.75" customHeight="1" x14ac:dyDescent="0.25">
      <c r="A183" s="174"/>
      <c r="B183" s="177"/>
      <c r="C183" s="1" t="s">
        <v>5</v>
      </c>
      <c r="D183" s="51" t="s">
        <v>170</v>
      </c>
      <c r="E183" s="35">
        <v>21707132</v>
      </c>
      <c r="F183" s="35" t="s">
        <v>162</v>
      </c>
      <c r="G183" s="52">
        <v>67742.482499999998</v>
      </c>
      <c r="H183" s="50">
        <f t="shared" si="10"/>
        <v>67742.482499999998</v>
      </c>
      <c r="I183" s="180"/>
      <c r="J183" s="183"/>
      <c r="K183" s="32" t="s">
        <v>55</v>
      </c>
    </row>
    <row r="184" spans="1:11" ht="15.75" customHeight="1" x14ac:dyDescent="0.25">
      <c r="A184" s="174"/>
      <c r="B184" s="177"/>
      <c r="C184" s="1" t="s">
        <v>5</v>
      </c>
      <c r="D184" s="51" t="s">
        <v>121</v>
      </c>
      <c r="E184" s="35" t="s">
        <v>168</v>
      </c>
      <c r="F184" s="35" t="s">
        <v>169</v>
      </c>
      <c r="G184" s="52">
        <v>28726.097400000002</v>
      </c>
      <c r="H184" s="50">
        <f t="shared" si="10"/>
        <v>57452.194800000005</v>
      </c>
      <c r="I184" s="180"/>
      <c r="J184" s="183"/>
      <c r="K184" s="32" t="s">
        <v>54</v>
      </c>
    </row>
    <row r="185" spans="1:11" ht="15.75" customHeight="1" x14ac:dyDescent="0.25">
      <c r="A185" s="174"/>
      <c r="B185" s="177"/>
      <c r="C185" s="1" t="s">
        <v>5</v>
      </c>
      <c r="D185" s="51" t="s">
        <v>158</v>
      </c>
      <c r="E185" s="35">
        <v>20551483</v>
      </c>
      <c r="F185" s="35" t="s">
        <v>162</v>
      </c>
      <c r="G185" s="52">
        <v>89140.594725000003</v>
      </c>
      <c r="H185" s="50">
        <f t="shared" si="10"/>
        <v>89140.594725000003</v>
      </c>
      <c r="I185" s="180"/>
      <c r="J185" s="183"/>
      <c r="K185" s="32" t="s">
        <v>128</v>
      </c>
    </row>
    <row r="186" spans="1:11" ht="15.75" customHeight="1" x14ac:dyDescent="0.25">
      <c r="A186" s="174"/>
      <c r="B186" s="177"/>
      <c r="C186" s="1" t="s">
        <v>5</v>
      </c>
      <c r="D186" s="51" t="s">
        <v>121</v>
      </c>
      <c r="E186" s="35">
        <v>3964833</v>
      </c>
      <c r="F186" s="35" t="s">
        <v>162</v>
      </c>
      <c r="G186" s="52">
        <v>170141.72175000003</v>
      </c>
      <c r="H186" s="50">
        <f t="shared" si="10"/>
        <v>170141.72175000003</v>
      </c>
      <c r="I186" s="180"/>
      <c r="J186" s="183"/>
      <c r="K186" s="32" t="s">
        <v>54</v>
      </c>
    </row>
    <row r="187" spans="1:11" ht="15.75" customHeight="1" x14ac:dyDescent="0.25">
      <c r="A187" s="174"/>
      <c r="B187" s="177"/>
      <c r="C187" s="1" t="s">
        <v>5</v>
      </c>
      <c r="D187" s="51" t="s">
        <v>171</v>
      </c>
      <c r="E187" s="35">
        <v>11110683</v>
      </c>
      <c r="F187" s="35" t="s">
        <v>162</v>
      </c>
      <c r="G187" s="52">
        <v>200004.13125000001</v>
      </c>
      <c r="H187" s="50">
        <f t="shared" si="10"/>
        <v>200004.13125000001</v>
      </c>
      <c r="I187" s="180"/>
      <c r="J187" s="183"/>
      <c r="K187" s="32" t="s">
        <v>55</v>
      </c>
    </row>
    <row r="188" spans="1:11" ht="15.75" customHeight="1" x14ac:dyDescent="0.25">
      <c r="A188" s="174"/>
      <c r="B188" s="177"/>
      <c r="C188" s="1" t="s">
        <v>5</v>
      </c>
      <c r="D188" s="51" t="s">
        <v>171</v>
      </c>
      <c r="E188" s="35">
        <v>15126069</v>
      </c>
      <c r="F188" s="35" t="s">
        <v>162</v>
      </c>
      <c r="G188" s="52">
        <v>95906.868750000009</v>
      </c>
      <c r="H188" s="50">
        <f t="shared" si="10"/>
        <v>95906.868750000009</v>
      </c>
      <c r="I188" s="180"/>
      <c r="J188" s="183"/>
      <c r="K188" s="32" t="s">
        <v>55</v>
      </c>
    </row>
    <row r="189" spans="1:11" ht="15.75" customHeight="1" x14ac:dyDescent="0.25">
      <c r="A189" s="174"/>
      <c r="B189" s="177"/>
      <c r="C189" s="1" t="s">
        <v>5</v>
      </c>
      <c r="D189" s="51" t="s">
        <v>121</v>
      </c>
      <c r="E189" s="35">
        <v>13969011</v>
      </c>
      <c r="F189" s="35" t="s">
        <v>172</v>
      </c>
      <c r="G189" s="52">
        <v>8590.9824000000008</v>
      </c>
      <c r="H189" s="50">
        <f t="shared" si="10"/>
        <v>60136.876800000005</v>
      </c>
      <c r="I189" s="180"/>
      <c r="J189" s="183"/>
      <c r="K189" s="32" t="s">
        <v>147</v>
      </c>
    </row>
    <row r="190" spans="1:11" ht="15.75" customHeight="1" x14ac:dyDescent="0.25">
      <c r="A190" s="174"/>
      <c r="B190" s="177"/>
      <c r="C190" s="1" t="s">
        <v>5</v>
      </c>
      <c r="D190" s="51" t="s">
        <v>173</v>
      </c>
      <c r="E190" s="35">
        <v>60113509</v>
      </c>
      <c r="F190" s="35" t="s">
        <v>167</v>
      </c>
      <c r="G190" s="52">
        <v>13071.972375000001</v>
      </c>
      <c r="H190" s="50">
        <f t="shared" si="10"/>
        <v>39215.917125000007</v>
      </c>
      <c r="I190" s="180"/>
      <c r="J190" s="183"/>
      <c r="K190" s="32" t="s">
        <v>55</v>
      </c>
    </row>
    <row r="191" spans="1:11" ht="15.75" customHeight="1" x14ac:dyDescent="0.25">
      <c r="A191" s="174"/>
      <c r="B191" s="177"/>
      <c r="C191" s="1" t="s">
        <v>5</v>
      </c>
      <c r="D191" s="51" t="s">
        <v>121</v>
      </c>
      <c r="E191" s="35">
        <v>13947281</v>
      </c>
      <c r="F191" s="35" t="s">
        <v>167</v>
      </c>
      <c r="G191" s="52">
        <v>2416.2138000000004</v>
      </c>
      <c r="H191" s="50">
        <f t="shared" si="10"/>
        <v>7248.6414000000013</v>
      </c>
      <c r="I191" s="180"/>
      <c r="J191" s="183"/>
      <c r="K191" s="32" t="s">
        <v>54</v>
      </c>
    </row>
    <row r="192" spans="1:11" ht="15.75" customHeight="1" x14ac:dyDescent="0.25">
      <c r="A192" s="174"/>
      <c r="B192" s="177"/>
      <c r="C192" s="1" t="s">
        <v>5</v>
      </c>
      <c r="D192" s="51" t="s">
        <v>174</v>
      </c>
      <c r="E192" s="35">
        <v>11194257</v>
      </c>
      <c r="F192" s="35" t="s">
        <v>162</v>
      </c>
      <c r="G192" s="52">
        <v>91816.124400000001</v>
      </c>
      <c r="H192" s="50">
        <f t="shared" si="10"/>
        <v>91816.124400000001</v>
      </c>
      <c r="I192" s="180"/>
      <c r="J192" s="183"/>
      <c r="K192" s="32" t="s">
        <v>54</v>
      </c>
    </row>
    <row r="193" spans="1:11" ht="15.75" customHeight="1" x14ac:dyDescent="0.25">
      <c r="A193" s="174"/>
      <c r="B193" s="177"/>
      <c r="C193" s="1" t="s">
        <v>5</v>
      </c>
      <c r="D193" s="51" t="s">
        <v>175</v>
      </c>
      <c r="E193" s="35">
        <v>7011996</v>
      </c>
      <c r="F193" s="35" t="s">
        <v>176</v>
      </c>
      <c r="G193" s="52">
        <v>7517.1096000000007</v>
      </c>
      <c r="H193" s="50">
        <f t="shared" si="10"/>
        <v>45102.657600000006</v>
      </c>
      <c r="I193" s="180"/>
      <c r="J193" s="183"/>
      <c r="K193" s="32" t="s">
        <v>177</v>
      </c>
    </row>
    <row r="194" spans="1:11" ht="15.75" customHeight="1" x14ac:dyDescent="0.25">
      <c r="A194" s="174"/>
      <c r="B194" s="177"/>
      <c r="C194" s="1" t="s">
        <v>5</v>
      </c>
      <c r="D194" s="51" t="s">
        <v>178</v>
      </c>
      <c r="E194" s="35">
        <v>20852764</v>
      </c>
      <c r="F194" s="35" t="s">
        <v>169</v>
      </c>
      <c r="G194" s="52">
        <v>21590.694865384616</v>
      </c>
      <c r="H194" s="50">
        <f t="shared" si="10"/>
        <v>43181.389730769231</v>
      </c>
      <c r="I194" s="180"/>
      <c r="J194" s="183"/>
      <c r="K194" s="32" t="s">
        <v>55</v>
      </c>
    </row>
    <row r="195" spans="1:11" ht="15.75" customHeight="1" x14ac:dyDescent="0.25">
      <c r="A195" s="174"/>
      <c r="B195" s="177"/>
      <c r="C195" s="1" t="s">
        <v>5</v>
      </c>
      <c r="D195" s="51" t="s">
        <v>179</v>
      </c>
      <c r="E195" s="35">
        <v>976929</v>
      </c>
      <c r="F195" s="35" t="s">
        <v>169</v>
      </c>
      <c r="G195" s="52">
        <v>2617.5649500000009</v>
      </c>
      <c r="H195" s="50">
        <f t="shared" si="10"/>
        <v>5235.1299000000017</v>
      </c>
      <c r="I195" s="180"/>
      <c r="J195" s="183"/>
      <c r="K195" s="32" t="s">
        <v>68</v>
      </c>
    </row>
    <row r="196" spans="1:11" ht="15.75" customHeight="1" x14ac:dyDescent="0.25">
      <c r="A196" s="174"/>
      <c r="B196" s="177"/>
      <c r="C196" s="1" t="s">
        <v>5</v>
      </c>
      <c r="D196" s="51" t="s">
        <v>121</v>
      </c>
      <c r="E196" s="35">
        <v>20852765</v>
      </c>
      <c r="F196" s="35" t="s">
        <v>169</v>
      </c>
      <c r="G196" s="52">
        <v>13624.76115</v>
      </c>
      <c r="H196" s="50">
        <f t="shared" si="10"/>
        <v>27249.522300000001</v>
      </c>
      <c r="I196" s="180"/>
      <c r="J196" s="183"/>
      <c r="K196" s="32" t="s">
        <v>147</v>
      </c>
    </row>
    <row r="197" spans="1:11" ht="15.75" customHeight="1" x14ac:dyDescent="0.25">
      <c r="A197" s="174"/>
      <c r="B197" s="177"/>
      <c r="C197" s="1" t="s">
        <v>5</v>
      </c>
      <c r="D197" s="51" t="s">
        <v>180</v>
      </c>
      <c r="E197" s="35">
        <v>20852762</v>
      </c>
      <c r="F197" s="35" t="s">
        <v>169</v>
      </c>
      <c r="G197" s="52">
        <v>13020.707700000003</v>
      </c>
      <c r="H197" s="50">
        <f t="shared" si="10"/>
        <v>26041.415400000005</v>
      </c>
      <c r="I197" s="180"/>
      <c r="J197" s="183"/>
      <c r="K197" s="32" t="s">
        <v>54</v>
      </c>
    </row>
    <row r="198" spans="1:11" ht="15.75" customHeight="1" x14ac:dyDescent="0.25">
      <c r="A198" s="174"/>
      <c r="B198" s="177"/>
      <c r="C198" s="1" t="s">
        <v>5</v>
      </c>
      <c r="D198" s="51" t="s">
        <v>9</v>
      </c>
      <c r="E198" s="35">
        <v>276935</v>
      </c>
      <c r="F198" s="35" t="s">
        <v>176</v>
      </c>
      <c r="G198" s="52">
        <v>74190.780300000028</v>
      </c>
      <c r="H198" s="50">
        <f t="shared" si="10"/>
        <v>445144.68180000014</v>
      </c>
      <c r="I198" s="180"/>
      <c r="J198" s="183"/>
      <c r="K198" s="32" t="s">
        <v>181</v>
      </c>
    </row>
    <row r="199" spans="1:11" ht="15.75" customHeight="1" x14ac:dyDescent="0.25">
      <c r="A199" s="174"/>
      <c r="B199" s="177"/>
      <c r="C199" s="1" t="s">
        <v>5</v>
      </c>
      <c r="D199" s="51" t="s">
        <v>182</v>
      </c>
      <c r="E199" s="35">
        <v>8170959</v>
      </c>
      <c r="F199" s="35" t="s">
        <v>176</v>
      </c>
      <c r="G199" s="52">
        <v>85641.355800000005</v>
      </c>
      <c r="H199" s="50">
        <f t="shared" si="10"/>
        <v>513848.1348</v>
      </c>
      <c r="I199" s="180"/>
      <c r="J199" s="183"/>
      <c r="K199" s="32" t="s">
        <v>147</v>
      </c>
    </row>
    <row r="200" spans="1:11" ht="15.75" customHeight="1" x14ac:dyDescent="0.25">
      <c r="A200" s="174"/>
      <c r="B200" s="177"/>
      <c r="C200" s="1" t="s">
        <v>5</v>
      </c>
      <c r="D200" s="51" t="s">
        <v>183</v>
      </c>
      <c r="E200" s="35">
        <v>21345127</v>
      </c>
      <c r="F200" s="35" t="s">
        <v>184</v>
      </c>
      <c r="G200" s="52">
        <v>33001.250100000005</v>
      </c>
      <c r="H200" s="50">
        <f t="shared" si="10"/>
        <v>132005.00040000002</v>
      </c>
      <c r="I200" s="180"/>
      <c r="J200" s="183"/>
      <c r="K200" s="32" t="s">
        <v>55</v>
      </c>
    </row>
    <row r="201" spans="1:11" ht="15.75" customHeight="1" x14ac:dyDescent="0.25">
      <c r="A201" s="174"/>
      <c r="B201" s="177"/>
      <c r="C201" s="1" t="s">
        <v>5</v>
      </c>
      <c r="D201" s="51" t="s">
        <v>185</v>
      </c>
      <c r="E201" s="35">
        <v>470467</v>
      </c>
      <c r="F201" s="35" t="s">
        <v>184</v>
      </c>
      <c r="G201" s="52">
        <v>35773.387650000004</v>
      </c>
      <c r="H201" s="50">
        <f t="shared" si="10"/>
        <v>143093.55060000002</v>
      </c>
      <c r="I201" s="180"/>
      <c r="J201" s="183"/>
      <c r="K201" s="32" t="s">
        <v>54</v>
      </c>
    </row>
    <row r="202" spans="1:11" ht="15.75" customHeight="1" x14ac:dyDescent="0.25">
      <c r="A202" s="174"/>
      <c r="B202" s="177"/>
      <c r="C202" s="1" t="s">
        <v>5</v>
      </c>
      <c r="D202" s="51" t="s">
        <v>186</v>
      </c>
      <c r="E202" s="35">
        <v>1543499</v>
      </c>
      <c r="F202" s="35" t="s">
        <v>184</v>
      </c>
      <c r="G202" s="52">
        <v>8808.6043499999978</v>
      </c>
      <c r="H202" s="50">
        <f t="shared" si="10"/>
        <v>35234.417399999991</v>
      </c>
      <c r="I202" s="180"/>
      <c r="J202" s="183"/>
      <c r="K202" s="32" t="s">
        <v>55</v>
      </c>
    </row>
    <row r="203" spans="1:11" ht="15.75" customHeight="1" x14ac:dyDescent="0.25">
      <c r="A203" s="174"/>
      <c r="B203" s="177"/>
      <c r="C203" s="1" t="s">
        <v>5</v>
      </c>
      <c r="D203" s="51" t="s">
        <v>187</v>
      </c>
      <c r="E203" s="35">
        <v>21940615</v>
      </c>
      <c r="F203" s="35" t="s">
        <v>162</v>
      </c>
      <c r="G203" s="52">
        <v>61210.749600000003</v>
      </c>
      <c r="H203" s="50">
        <f t="shared" si="10"/>
        <v>61210.749600000003</v>
      </c>
      <c r="I203" s="180"/>
      <c r="J203" s="183"/>
      <c r="K203" s="32" t="s">
        <v>54</v>
      </c>
    </row>
    <row r="204" spans="1:11" ht="15.75" customHeight="1" x14ac:dyDescent="0.25">
      <c r="A204" s="174"/>
      <c r="B204" s="177"/>
      <c r="C204" s="1" t="s">
        <v>5</v>
      </c>
      <c r="D204" s="51" t="s">
        <v>188</v>
      </c>
      <c r="E204" s="35">
        <v>20784537</v>
      </c>
      <c r="F204" s="35" t="s">
        <v>162</v>
      </c>
      <c r="G204" s="52">
        <v>31259.064375000013</v>
      </c>
      <c r="H204" s="50">
        <f t="shared" si="10"/>
        <v>31259.064375000013</v>
      </c>
      <c r="I204" s="180"/>
      <c r="J204" s="183"/>
      <c r="K204" s="32" t="s">
        <v>55</v>
      </c>
    </row>
    <row r="205" spans="1:11" ht="15.75" customHeight="1" x14ac:dyDescent="0.25">
      <c r="A205" s="174"/>
      <c r="B205" s="177"/>
      <c r="C205" s="1" t="s">
        <v>5</v>
      </c>
      <c r="D205" s="51" t="s">
        <v>189</v>
      </c>
      <c r="E205" s="35">
        <v>11712792</v>
      </c>
      <c r="F205" s="35" t="s">
        <v>162</v>
      </c>
      <c r="G205" s="52">
        <v>2617564.9500000002</v>
      </c>
      <c r="H205" s="50">
        <f t="shared" si="10"/>
        <v>2617564.9500000002</v>
      </c>
      <c r="I205" s="180"/>
      <c r="J205" s="183"/>
      <c r="K205" s="32" t="s">
        <v>54</v>
      </c>
    </row>
    <row r="206" spans="1:11" ht="15.75" customHeight="1" x14ac:dyDescent="0.25">
      <c r="A206" s="174"/>
      <c r="B206" s="177"/>
      <c r="C206" s="1" t="s">
        <v>5</v>
      </c>
      <c r="D206" s="51" t="s">
        <v>25</v>
      </c>
      <c r="E206" s="35">
        <v>11712791</v>
      </c>
      <c r="F206" s="35" t="s">
        <v>162</v>
      </c>
      <c r="G206" s="52">
        <v>68258.039850000001</v>
      </c>
      <c r="H206" s="50">
        <f t="shared" si="10"/>
        <v>68258.039850000001</v>
      </c>
      <c r="I206" s="180"/>
      <c r="J206" s="183"/>
      <c r="K206" s="32" t="s">
        <v>54</v>
      </c>
    </row>
    <row r="207" spans="1:11" ht="15.75" customHeight="1" x14ac:dyDescent="0.25">
      <c r="A207" s="174"/>
      <c r="B207" s="177"/>
      <c r="C207" s="1" t="s">
        <v>5</v>
      </c>
      <c r="D207" s="51" t="s">
        <v>25</v>
      </c>
      <c r="E207" s="35">
        <v>968725</v>
      </c>
      <c r="F207" s="35" t="s">
        <v>162</v>
      </c>
      <c r="G207" s="52">
        <v>19061.242199999997</v>
      </c>
      <c r="H207" s="50">
        <f t="shared" si="10"/>
        <v>19061.242199999997</v>
      </c>
      <c r="I207" s="180"/>
      <c r="J207" s="183"/>
      <c r="K207" s="32" t="s">
        <v>54</v>
      </c>
    </row>
    <row r="208" spans="1:11" ht="15.75" customHeight="1" x14ac:dyDescent="0.25">
      <c r="A208" s="174"/>
      <c r="B208" s="177"/>
      <c r="C208" s="1" t="s">
        <v>5</v>
      </c>
      <c r="D208" s="51" t="s">
        <v>121</v>
      </c>
      <c r="E208" s="35">
        <v>13969011</v>
      </c>
      <c r="F208" s="35" t="s">
        <v>169</v>
      </c>
      <c r="G208" s="52">
        <v>8590.9824000000008</v>
      </c>
      <c r="H208" s="50">
        <f t="shared" si="10"/>
        <v>17181.964800000002</v>
      </c>
      <c r="I208" s="180"/>
      <c r="J208" s="183"/>
      <c r="K208" s="32" t="s">
        <v>147</v>
      </c>
    </row>
    <row r="209" spans="1:11" ht="15.75" customHeight="1" x14ac:dyDescent="0.25">
      <c r="A209" s="174"/>
      <c r="B209" s="177"/>
      <c r="C209" s="1" t="s">
        <v>5</v>
      </c>
      <c r="D209" s="51" t="s">
        <v>190</v>
      </c>
      <c r="E209" s="35">
        <v>20532237</v>
      </c>
      <c r="F209" s="35" t="s">
        <v>162</v>
      </c>
      <c r="G209" s="52">
        <v>156785.42879999999</v>
      </c>
      <c r="H209" s="50">
        <f t="shared" si="10"/>
        <v>156785.42879999999</v>
      </c>
      <c r="I209" s="180"/>
      <c r="J209" s="183"/>
      <c r="K209" s="32" t="s">
        <v>147</v>
      </c>
    </row>
    <row r="210" spans="1:11" ht="15.75" customHeight="1" x14ac:dyDescent="0.25">
      <c r="A210" s="174"/>
      <c r="B210" s="177"/>
      <c r="C210" s="1" t="s">
        <v>5</v>
      </c>
      <c r="D210" s="51" t="s">
        <v>8</v>
      </c>
      <c r="E210" s="35">
        <v>8149182</v>
      </c>
      <c r="F210" s="35" t="s">
        <v>162</v>
      </c>
      <c r="G210" s="52">
        <v>358423.35165000008</v>
      </c>
      <c r="H210" s="50">
        <f t="shared" si="10"/>
        <v>358423.35165000008</v>
      </c>
      <c r="I210" s="180"/>
      <c r="J210" s="183"/>
      <c r="K210" s="32" t="s">
        <v>54</v>
      </c>
    </row>
    <row r="211" spans="1:11" ht="15.75" customHeight="1" x14ac:dyDescent="0.25">
      <c r="A211" s="174"/>
      <c r="B211" s="177"/>
      <c r="C211" s="1" t="s">
        <v>5</v>
      </c>
      <c r="D211" s="51" t="s">
        <v>25</v>
      </c>
      <c r="E211" s="35">
        <v>13975675</v>
      </c>
      <c r="F211" s="35" t="s">
        <v>162</v>
      </c>
      <c r="G211" s="52">
        <v>51210.309150000008</v>
      </c>
      <c r="H211" s="50">
        <f t="shared" si="10"/>
        <v>51210.309150000008</v>
      </c>
      <c r="I211" s="180"/>
      <c r="J211" s="183"/>
      <c r="K211" s="32" t="s">
        <v>147</v>
      </c>
    </row>
    <row r="212" spans="1:11" ht="15.75" customHeight="1" x14ac:dyDescent="0.25">
      <c r="A212" s="174"/>
      <c r="B212" s="177"/>
      <c r="C212" s="1" t="s">
        <v>5</v>
      </c>
      <c r="D212" s="51" t="s">
        <v>158</v>
      </c>
      <c r="E212" s="35">
        <v>1547254</v>
      </c>
      <c r="F212" s="35" t="s">
        <v>169</v>
      </c>
      <c r="G212" s="52">
        <v>42216.624450000003</v>
      </c>
      <c r="H212" s="50">
        <f t="shared" si="10"/>
        <v>84433.248900000006</v>
      </c>
      <c r="I212" s="180"/>
      <c r="J212" s="183"/>
      <c r="K212" s="32" t="s">
        <v>54</v>
      </c>
    </row>
    <row r="213" spans="1:11" ht="15.75" customHeight="1" x14ac:dyDescent="0.25">
      <c r="A213" s="174"/>
      <c r="B213" s="177"/>
      <c r="C213" s="1" t="s">
        <v>5</v>
      </c>
      <c r="D213" s="51" t="s">
        <v>191</v>
      </c>
      <c r="E213" s="35">
        <v>21631484</v>
      </c>
      <c r="F213" s="35" t="s">
        <v>169</v>
      </c>
      <c r="G213" s="52">
        <v>875340.56610000005</v>
      </c>
      <c r="H213" s="50">
        <f t="shared" si="10"/>
        <v>1750681.1322000001</v>
      </c>
      <c r="I213" s="180"/>
      <c r="J213" s="183"/>
      <c r="K213" s="32" t="s">
        <v>54</v>
      </c>
    </row>
    <row r="214" spans="1:11" ht="15.75" customHeight="1" x14ac:dyDescent="0.25">
      <c r="A214" s="174"/>
      <c r="B214" s="177"/>
      <c r="C214" s="1" t="s">
        <v>5</v>
      </c>
      <c r="D214" s="51" t="s">
        <v>192</v>
      </c>
      <c r="E214" s="35">
        <v>60112981</v>
      </c>
      <c r="F214" s="35" t="s">
        <v>169</v>
      </c>
      <c r="G214" s="52">
        <v>11342.78145</v>
      </c>
      <c r="H214" s="50">
        <f t="shared" si="10"/>
        <v>22685.562900000001</v>
      </c>
      <c r="I214" s="180"/>
      <c r="J214" s="183"/>
      <c r="K214" s="32" t="s">
        <v>193</v>
      </c>
    </row>
    <row r="215" spans="1:11" ht="15.75" customHeight="1" x14ac:dyDescent="0.25">
      <c r="A215" s="174"/>
      <c r="B215" s="177"/>
      <c r="C215" s="1" t="s">
        <v>5</v>
      </c>
      <c r="D215" s="51" t="s">
        <v>25</v>
      </c>
      <c r="E215" s="35">
        <v>13948981</v>
      </c>
      <c r="F215" s="35" t="s">
        <v>162</v>
      </c>
      <c r="G215" s="52">
        <v>100205.75565000001</v>
      </c>
      <c r="H215" s="50">
        <f t="shared" si="10"/>
        <v>100205.75565000001</v>
      </c>
      <c r="I215" s="180"/>
      <c r="J215" s="183"/>
      <c r="K215" s="32" t="s">
        <v>54</v>
      </c>
    </row>
    <row r="216" spans="1:11" ht="15.75" customHeight="1" x14ac:dyDescent="0.25">
      <c r="A216" s="174"/>
      <c r="B216" s="177"/>
      <c r="C216" s="1" t="s">
        <v>5</v>
      </c>
      <c r="D216" s="51" t="s">
        <v>194</v>
      </c>
      <c r="E216" s="35">
        <v>20411860</v>
      </c>
      <c r="F216" s="35" t="s">
        <v>162</v>
      </c>
      <c r="G216" s="52">
        <v>147606.50756250002</v>
      </c>
      <c r="H216" s="50">
        <f t="shared" si="10"/>
        <v>147606.50756250002</v>
      </c>
      <c r="I216" s="180"/>
      <c r="J216" s="183"/>
      <c r="K216" s="32" t="s">
        <v>55</v>
      </c>
    </row>
    <row r="217" spans="1:11" ht="15.75" customHeight="1" x14ac:dyDescent="0.25">
      <c r="A217" s="175"/>
      <c r="B217" s="178"/>
      <c r="C217" s="1" t="s">
        <v>5</v>
      </c>
      <c r="D217" s="51" t="s">
        <v>138</v>
      </c>
      <c r="E217" s="35">
        <v>994390</v>
      </c>
      <c r="F217" s="35" t="s">
        <v>162</v>
      </c>
      <c r="G217" s="52">
        <v>14497.282800000003</v>
      </c>
      <c r="H217" s="50">
        <f t="shared" si="10"/>
        <v>14497.282800000003</v>
      </c>
      <c r="I217" s="181"/>
      <c r="J217" s="184"/>
      <c r="K217" s="32" t="s">
        <v>54</v>
      </c>
    </row>
    <row r="218" spans="1:11" ht="38.25" customHeight="1" x14ac:dyDescent="0.25">
      <c r="A218" s="53"/>
      <c r="B218" s="54"/>
      <c r="C218" s="24"/>
      <c r="D218" s="55"/>
      <c r="E218" s="56"/>
      <c r="F218" s="56"/>
      <c r="G218" s="57"/>
      <c r="H218" s="58"/>
      <c r="I218" s="59"/>
      <c r="J218" s="60"/>
    </row>
    <row r="219" spans="1:11" ht="15.75" customHeight="1" x14ac:dyDescent="0.25">
      <c r="A219" s="45" t="s">
        <v>1</v>
      </c>
      <c r="B219" s="31" t="s">
        <v>46</v>
      </c>
      <c r="C219" s="31" t="s">
        <v>47</v>
      </c>
      <c r="D219" s="31" t="s">
        <v>48</v>
      </c>
      <c r="E219" s="31" t="s">
        <v>2</v>
      </c>
      <c r="F219" s="31" t="s">
        <v>49</v>
      </c>
      <c r="G219" s="31" t="s">
        <v>50</v>
      </c>
      <c r="H219" s="31" t="s">
        <v>3</v>
      </c>
      <c r="I219" s="31" t="s">
        <v>51</v>
      </c>
      <c r="J219" s="31" t="s">
        <v>4</v>
      </c>
      <c r="K219" s="31" t="s">
        <v>38</v>
      </c>
    </row>
    <row r="220" spans="1:11" ht="15.75" customHeight="1" x14ac:dyDescent="0.25">
      <c r="A220" s="185" t="s">
        <v>195</v>
      </c>
      <c r="B220" s="186" t="s">
        <v>196</v>
      </c>
      <c r="C220" s="61" t="s">
        <v>5</v>
      </c>
      <c r="D220" s="51" t="s">
        <v>197</v>
      </c>
      <c r="E220" s="35">
        <v>11706002</v>
      </c>
      <c r="F220" s="35">
        <v>2</v>
      </c>
      <c r="G220" s="52">
        <v>304896.9144375</v>
      </c>
      <c r="H220" s="50">
        <f>F220*G220</f>
        <v>609793.82887500001</v>
      </c>
      <c r="I220" s="187">
        <f>SUM(H220:H232)</f>
        <v>6218873.5959000001</v>
      </c>
      <c r="J220" s="188" t="s">
        <v>6</v>
      </c>
      <c r="K220" s="32" t="s">
        <v>198</v>
      </c>
    </row>
    <row r="221" spans="1:11" ht="15.75" customHeight="1" x14ac:dyDescent="0.25">
      <c r="A221" s="185"/>
      <c r="B221" s="186"/>
      <c r="C221" s="61" t="s">
        <v>5</v>
      </c>
      <c r="D221" s="51" t="s">
        <v>199</v>
      </c>
      <c r="E221" s="35">
        <v>14516637</v>
      </c>
      <c r="F221" s="35">
        <v>4</v>
      </c>
      <c r="G221" s="52">
        <v>165040.82595000003</v>
      </c>
      <c r="H221" s="50">
        <f t="shared" ref="H221:H232" si="11">F221*G221</f>
        <v>660163.30380000011</v>
      </c>
      <c r="I221" s="187"/>
      <c r="J221" s="188"/>
      <c r="K221" s="32" t="s">
        <v>200</v>
      </c>
    </row>
    <row r="222" spans="1:11" ht="15.75" customHeight="1" x14ac:dyDescent="0.25">
      <c r="A222" s="185"/>
      <c r="B222" s="186"/>
      <c r="C222" s="61" t="s">
        <v>5</v>
      </c>
      <c r="D222" s="51" t="s">
        <v>201</v>
      </c>
      <c r="E222" s="35">
        <v>14619355</v>
      </c>
      <c r="F222" s="35">
        <v>1</v>
      </c>
      <c r="G222" s="52">
        <v>148865.61690000002</v>
      </c>
      <c r="H222" s="50">
        <f t="shared" si="11"/>
        <v>148865.61690000002</v>
      </c>
      <c r="I222" s="187"/>
      <c r="J222" s="188"/>
      <c r="K222" s="32" t="s">
        <v>116</v>
      </c>
    </row>
    <row r="223" spans="1:11" ht="15.75" customHeight="1" x14ac:dyDescent="0.25">
      <c r="A223" s="185"/>
      <c r="B223" s="186"/>
      <c r="C223" s="61" t="s">
        <v>5</v>
      </c>
      <c r="D223" s="51" t="s">
        <v>12</v>
      </c>
      <c r="E223" s="35" t="s">
        <v>202</v>
      </c>
      <c r="F223" s="35">
        <v>4</v>
      </c>
      <c r="G223" s="52">
        <v>257461.00379999998</v>
      </c>
      <c r="H223" s="50">
        <f t="shared" si="11"/>
        <v>1029844.0151999999</v>
      </c>
      <c r="I223" s="187"/>
      <c r="J223" s="188"/>
      <c r="K223" s="32" t="s">
        <v>203</v>
      </c>
    </row>
    <row r="224" spans="1:11" ht="15.75" customHeight="1" x14ac:dyDescent="0.25">
      <c r="A224" s="185"/>
      <c r="B224" s="186"/>
      <c r="C224" s="61" t="s">
        <v>5</v>
      </c>
      <c r="D224" s="51" t="s">
        <v>199</v>
      </c>
      <c r="E224" s="35">
        <v>14588698</v>
      </c>
      <c r="F224" s="35">
        <v>2</v>
      </c>
      <c r="G224" s="52">
        <v>168615.46800000002</v>
      </c>
      <c r="H224" s="50">
        <f t="shared" si="11"/>
        <v>337230.93600000005</v>
      </c>
      <c r="I224" s="187"/>
      <c r="J224" s="188"/>
      <c r="K224" s="32" t="s">
        <v>198</v>
      </c>
    </row>
    <row r="225" spans="1:13" ht="15.75" customHeight="1" x14ac:dyDescent="0.25">
      <c r="A225" s="185"/>
      <c r="B225" s="186"/>
      <c r="C225" s="61" t="s">
        <v>5</v>
      </c>
      <c r="D225" s="51" t="s">
        <v>204</v>
      </c>
      <c r="E225" s="35" t="s">
        <v>205</v>
      </c>
      <c r="F225" s="35">
        <v>2</v>
      </c>
      <c r="G225" s="52">
        <v>128394.91665</v>
      </c>
      <c r="H225" s="50">
        <f t="shared" si="11"/>
        <v>256789.8333</v>
      </c>
      <c r="I225" s="187"/>
      <c r="J225" s="188"/>
      <c r="K225" s="32" t="s">
        <v>54</v>
      </c>
    </row>
    <row r="226" spans="1:13" ht="15.75" customHeight="1" x14ac:dyDescent="0.25">
      <c r="A226" s="185"/>
      <c r="B226" s="186"/>
      <c r="C226" s="61" t="s">
        <v>5</v>
      </c>
      <c r="D226" s="51" t="s">
        <v>204</v>
      </c>
      <c r="E226" s="35" t="s">
        <v>206</v>
      </c>
      <c r="F226" s="35">
        <v>2</v>
      </c>
      <c r="G226" s="52">
        <v>128394.91665</v>
      </c>
      <c r="H226" s="50">
        <f t="shared" si="11"/>
        <v>256789.8333</v>
      </c>
      <c r="I226" s="187"/>
      <c r="J226" s="188"/>
      <c r="K226" s="32" t="s">
        <v>54</v>
      </c>
    </row>
    <row r="227" spans="1:13" ht="15.75" customHeight="1" x14ac:dyDescent="0.25">
      <c r="A227" s="185"/>
      <c r="B227" s="186"/>
      <c r="C227" s="61" t="s">
        <v>5</v>
      </c>
      <c r="D227" s="51" t="s">
        <v>199</v>
      </c>
      <c r="E227" s="35">
        <v>14588699</v>
      </c>
      <c r="F227" s="35">
        <v>2</v>
      </c>
      <c r="G227" s="52">
        <v>169207.29</v>
      </c>
      <c r="H227" s="50">
        <f t="shared" si="11"/>
        <v>338414.58</v>
      </c>
      <c r="I227" s="187"/>
      <c r="J227" s="188"/>
      <c r="K227" s="32" t="s">
        <v>198</v>
      </c>
    </row>
    <row r="228" spans="1:13" ht="15.75" customHeight="1" x14ac:dyDescent="0.25">
      <c r="A228" s="185"/>
      <c r="B228" s="186"/>
      <c r="C228" s="61" t="s">
        <v>5</v>
      </c>
      <c r="D228" s="51" t="s">
        <v>10</v>
      </c>
      <c r="E228" s="35" t="s">
        <v>207</v>
      </c>
      <c r="F228" s="35">
        <v>1</v>
      </c>
      <c r="G228" s="52">
        <v>197412.42543750003</v>
      </c>
      <c r="H228" s="50">
        <f t="shared" si="11"/>
        <v>197412.42543750003</v>
      </c>
      <c r="I228" s="187"/>
      <c r="J228" s="188"/>
      <c r="K228" s="32" t="s">
        <v>55</v>
      </c>
    </row>
    <row r="229" spans="1:13" ht="15.75" customHeight="1" x14ac:dyDescent="0.25">
      <c r="A229" s="185"/>
      <c r="B229" s="186"/>
      <c r="C229" s="61" t="s">
        <v>5</v>
      </c>
      <c r="D229" s="51" t="s">
        <v>199</v>
      </c>
      <c r="E229" s="35">
        <v>14588698</v>
      </c>
      <c r="F229" s="35">
        <v>4</v>
      </c>
      <c r="G229" s="52">
        <v>168615.46800000002</v>
      </c>
      <c r="H229" s="50">
        <f t="shared" si="11"/>
        <v>674461.87200000009</v>
      </c>
      <c r="I229" s="187"/>
      <c r="J229" s="188"/>
      <c r="K229" s="32" t="s">
        <v>55</v>
      </c>
    </row>
    <row r="230" spans="1:13" ht="15.75" customHeight="1" x14ac:dyDescent="0.25">
      <c r="A230" s="185"/>
      <c r="B230" s="186"/>
      <c r="C230" s="61" t="s">
        <v>5</v>
      </c>
      <c r="D230" s="51" t="s">
        <v>204</v>
      </c>
      <c r="E230" s="35" t="s">
        <v>205</v>
      </c>
      <c r="F230" s="35">
        <v>4</v>
      </c>
      <c r="G230" s="52">
        <v>197412.42543750003</v>
      </c>
      <c r="H230" s="50">
        <f t="shared" si="11"/>
        <v>789649.70175000012</v>
      </c>
      <c r="I230" s="187"/>
      <c r="J230" s="188"/>
      <c r="K230" s="32" t="s">
        <v>54</v>
      </c>
    </row>
    <row r="231" spans="1:13" ht="15.75" customHeight="1" x14ac:dyDescent="0.25">
      <c r="A231" s="185"/>
      <c r="B231" s="186"/>
      <c r="C231" s="61" t="s">
        <v>5</v>
      </c>
      <c r="D231" s="51" t="s">
        <v>10</v>
      </c>
      <c r="E231" s="35" t="s">
        <v>207</v>
      </c>
      <c r="F231" s="35">
        <v>1</v>
      </c>
      <c r="G231" s="52">
        <v>197412.42543750003</v>
      </c>
      <c r="H231" s="50">
        <f t="shared" si="11"/>
        <v>197412.42543750003</v>
      </c>
      <c r="I231" s="187"/>
      <c r="J231" s="188"/>
      <c r="K231" s="32" t="s">
        <v>55</v>
      </c>
    </row>
    <row r="232" spans="1:13" ht="15.75" customHeight="1" x14ac:dyDescent="0.25">
      <c r="A232" s="185"/>
      <c r="B232" s="186"/>
      <c r="C232" s="61" t="s">
        <v>5</v>
      </c>
      <c r="D232" s="51" t="s">
        <v>11</v>
      </c>
      <c r="E232" s="35" t="s">
        <v>208</v>
      </c>
      <c r="F232" s="35">
        <v>2</v>
      </c>
      <c r="G232" s="52">
        <v>361022.61194999999</v>
      </c>
      <c r="H232" s="50">
        <f t="shared" si="11"/>
        <v>722045.22389999998</v>
      </c>
      <c r="I232" s="187"/>
      <c r="J232" s="188"/>
      <c r="K232" s="32" t="s">
        <v>209</v>
      </c>
    </row>
    <row r="234" spans="1:13" ht="18.75" x14ac:dyDescent="0.3">
      <c r="G234" s="169" t="s">
        <v>210</v>
      </c>
      <c r="H234" s="169"/>
      <c r="I234" s="62">
        <v>11663394.050000001</v>
      </c>
      <c r="J234" s="63" t="s">
        <v>6</v>
      </c>
    </row>
    <row r="235" spans="1:13" ht="18.75" x14ac:dyDescent="0.3">
      <c r="G235" s="169" t="s">
        <v>211</v>
      </c>
      <c r="H235" s="169"/>
      <c r="I235" s="62">
        <f>SUM(I12+I20+I27+I35+I43+I59+I75+I95+I111+I130+I149+I153+I220+I234)</f>
        <v>144793557.58001831</v>
      </c>
      <c r="J235" s="63" t="s">
        <v>6</v>
      </c>
    </row>
    <row r="236" spans="1:13" ht="19.5" customHeight="1" thickBot="1" x14ac:dyDescent="0.3">
      <c r="G236" s="170" t="s">
        <v>212</v>
      </c>
      <c r="H236" s="171"/>
      <c r="I236" s="64">
        <f>I235*7</f>
        <v>1013554903.0601282</v>
      </c>
      <c r="J236" s="65" t="s">
        <v>6</v>
      </c>
    </row>
    <row r="237" spans="1:13" ht="19.5" customHeight="1" thickTop="1" x14ac:dyDescent="0.25">
      <c r="G237" s="66"/>
      <c r="H237" s="66"/>
      <c r="I237" s="67"/>
      <c r="J237" s="68"/>
    </row>
    <row r="238" spans="1:13" s="8" customFormat="1" ht="15.75" x14ac:dyDescent="0.25">
      <c r="A238" s="3" t="s">
        <v>27</v>
      </c>
      <c r="B238" s="4"/>
      <c r="C238" s="69"/>
      <c r="D238" s="69"/>
      <c r="E238" s="70"/>
      <c r="F238" s="70"/>
      <c r="G238" s="69"/>
      <c r="H238" s="69"/>
      <c r="I238" s="70"/>
      <c r="J238" s="71"/>
      <c r="K238" s="70"/>
      <c r="L238" s="70"/>
      <c r="M238" s="2"/>
    </row>
    <row r="239" spans="1:13" ht="15.75" x14ac:dyDescent="0.25">
      <c r="A239" s="3" t="s">
        <v>213</v>
      </c>
      <c r="B239" s="4"/>
      <c r="C239" s="69"/>
      <c r="D239" s="69"/>
      <c r="E239" s="70"/>
      <c r="F239" s="70"/>
      <c r="G239" s="69"/>
      <c r="H239" s="69"/>
      <c r="I239" s="70"/>
      <c r="J239" s="70"/>
      <c r="K239" s="70"/>
      <c r="L239" s="70"/>
      <c r="M239" s="2"/>
    </row>
    <row r="240" spans="1:13" ht="15.75" x14ac:dyDescent="0.25">
      <c r="A240" s="5" t="s">
        <v>214</v>
      </c>
      <c r="B240" s="6"/>
      <c r="C240" s="7"/>
      <c r="D240" s="7"/>
      <c r="E240" s="72"/>
      <c r="F240" s="72"/>
      <c r="G240" s="73"/>
      <c r="H240" s="73"/>
      <c r="I240" s="72"/>
      <c r="J240" s="72"/>
      <c r="K240" s="70"/>
      <c r="L240" s="70"/>
      <c r="M240" s="2"/>
    </row>
    <row r="241" spans="1:13" ht="15.75" x14ac:dyDescent="0.25">
      <c r="A241" s="5" t="s">
        <v>28</v>
      </c>
      <c r="B241" s="6"/>
      <c r="C241" s="7"/>
      <c r="D241" s="7"/>
      <c r="E241" s="72"/>
      <c r="F241" s="72"/>
      <c r="G241" s="73"/>
      <c r="H241" s="73"/>
      <c r="I241" s="72"/>
      <c r="J241" s="72"/>
      <c r="K241" s="70"/>
      <c r="L241" s="70"/>
      <c r="M241" s="2"/>
    </row>
    <row r="242" spans="1:13" ht="15.75" x14ac:dyDescent="0.25">
      <c r="A242" s="3" t="s">
        <v>29</v>
      </c>
      <c r="B242" s="4"/>
      <c r="C242" s="69"/>
      <c r="D242" s="69"/>
      <c r="E242" s="70"/>
      <c r="F242" s="70"/>
      <c r="G242" s="69"/>
      <c r="H242" s="69"/>
      <c r="I242" s="70"/>
      <c r="J242" s="70"/>
      <c r="K242" s="70"/>
      <c r="L242" s="70"/>
      <c r="M242" s="2"/>
    </row>
    <row r="243" spans="1:13" ht="15.75" x14ac:dyDescent="0.25">
      <c r="A243" s="74" t="s">
        <v>30</v>
      </c>
      <c r="B243" s="70"/>
      <c r="C243" s="69"/>
      <c r="D243" s="69"/>
      <c r="E243" s="70"/>
      <c r="F243" s="70"/>
      <c r="G243" s="69"/>
      <c r="H243" s="69"/>
      <c r="I243" s="70"/>
      <c r="J243" s="70"/>
      <c r="K243" s="70"/>
      <c r="L243" s="70"/>
      <c r="M243" s="2"/>
    </row>
    <row r="244" spans="1:13" ht="15.75" thickBot="1" x14ac:dyDescent="0.3">
      <c r="A244" s="74"/>
      <c r="B244" s="70"/>
      <c r="C244" s="69"/>
      <c r="D244" s="69"/>
      <c r="E244" s="70"/>
      <c r="F244" s="70"/>
      <c r="G244" s="69"/>
      <c r="H244" s="69"/>
      <c r="I244" s="70"/>
      <c r="J244" s="70"/>
      <c r="K244" s="70"/>
      <c r="L244" s="70"/>
      <c r="M244" s="75"/>
    </row>
    <row r="245" spans="1:13" ht="19.5" thickBot="1" x14ac:dyDescent="0.3">
      <c r="A245" s="9" t="s">
        <v>31</v>
      </c>
      <c r="B245" s="10"/>
      <c r="C245" s="11"/>
      <c r="D245" s="11"/>
      <c r="E245" s="10"/>
      <c r="F245" s="10"/>
      <c r="G245" s="11"/>
      <c r="H245" s="11"/>
      <c r="I245" s="10"/>
      <c r="J245" s="10"/>
      <c r="K245" s="10"/>
      <c r="L245" s="10"/>
      <c r="M245" s="10"/>
    </row>
    <row r="246" spans="1:13" ht="18.75" x14ac:dyDescent="0.25">
      <c r="A246" s="12"/>
      <c r="B246" s="13"/>
      <c r="C246" s="14"/>
      <c r="D246" s="14"/>
      <c r="E246" s="13"/>
      <c r="F246" s="13"/>
      <c r="G246" s="14"/>
      <c r="H246" s="14"/>
      <c r="I246" s="13"/>
      <c r="J246" s="13"/>
      <c r="K246" s="13"/>
      <c r="L246" s="13"/>
      <c r="M246" s="13"/>
    </row>
    <row r="247" spans="1:13" ht="15.75" x14ac:dyDescent="0.25">
      <c r="A247" s="167" t="s">
        <v>32</v>
      </c>
      <c r="B247" s="167"/>
      <c r="C247" s="21"/>
      <c r="D247" s="21"/>
      <c r="E247" s="21"/>
      <c r="F247" s="21"/>
      <c r="G247" s="23"/>
      <c r="H247" s="15"/>
      <c r="I247" s="4"/>
      <c r="J247" s="172" t="s">
        <v>34</v>
      </c>
      <c r="K247" s="172"/>
      <c r="L247" s="23"/>
      <c r="M247" s="4" t="s">
        <v>34</v>
      </c>
    </row>
    <row r="248" spans="1:13" ht="15.75" x14ac:dyDescent="0.25">
      <c r="A248" s="21"/>
      <c r="B248" s="21"/>
      <c r="C248" s="21"/>
      <c r="D248" s="21"/>
      <c r="E248" s="21"/>
      <c r="F248" s="21"/>
      <c r="G248" s="23" t="s">
        <v>33</v>
      </c>
      <c r="H248" s="15"/>
      <c r="I248" s="23"/>
      <c r="J248" s="23"/>
      <c r="K248" s="23"/>
      <c r="L248" s="23"/>
      <c r="M248" s="23"/>
    </row>
    <row r="249" spans="1:13" ht="15.75" x14ac:dyDescent="0.25">
      <c r="A249" s="21" t="s">
        <v>35</v>
      </c>
      <c r="B249" s="16"/>
      <c r="C249" s="17"/>
      <c r="D249" s="17"/>
      <c r="E249" s="16"/>
      <c r="F249" s="16" t="s">
        <v>35</v>
      </c>
      <c r="G249" s="21"/>
      <c r="H249" s="21"/>
      <c r="I249" s="16"/>
      <c r="J249" s="20" t="s">
        <v>35</v>
      </c>
      <c r="K249" s="8"/>
      <c r="L249" s="8"/>
      <c r="M249" s="16" t="s">
        <v>36</v>
      </c>
    </row>
    <row r="250" spans="1:13" ht="15.75" x14ac:dyDescent="0.25">
      <c r="A250" s="167" t="s">
        <v>215</v>
      </c>
      <c r="B250" s="167"/>
      <c r="C250" s="19"/>
      <c r="D250" s="19"/>
      <c r="E250" s="18"/>
      <c r="F250" s="18"/>
      <c r="G250" s="23" t="s">
        <v>216</v>
      </c>
      <c r="H250" s="23"/>
      <c r="I250" s="4"/>
      <c r="J250" s="22"/>
      <c r="K250" s="8"/>
      <c r="L250" s="8"/>
      <c r="M250" s="4" t="s">
        <v>217</v>
      </c>
    </row>
    <row r="251" spans="1:13" ht="15.75" x14ac:dyDescent="0.25">
      <c r="A251" s="167" t="s">
        <v>218</v>
      </c>
      <c r="B251" s="167"/>
      <c r="C251" s="21"/>
      <c r="D251" s="21"/>
      <c r="E251" s="21"/>
      <c r="F251" s="21"/>
      <c r="G251" s="167" t="s">
        <v>219</v>
      </c>
      <c r="H251" s="167"/>
      <c r="I251" s="21"/>
      <c r="J251" s="168" t="s">
        <v>220</v>
      </c>
      <c r="K251" s="168"/>
      <c r="L251" s="3"/>
      <c r="M251" s="23" t="s">
        <v>37</v>
      </c>
    </row>
  </sheetData>
  <autoFilter ref="A11:L17"/>
  <mergeCells count="64">
    <mergeCell ref="B4:J4"/>
    <mergeCell ref="B6:C6"/>
    <mergeCell ref="B7:C7"/>
    <mergeCell ref="A12:A17"/>
    <mergeCell ref="B12:B17"/>
    <mergeCell ref="I12:I17"/>
    <mergeCell ref="J12:J17"/>
    <mergeCell ref="A20:A24"/>
    <mergeCell ref="B20:B24"/>
    <mergeCell ref="I20:I24"/>
    <mergeCell ref="J20:J24"/>
    <mergeCell ref="A27:A32"/>
    <mergeCell ref="B27:B32"/>
    <mergeCell ref="I27:I32"/>
    <mergeCell ref="J27:J32"/>
    <mergeCell ref="A35:A40"/>
    <mergeCell ref="B35:B40"/>
    <mergeCell ref="I35:I40"/>
    <mergeCell ref="J35:J40"/>
    <mergeCell ref="A43:A56"/>
    <mergeCell ref="B43:B56"/>
    <mergeCell ref="I43:I56"/>
    <mergeCell ref="J43:J56"/>
    <mergeCell ref="A59:A72"/>
    <mergeCell ref="B59:B72"/>
    <mergeCell ref="I59:I72"/>
    <mergeCell ref="J59:J72"/>
    <mergeCell ref="A75:A92"/>
    <mergeCell ref="B75:B92"/>
    <mergeCell ref="I75:I92"/>
    <mergeCell ref="J75:J92"/>
    <mergeCell ref="A95:A108"/>
    <mergeCell ref="B95:B108"/>
    <mergeCell ref="I95:I108"/>
    <mergeCell ref="J95:J108"/>
    <mergeCell ref="A111:A127"/>
    <mergeCell ref="B111:B127"/>
    <mergeCell ref="I111:I127"/>
    <mergeCell ref="J111:J127"/>
    <mergeCell ref="A130:A146"/>
    <mergeCell ref="B130:B146"/>
    <mergeCell ref="I130:I146"/>
    <mergeCell ref="J130:J146"/>
    <mergeCell ref="A149:A150"/>
    <mergeCell ref="B149:B150"/>
    <mergeCell ref="I149:I150"/>
    <mergeCell ref="J149:J150"/>
    <mergeCell ref="A153:A217"/>
    <mergeCell ref="B153:B217"/>
    <mergeCell ref="I153:I217"/>
    <mergeCell ref="J153:J217"/>
    <mergeCell ref="A220:A232"/>
    <mergeCell ref="B220:B232"/>
    <mergeCell ref="I220:I232"/>
    <mergeCell ref="J220:J232"/>
    <mergeCell ref="A251:B251"/>
    <mergeCell ref="G251:H251"/>
    <mergeCell ref="J251:K251"/>
    <mergeCell ref="G234:H234"/>
    <mergeCell ref="G235:H235"/>
    <mergeCell ref="G236:H236"/>
    <mergeCell ref="A247:B247"/>
    <mergeCell ref="J247:K247"/>
    <mergeCell ref="A250:B250"/>
  </mergeCells>
  <pageMargins left="0.55000000000000004" right="0.52" top="0.12" bottom="0.6" header="0.63" footer="0.12"/>
  <pageSetup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16" sqref="H16"/>
    </sheetView>
  </sheetViews>
  <sheetFormatPr defaultRowHeight="15" x14ac:dyDescent="0.25"/>
  <cols>
    <col min="1" max="1" width="15.28515625" customWidth="1"/>
    <col min="2" max="2" width="17.42578125" customWidth="1"/>
    <col min="3" max="3" width="8.28515625" customWidth="1"/>
    <col min="4" max="4" width="23.42578125" customWidth="1"/>
    <col min="5" max="5" width="15.28515625" bestFit="1" customWidth="1"/>
    <col min="6" max="6" width="10.42578125" customWidth="1"/>
    <col min="7" max="7" width="8.28515625" bestFit="1" customWidth="1"/>
    <col min="8" max="9" width="14.42578125" customWidth="1"/>
    <col min="10" max="10" width="7.28515625" customWidth="1"/>
    <col min="11" max="11" width="13.7109375" bestFit="1" customWidth="1"/>
    <col min="12" max="12" width="14.7109375" bestFit="1" customWidth="1"/>
    <col min="13" max="13" width="13.42578125" customWidth="1"/>
    <col min="14" max="14" width="15.85546875" customWidth="1"/>
    <col min="15" max="15" width="20.5703125" customWidth="1"/>
    <col min="16" max="16" width="12" bestFit="1" customWidth="1"/>
  </cols>
  <sheetData>
    <row r="1" spans="1:16" ht="30" customHeight="1" x14ac:dyDescent="0.25">
      <c r="A1" s="30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354</v>
      </c>
      <c r="G1" s="31" t="s">
        <v>49</v>
      </c>
      <c r="H1" s="91" t="s">
        <v>227</v>
      </c>
      <c r="I1" s="91" t="s">
        <v>228</v>
      </c>
      <c r="J1" s="91"/>
      <c r="K1" s="31" t="s">
        <v>50</v>
      </c>
      <c r="L1" s="31" t="s">
        <v>3</v>
      </c>
      <c r="M1" s="31" t="s">
        <v>225</v>
      </c>
      <c r="N1" s="31" t="s">
        <v>226</v>
      </c>
      <c r="O1" s="31" t="s">
        <v>38</v>
      </c>
    </row>
    <row r="2" spans="1:16" x14ac:dyDescent="0.25">
      <c r="A2" s="185" t="s">
        <v>52</v>
      </c>
      <c r="B2" s="185" t="s">
        <v>53</v>
      </c>
      <c r="C2" s="32" t="s">
        <v>5</v>
      </c>
      <c r="D2" s="32" t="s">
        <v>23</v>
      </c>
      <c r="E2" s="32">
        <v>14524665</v>
      </c>
      <c r="F2" s="32"/>
      <c r="G2" s="32">
        <v>1</v>
      </c>
      <c r="H2" s="131">
        <v>4.7699999999999996</v>
      </c>
      <c r="I2" s="131">
        <f>H2*G2</f>
        <v>4.7699999999999996</v>
      </c>
      <c r="J2" s="32" t="s">
        <v>353</v>
      </c>
      <c r="K2" s="33">
        <v>22484.211750000006</v>
      </c>
      <c r="L2" s="86">
        <f>K2*G2</f>
        <v>22484.211750000006</v>
      </c>
      <c r="M2" s="76">
        <f>K2/3500</f>
        <v>6.4240605000000013</v>
      </c>
      <c r="N2" s="76">
        <f t="shared" ref="N2:N33" si="0">G2*M2</f>
        <v>6.4240605000000013</v>
      </c>
      <c r="O2" t="s">
        <v>54</v>
      </c>
    </row>
    <row r="3" spans="1:16" x14ac:dyDescent="0.25">
      <c r="A3" s="185"/>
      <c r="B3" s="185"/>
      <c r="C3" s="32" t="s">
        <v>5</v>
      </c>
      <c r="D3" s="32" t="s">
        <v>24</v>
      </c>
      <c r="E3" s="32">
        <v>14560209</v>
      </c>
      <c r="F3" s="32"/>
      <c r="G3" s="32">
        <v>2</v>
      </c>
      <c r="H3" s="131">
        <v>11.52</v>
      </c>
      <c r="I3" s="131">
        <f t="shared" ref="I3:I66" si="1">H3*G3</f>
        <v>23.04</v>
      </c>
      <c r="J3" s="32" t="s">
        <v>353</v>
      </c>
      <c r="K3" s="33">
        <v>54216.339450000014</v>
      </c>
      <c r="L3" s="86">
        <f t="shared" ref="L3:L66" si="2">K3*G3</f>
        <v>108432.67890000003</v>
      </c>
      <c r="M3" s="76">
        <f t="shared" ref="M3:M54" si="3">K3/3500</f>
        <v>15.490382700000003</v>
      </c>
      <c r="N3" s="76">
        <f t="shared" si="0"/>
        <v>30.980765400000006</v>
      </c>
      <c r="O3" t="s">
        <v>55</v>
      </c>
    </row>
    <row r="4" spans="1:16" x14ac:dyDescent="0.25">
      <c r="A4" s="185"/>
      <c r="B4" s="185"/>
      <c r="C4" s="32" t="s">
        <v>5</v>
      </c>
      <c r="D4" s="32" t="s">
        <v>24</v>
      </c>
      <c r="E4" s="32">
        <v>14560211</v>
      </c>
      <c r="F4" s="32"/>
      <c r="G4" s="32">
        <v>2</v>
      </c>
      <c r="H4" s="131">
        <v>38608.25</v>
      </c>
      <c r="I4" s="131">
        <f t="shared" si="1"/>
        <v>77216.5</v>
      </c>
      <c r="J4" s="32" t="s">
        <v>6</v>
      </c>
      <c r="K4" s="33">
        <v>46575.718875000013</v>
      </c>
      <c r="L4" s="86">
        <f t="shared" si="2"/>
        <v>93151.437750000026</v>
      </c>
      <c r="M4" s="76">
        <f t="shared" si="3"/>
        <v>13.307348250000004</v>
      </c>
      <c r="N4" s="76">
        <f t="shared" si="0"/>
        <v>26.614696500000008</v>
      </c>
      <c r="O4" t="s">
        <v>55</v>
      </c>
    </row>
    <row r="5" spans="1:16" x14ac:dyDescent="0.25">
      <c r="A5" s="185"/>
      <c r="B5" s="185"/>
      <c r="C5" s="32" t="s">
        <v>5</v>
      </c>
      <c r="D5" s="32" t="s">
        <v>16</v>
      </c>
      <c r="E5" s="32">
        <v>14589145</v>
      </c>
      <c r="F5" s="32"/>
      <c r="G5" s="32">
        <v>1</v>
      </c>
      <c r="H5" s="131">
        <v>877615.66</v>
      </c>
      <c r="I5" s="131">
        <f t="shared" si="1"/>
        <v>877615.66</v>
      </c>
      <c r="J5" s="32" t="s">
        <v>6</v>
      </c>
      <c r="K5" s="33">
        <v>1089041.2533</v>
      </c>
      <c r="L5" s="86">
        <f t="shared" si="2"/>
        <v>1089041.2533</v>
      </c>
      <c r="M5" s="76">
        <f t="shared" si="3"/>
        <v>311.15464379999997</v>
      </c>
      <c r="N5" s="76">
        <f t="shared" si="0"/>
        <v>311.15464379999997</v>
      </c>
      <c r="O5" t="s">
        <v>55</v>
      </c>
    </row>
    <row r="6" spans="1:16" x14ac:dyDescent="0.25">
      <c r="A6" s="185"/>
      <c r="B6" s="185"/>
      <c r="C6" s="32" t="s">
        <v>5</v>
      </c>
      <c r="D6" s="32" t="s">
        <v>25</v>
      </c>
      <c r="E6" s="32">
        <v>949238</v>
      </c>
      <c r="F6" s="32"/>
      <c r="G6" s="32">
        <v>10</v>
      </c>
      <c r="H6" s="131">
        <v>1.44</v>
      </c>
      <c r="I6" s="131">
        <f t="shared" si="1"/>
        <v>14.399999999999999</v>
      </c>
      <c r="J6" s="32" t="s">
        <v>353</v>
      </c>
      <c r="K6" s="33">
        <v>6778.8220499999998</v>
      </c>
      <c r="L6" s="86">
        <f t="shared" si="2"/>
        <v>67788.220499999996</v>
      </c>
      <c r="M6" s="76">
        <f t="shared" si="3"/>
        <v>1.9368063</v>
      </c>
      <c r="N6" s="76">
        <f t="shared" si="0"/>
        <v>19.368062999999999</v>
      </c>
      <c r="O6" t="s">
        <v>54</v>
      </c>
    </row>
    <row r="7" spans="1:16" x14ac:dyDescent="0.25">
      <c r="A7" s="185"/>
      <c r="B7" s="185"/>
      <c r="C7" s="32" t="s">
        <v>5</v>
      </c>
      <c r="D7" s="32" t="s">
        <v>56</v>
      </c>
      <c r="E7" s="32">
        <v>947695</v>
      </c>
      <c r="F7" s="32"/>
      <c r="G7" s="32">
        <v>1</v>
      </c>
      <c r="H7" s="131">
        <v>12.48</v>
      </c>
      <c r="I7" s="131">
        <f t="shared" si="1"/>
        <v>12.48</v>
      </c>
      <c r="J7" s="32" t="s">
        <v>353</v>
      </c>
      <c r="K7" s="33">
        <v>58861.652850000006</v>
      </c>
      <c r="L7" s="86">
        <f t="shared" si="2"/>
        <v>58861.652850000006</v>
      </c>
      <c r="M7" s="76">
        <f t="shared" si="3"/>
        <v>16.817615100000001</v>
      </c>
      <c r="N7" s="76">
        <f t="shared" si="0"/>
        <v>16.817615100000001</v>
      </c>
      <c r="O7" t="s">
        <v>54</v>
      </c>
    </row>
    <row r="8" spans="1:16" x14ac:dyDescent="0.25">
      <c r="A8" s="185" t="s">
        <v>57</v>
      </c>
      <c r="B8" s="185" t="s">
        <v>58</v>
      </c>
      <c r="C8" s="32" t="s">
        <v>5</v>
      </c>
      <c r="D8" s="32" t="s">
        <v>59</v>
      </c>
      <c r="E8" s="32">
        <v>14595221</v>
      </c>
      <c r="F8" s="32"/>
      <c r="G8" s="32">
        <v>1</v>
      </c>
      <c r="H8" s="131">
        <v>5.0199999999999996</v>
      </c>
      <c r="I8" s="131">
        <f t="shared" si="1"/>
        <v>5.0199999999999996</v>
      </c>
      <c r="J8" s="32" t="s">
        <v>353</v>
      </c>
      <c r="K8" s="33">
        <v>23634.353924999999</v>
      </c>
      <c r="L8" s="86">
        <f t="shared" si="2"/>
        <v>23634.353924999999</v>
      </c>
      <c r="M8" s="76">
        <f t="shared" si="3"/>
        <v>6.7526725499999998</v>
      </c>
      <c r="N8" s="76">
        <f t="shared" si="0"/>
        <v>6.7526725499999998</v>
      </c>
      <c r="O8" t="s">
        <v>54</v>
      </c>
    </row>
    <row r="9" spans="1:16" x14ac:dyDescent="0.25">
      <c r="A9" s="185"/>
      <c r="B9" s="185"/>
      <c r="C9" s="32" t="s">
        <v>5</v>
      </c>
      <c r="D9" s="32" t="s">
        <v>21</v>
      </c>
      <c r="E9" s="32">
        <v>14560211</v>
      </c>
      <c r="F9" s="32"/>
      <c r="G9" s="32">
        <v>4</v>
      </c>
      <c r="H9" s="131">
        <v>38608.25</v>
      </c>
      <c r="I9" s="131">
        <f t="shared" si="1"/>
        <v>154433</v>
      </c>
      <c r="J9" s="32" t="s">
        <v>6</v>
      </c>
      <c r="K9" s="33">
        <v>46575.718875000013</v>
      </c>
      <c r="L9" s="86">
        <f t="shared" si="2"/>
        <v>186302.87550000005</v>
      </c>
      <c r="M9" s="76">
        <f t="shared" si="3"/>
        <v>13.307348250000004</v>
      </c>
      <c r="N9" s="76">
        <f t="shared" si="0"/>
        <v>53.229393000000016</v>
      </c>
      <c r="O9" t="s">
        <v>55</v>
      </c>
    </row>
    <row r="10" spans="1:16" x14ac:dyDescent="0.25">
      <c r="A10" s="185"/>
      <c r="B10" s="185"/>
      <c r="C10" s="32" t="s">
        <v>5</v>
      </c>
      <c r="D10" s="32" t="s">
        <v>25</v>
      </c>
      <c r="E10" s="32">
        <v>990598</v>
      </c>
      <c r="F10" s="32"/>
      <c r="G10" s="32">
        <v>1</v>
      </c>
      <c r="H10" s="131">
        <v>2.17</v>
      </c>
      <c r="I10" s="131">
        <f t="shared" si="1"/>
        <v>2.17</v>
      </c>
      <c r="J10" s="32" t="s">
        <v>353</v>
      </c>
      <c r="K10" s="33">
        <v>10268.908650000001</v>
      </c>
      <c r="L10" s="86">
        <f t="shared" si="2"/>
        <v>10268.908650000001</v>
      </c>
      <c r="M10" s="76">
        <f t="shared" si="3"/>
        <v>2.9339739000000002</v>
      </c>
      <c r="N10" s="76">
        <f t="shared" si="0"/>
        <v>2.9339739000000002</v>
      </c>
      <c r="O10" t="s">
        <v>54</v>
      </c>
    </row>
    <row r="11" spans="1:16" x14ac:dyDescent="0.25">
      <c r="A11" s="185"/>
      <c r="B11" s="185"/>
      <c r="C11" s="32" t="s">
        <v>5</v>
      </c>
      <c r="D11" s="32" t="s">
        <v>10</v>
      </c>
      <c r="E11" s="32">
        <v>14625659</v>
      </c>
      <c r="F11" s="32"/>
      <c r="G11" s="32">
        <v>1</v>
      </c>
      <c r="H11" s="131">
        <v>1101914.45</v>
      </c>
      <c r="I11" s="131">
        <f t="shared" si="1"/>
        <v>1101914.45</v>
      </c>
      <c r="J11" s="32" t="s">
        <v>6</v>
      </c>
      <c r="K11" s="33">
        <v>1367375.6596500003</v>
      </c>
      <c r="L11" s="86">
        <f t="shared" si="2"/>
        <v>1367375.6596500003</v>
      </c>
      <c r="M11" s="76">
        <f t="shared" si="3"/>
        <v>390.6787599000001</v>
      </c>
      <c r="N11" s="76">
        <f t="shared" si="0"/>
        <v>390.6787599000001</v>
      </c>
      <c r="O11" t="s">
        <v>60</v>
      </c>
    </row>
    <row r="12" spans="1:16" x14ac:dyDescent="0.25">
      <c r="A12" s="185"/>
      <c r="B12" s="185"/>
      <c r="C12" s="32" t="s">
        <v>5</v>
      </c>
      <c r="D12" s="32" t="s">
        <v>25</v>
      </c>
      <c r="E12" s="32">
        <v>949238</v>
      </c>
      <c r="F12" s="32"/>
      <c r="G12" s="32">
        <v>10</v>
      </c>
      <c r="H12" s="131">
        <v>1.44</v>
      </c>
      <c r="I12" s="131">
        <f t="shared" si="1"/>
        <v>14.399999999999999</v>
      </c>
      <c r="J12" s="32" t="s">
        <v>353</v>
      </c>
      <c r="K12" s="33">
        <v>6778.8220499999998</v>
      </c>
      <c r="L12" s="86">
        <f t="shared" si="2"/>
        <v>67788.220499999996</v>
      </c>
      <c r="M12" s="76">
        <f t="shared" si="3"/>
        <v>1.9368063</v>
      </c>
      <c r="N12" s="76">
        <f t="shared" si="0"/>
        <v>19.368062999999999</v>
      </c>
      <c r="O12" t="s">
        <v>54</v>
      </c>
    </row>
    <row r="13" spans="1:16" ht="15" customHeight="1" x14ac:dyDescent="0.25">
      <c r="A13" s="185" t="s">
        <v>61</v>
      </c>
      <c r="B13" s="185" t="s">
        <v>62</v>
      </c>
      <c r="C13" s="32" t="s">
        <v>5</v>
      </c>
      <c r="D13" s="32" t="s">
        <v>63</v>
      </c>
      <c r="E13" s="85" t="s">
        <v>64</v>
      </c>
      <c r="F13" s="35"/>
      <c r="G13" s="32">
        <v>1</v>
      </c>
      <c r="H13" s="131">
        <v>0</v>
      </c>
      <c r="I13" s="131">
        <f t="shared" si="1"/>
        <v>0</v>
      </c>
      <c r="J13" s="32"/>
      <c r="K13" s="33">
        <v>22484.211749999999</v>
      </c>
      <c r="L13" s="86">
        <f t="shared" si="2"/>
        <v>22484.211749999999</v>
      </c>
      <c r="M13" s="76">
        <f t="shared" si="3"/>
        <v>6.4240604999999995</v>
      </c>
      <c r="N13" s="76">
        <f t="shared" si="0"/>
        <v>6.4240604999999995</v>
      </c>
      <c r="O13" t="s">
        <v>54</v>
      </c>
    </row>
    <row r="14" spans="1:16" ht="15" customHeight="1" x14ac:dyDescent="0.25">
      <c r="A14" s="185"/>
      <c r="B14" s="185"/>
      <c r="C14" s="32" t="s">
        <v>5</v>
      </c>
      <c r="D14" s="32" t="s">
        <v>24</v>
      </c>
      <c r="E14" s="35">
        <v>14560209</v>
      </c>
      <c r="F14" s="35"/>
      <c r="G14" s="32">
        <v>2</v>
      </c>
      <c r="H14" s="131">
        <v>11.52</v>
      </c>
      <c r="I14" s="131">
        <f t="shared" si="1"/>
        <v>23.04</v>
      </c>
      <c r="J14" s="32" t="s">
        <v>353</v>
      </c>
      <c r="K14" s="33">
        <v>54216.339450000014</v>
      </c>
      <c r="L14" s="86">
        <f t="shared" si="2"/>
        <v>108432.67890000003</v>
      </c>
      <c r="M14" s="76">
        <f t="shared" si="3"/>
        <v>15.490382700000003</v>
      </c>
      <c r="N14" s="76">
        <f t="shared" si="0"/>
        <v>30.980765400000006</v>
      </c>
      <c r="O14" t="s">
        <v>54</v>
      </c>
    </row>
    <row r="15" spans="1:16" ht="15" customHeight="1" x14ac:dyDescent="0.25">
      <c r="A15" s="185"/>
      <c r="B15" s="185"/>
      <c r="C15" s="32" t="s">
        <v>5</v>
      </c>
      <c r="D15" s="32" t="s">
        <v>65</v>
      </c>
      <c r="E15" s="35">
        <v>13963059</v>
      </c>
      <c r="F15" s="35"/>
      <c r="G15" s="32">
        <v>1</v>
      </c>
      <c r="H15" s="131">
        <v>1.56</v>
      </c>
      <c r="I15" s="131">
        <f t="shared" si="1"/>
        <v>1.56</v>
      </c>
      <c r="J15" s="32" t="s">
        <v>353</v>
      </c>
      <c r="K15" s="33">
        <v>6885.5991750000012</v>
      </c>
      <c r="L15" s="86">
        <f t="shared" si="2"/>
        <v>6885.5991750000012</v>
      </c>
      <c r="M15" s="76">
        <f t="shared" si="3"/>
        <v>1.9673140500000004</v>
      </c>
      <c r="N15" s="76">
        <f t="shared" si="0"/>
        <v>1.9673140500000004</v>
      </c>
      <c r="O15" t="s">
        <v>55</v>
      </c>
      <c r="P15" t="s">
        <v>358</v>
      </c>
    </row>
    <row r="16" spans="1:16" ht="15" customHeight="1" x14ac:dyDescent="0.25">
      <c r="A16" s="185"/>
      <c r="B16" s="185"/>
      <c r="C16" s="32" t="s">
        <v>5</v>
      </c>
      <c r="D16" s="32" t="s">
        <v>24</v>
      </c>
      <c r="E16" s="35">
        <v>14560211</v>
      </c>
      <c r="F16" s="35"/>
      <c r="G16" s="32">
        <v>2</v>
      </c>
      <c r="H16" s="131">
        <v>38608.25</v>
      </c>
      <c r="I16" s="131">
        <f t="shared" si="1"/>
        <v>77216.5</v>
      </c>
      <c r="J16" s="32" t="s">
        <v>6</v>
      </c>
      <c r="K16" s="33">
        <v>46575.718875000013</v>
      </c>
      <c r="L16" s="86">
        <f t="shared" si="2"/>
        <v>93151.437750000026</v>
      </c>
      <c r="M16" s="76">
        <f t="shared" si="3"/>
        <v>13.307348250000004</v>
      </c>
      <c r="N16" s="76">
        <f t="shared" si="0"/>
        <v>26.614696500000008</v>
      </c>
      <c r="O16" t="s">
        <v>55</v>
      </c>
    </row>
    <row r="17" spans="1:16" ht="15" customHeight="1" x14ac:dyDescent="0.25">
      <c r="A17" s="185"/>
      <c r="B17" s="185"/>
      <c r="C17" s="32" t="s">
        <v>5</v>
      </c>
      <c r="D17" s="32" t="s">
        <v>10</v>
      </c>
      <c r="E17" s="35">
        <v>14589143</v>
      </c>
      <c r="F17" s="35"/>
      <c r="G17" s="32">
        <v>1</v>
      </c>
      <c r="H17" s="131">
        <v>653802.67000000004</v>
      </c>
      <c r="I17" s="131">
        <f t="shared" si="1"/>
        <v>653802.67000000004</v>
      </c>
      <c r="J17" s="32" t="s">
        <v>6</v>
      </c>
      <c r="K17" s="33">
        <v>771300.90843750024</v>
      </c>
      <c r="L17" s="86">
        <f t="shared" si="2"/>
        <v>771300.90843750024</v>
      </c>
      <c r="M17" s="76">
        <f t="shared" si="3"/>
        <v>220.37168812500008</v>
      </c>
      <c r="N17" s="76">
        <f t="shared" si="0"/>
        <v>220.37168812500008</v>
      </c>
      <c r="O17" t="s">
        <v>55</v>
      </c>
    </row>
    <row r="18" spans="1:16" x14ac:dyDescent="0.25">
      <c r="A18" s="185"/>
      <c r="B18" s="185"/>
      <c r="C18" s="32" t="s">
        <v>5</v>
      </c>
      <c r="D18" s="32" t="s">
        <v>25</v>
      </c>
      <c r="E18" s="35">
        <v>949238</v>
      </c>
      <c r="F18" s="35"/>
      <c r="G18" s="32">
        <v>10</v>
      </c>
      <c r="H18" s="131">
        <v>1.44</v>
      </c>
      <c r="I18" s="131">
        <f t="shared" si="1"/>
        <v>14.399999999999999</v>
      </c>
      <c r="J18" s="32" t="s">
        <v>353</v>
      </c>
      <c r="K18" s="33">
        <v>6778.8220499999998</v>
      </c>
      <c r="L18" s="86">
        <f t="shared" si="2"/>
        <v>67788.220499999996</v>
      </c>
      <c r="M18" s="76">
        <f t="shared" si="3"/>
        <v>1.9368063</v>
      </c>
      <c r="N18" s="76">
        <f t="shared" si="0"/>
        <v>19.368062999999999</v>
      </c>
      <c r="O18" t="s">
        <v>54</v>
      </c>
    </row>
    <row r="19" spans="1:16" x14ac:dyDescent="0.25">
      <c r="A19" s="185" t="s">
        <v>66</v>
      </c>
      <c r="B19" s="185" t="s">
        <v>67</v>
      </c>
      <c r="C19" s="32" t="s">
        <v>5</v>
      </c>
      <c r="D19" s="32" t="s">
        <v>63</v>
      </c>
      <c r="E19" s="85" t="s">
        <v>64</v>
      </c>
      <c r="F19" s="35"/>
      <c r="G19" s="32">
        <v>1</v>
      </c>
      <c r="H19" s="131">
        <v>0</v>
      </c>
      <c r="I19" s="131">
        <f t="shared" si="1"/>
        <v>0</v>
      </c>
      <c r="J19" s="32"/>
      <c r="K19" s="33">
        <v>22484.211749999999</v>
      </c>
      <c r="L19" s="86">
        <f t="shared" si="2"/>
        <v>22484.211749999999</v>
      </c>
      <c r="M19" s="76">
        <f t="shared" si="3"/>
        <v>6.4240604999999995</v>
      </c>
      <c r="N19" s="76">
        <f t="shared" si="0"/>
        <v>6.4240604999999995</v>
      </c>
      <c r="O19" t="s">
        <v>54</v>
      </c>
    </row>
    <row r="20" spans="1:16" x14ac:dyDescent="0.25">
      <c r="A20" s="185"/>
      <c r="B20" s="185"/>
      <c r="C20" s="32" t="s">
        <v>5</v>
      </c>
      <c r="D20" s="32" t="s">
        <v>24</v>
      </c>
      <c r="E20" s="35">
        <v>14560209</v>
      </c>
      <c r="F20" s="35"/>
      <c r="G20" s="32">
        <v>2</v>
      </c>
      <c r="H20" s="131">
        <v>11.52</v>
      </c>
      <c r="I20" s="131">
        <f t="shared" si="1"/>
        <v>23.04</v>
      </c>
      <c r="J20" s="32" t="s">
        <v>353</v>
      </c>
      <c r="K20" s="33">
        <v>54216.339450000014</v>
      </c>
      <c r="L20" s="86">
        <f t="shared" si="2"/>
        <v>108432.67890000003</v>
      </c>
      <c r="M20" s="76">
        <f t="shared" si="3"/>
        <v>15.490382700000003</v>
      </c>
      <c r="N20" s="76">
        <f t="shared" si="0"/>
        <v>30.980765400000006</v>
      </c>
      <c r="O20" t="s">
        <v>68</v>
      </c>
    </row>
    <row r="21" spans="1:16" x14ac:dyDescent="0.25">
      <c r="A21" s="185"/>
      <c r="B21" s="185"/>
      <c r="C21" s="32" t="s">
        <v>5</v>
      </c>
      <c r="D21" s="32" t="s">
        <v>65</v>
      </c>
      <c r="E21" s="35">
        <v>13963059</v>
      </c>
      <c r="F21" s="35"/>
      <c r="G21" s="32">
        <v>1</v>
      </c>
      <c r="H21" s="131">
        <v>1.56</v>
      </c>
      <c r="I21" s="131">
        <f t="shared" si="1"/>
        <v>1.56</v>
      </c>
      <c r="J21" s="32" t="s">
        <v>353</v>
      </c>
      <c r="K21" s="33">
        <v>6885.5991750000012</v>
      </c>
      <c r="L21" s="86">
        <f t="shared" si="2"/>
        <v>6885.5991750000012</v>
      </c>
      <c r="M21" s="76">
        <f t="shared" si="3"/>
        <v>1.9673140500000004</v>
      </c>
      <c r="N21" s="76">
        <f t="shared" si="0"/>
        <v>1.9673140500000004</v>
      </c>
      <c r="O21" t="s">
        <v>55</v>
      </c>
      <c r="P21" t="s">
        <v>358</v>
      </c>
    </row>
    <row r="22" spans="1:16" x14ac:dyDescent="0.25">
      <c r="A22" s="185"/>
      <c r="B22" s="185"/>
      <c r="C22" s="32" t="s">
        <v>5</v>
      </c>
      <c r="D22" s="32" t="s">
        <v>24</v>
      </c>
      <c r="E22" s="35">
        <v>14560211</v>
      </c>
      <c r="F22" s="35"/>
      <c r="G22" s="32">
        <v>2</v>
      </c>
      <c r="H22" s="131">
        <v>38608.25</v>
      </c>
      <c r="I22" s="131">
        <f t="shared" si="1"/>
        <v>77216.5</v>
      </c>
      <c r="J22" s="32" t="s">
        <v>6</v>
      </c>
      <c r="K22" s="33">
        <v>46575.718875000013</v>
      </c>
      <c r="L22" s="86">
        <f t="shared" si="2"/>
        <v>93151.437750000026</v>
      </c>
      <c r="M22" s="76">
        <f t="shared" si="3"/>
        <v>13.307348250000004</v>
      </c>
      <c r="N22" s="76">
        <f t="shared" si="0"/>
        <v>26.614696500000008</v>
      </c>
      <c r="O22" t="s">
        <v>55</v>
      </c>
    </row>
    <row r="23" spans="1:16" x14ac:dyDescent="0.25">
      <c r="A23" s="185"/>
      <c r="B23" s="185"/>
      <c r="C23" s="32" t="s">
        <v>5</v>
      </c>
      <c r="D23" s="32" t="s">
        <v>10</v>
      </c>
      <c r="E23" s="35">
        <v>14589143</v>
      </c>
      <c r="F23" s="35"/>
      <c r="G23" s="32">
        <v>1</v>
      </c>
      <c r="H23" s="131">
        <v>653802.67000000004</v>
      </c>
      <c r="I23" s="131">
        <f t="shared" si="1"/>
        <v>653802.67000000004</v>
      </c>
      <c r="J23" s="32" t="s">
        <v>6</v>
      </c>
      <c r="K23" s="33">
        <v>771300.90843750024</v>
      </c>
      <c r="L23" s="86">
        <f t="shared" si="2"/>
        <v>771300.90843750024</v>
      </c>
      <c r="M23" s="76">
        <f t="shared" si="3"/>
        <v>220.37168812500008</v>
      </c>
      <c r="N23" s="76">
        <f t="shared" si="0"/>
        <v>220.37168812500008</v>
      </c>
      <c r="O23" t="s">
        <v>55</v>
      </c>
    </row>
    <row r="24" spans="1:16" x14ac:dyDescent="0.25">
      <c r="A24" s="185"/>
      <c r="B24" s="185"/>
      <c r="C24" s="32" t="s">
        <v>5</v>
      </c>
      <c r="D24" s="32" t="s">
        <v>25</v>
      </c>
      <c r="E24" s="35">
        <v>949238</v>
      </c>
      <c r="F24" s="35"/>
      <c r="G24" s="32">
        <v>10</v>
      </c>
      <c r="H24" s="131">
        <v>1.44</v>
      </c>
      <c r="I24" s="131">
        <f t="shared" si="1"/>
        <v>14.399999999999999</v>
      </c>
      <c r="J24" s="32" t="s">
        <v>353</v>
      </c>
      <c r="K24" s="33">
        <v>6778.8220499999998</v>
      </c>
      <c r="L24" s="86">
        <f t="shared" si="2"/>
        <v>67788.220499999996</v>
      </c>
      <c r="M24" s="76">
        <f t="shared" si="3"/>
        <v>1.9368063</v>
      </c>
      <c r="N24" s="76">
        <f t="shared" si="0"/>
        <v>19.368062999999999</v>
      </c>
      <c r="O24" t="s">
        <v>54</v>
      </c>
    </row>
    <row r="25" spans="1:16" ht="17.25" customHeight="1" x14ac:dyDescent="0.25">
      <c r="A25" s="189" t="s">
        <v>69</v>
      </c>
      <c r="B25" s="189" t="s">
        <v>70</v>
      </c>
      <c r="C25" s="80" t="s">
        <v>5</v>
      </c>
      <c r="D25" s="80" t="s">
        <v>71</v>
      </c>
      <c r="E25" s="81" t="s">
        <v>72</v>
      </c>
      <c r="F25" s="81"/>
      <c r="G25" s="80">
        <v>1</v>
      </c>
      <c r="H25" s="131">
        <v>740000</v>
      </c>
      <c r="I25" s="131">
        <f t="shared" si="1"/>
        <v>740000</v>
      </c>
      <c r="J25" s="32" t="s">
        <v>6</v>
      </c>
      <c r="K25" s="82">
        <v>1203300</v>
      </c>
      <c r="L25" s="86">
        <f t="shared" si="2"/>
        <v>1203300</v>
      </c>
      <c r="M25" s="76">
        <f t="shared" si="3"/>
        <v>343.8</v>
      </c>
      <c r="N25" s="76">
        <f t="shared" si="0"/>
        <v>343.8</v>
      </c>
      <c r="O25" t="s">
        <v>73</v>
      </c>
      <c r="P25" s="88" t="s">
        <v>243</v>
      </c>
    </row>
    <row r="26" spans="1:16" ht="17.25" customHeight="1" x14ac:dyDescent="0.25">
      <c r="A26" s="190"/>
      <c r="B26" s="190"/>
      <c r="C26" s="80" t="s">
        <v>5</v>
      </c>
      <c r="D26" s="80" t="s">
        <v>74</v>
      </c>
      <c r="E26" s="81" t="s">
        <v>75</v>
      </c>
      <c r="F26" s="81"/>
      <c r="G26" s="80">
        <v>1</v>
      </c>
      <c r="H26" s="131">
        <v>410000</v>
      </c>
      <c r="I26" s="131">
        <f t="shared" si="1"/>
        <v>410000</v>
      </c>
      <c r="J26" s="32" t="s">
        <v>6</v>
      </c>
      <c r="K26" s="82">
        <v>623700</v>
      </c>
      <c r="L26" s="86">
        <f t="shared" si="2"/>
        <v>623700</v>
      </c>
      <c r="M26" s="76">
        <f t="shared" si="3"/>
        <v>178.2</v>
      </c>
      <c r="N26" s="76">
        <f t="shared" si="0"/>
        <v>178.2</v>
      </c>
      <c r="O26" t="s">
        <v>73</v>
      </c>
    </row>
    <row r="27" spans="1:16" ht="17.25" customHeight="1" x14ac:dyDescent="0.25">
      <c r="A27" s="190"/>
      <c r="B27" s="190"/>
      <c r="C27" s="80" t="s">
        <v>5</v>
      </c>
      <c r="D27" s="80" t="s">
        <v>76</v>
      </c>
      <c r="E27" s="81">
        <v>2905613</v>
      </c>
      <c r="F27" s="81">
        <v>11705810</v>
      </c>
      <c r="G27" s="80">
        <v>1</v>
      </c>
      <c r="H27" s="131">
        <v>8.24</v>
      </c>
      <c r="I27" s="131">
        <f t="shared" si="1"/>
        <v>8.24</v>
      </c>
      <c r="J27" s="32" t="s">
        <v>353</v>
      </c>
      <c r="K27" s="82">
        <v>38860.771950000002</v>
      </c>
      <c r="L27" s="86">
        <f t="shared" si="2"/>
        <v>38860.771950000002</v>
      </c>
      <c r="M27" s="76">
        <f t="shared" si="3"/>
        <v>11.1030777</v>
      </c>
      <c r="N27" s="76">
        <f t="shared" si="0"/>
        <v>11.1030777</v>
      </c>
      <c r="O27" t="s">
        <v>54</v>
      </c>
    </row>
    <row r="28" spans="1:16" ht="17.25" customHeight="1" x14ac:dyDescent="0.25">
      <c r="A28" s="190"/>
      <c r="B28" s="190"/>
      <c r="C28" s="80" t="s">
        <v>5</v>
      </c>
      <c r="D28" s="80" t="s">
        <v>25</v>
      </c>
      <c r="E28" s="81">
        <v>14607423</v>
      </c>
      <c r="F28" s="81"/>
      <c r="G28" s="80">
        <v>1</v>
      </c>
      <c r="H28" s="131">
        <v>37442.14</v>
      </c>
      <c r="I28" s="131">
        <f t="shared" si="1"/>
        <v>37442.14</v>
      </c>
      <c r="J28" s="32" t="s">
        <v>6</v>
      </c>
      <c r="K28" s="82">
        <v>46400.622187500012</v>
      </c>
      <c r="L28" s="86">
        <f t="shared" si="2"/>
        <v>46400.622187500012</v>
      </c>
      <c r="M28" s="76">
        <f t="shared" si="3"/>
        <v>13.257320625000004</v>
      </c>
      <c r="N28" s="76">
        <f t="shared" si="0"/>
        <v>13.257320625000004</v>
      </c>
      <c r="O28" t="s">
        <v>60</v>
      </c>
    </row>
    <row r="29" spans="1:16" ht="17.25" customHeight="1" x14ac:dyDescent="0.25">
      <c r="A29" s="190"/>
      <c r="B29" s="190"/>
      <c r="C29" s="80" t="s">
        <v>5</v>
      </c>
      <c r="D29" s="80" t="s">
        <v>10</v>
      </c>
      <c r="E29" s="81">
        <v>14763370</v>
      </c>
      <c r="F29" s="81"/>
      <c r="G29" s="80">
        <v>1</v>
      </c>
      <c r="H29" s="131">
        <v>2567886.86</v>
      </c>
      <c r="I29" s="131">
        <f t="shared" si="1"/>
        <v>2567886.86</v>
      </c>
      <c r="J29" s="32" t="s">
        <v>6</v>
      </c>
      <c r="K29" s="82">
        <v>3004427.6262000008</v>
      </c>
      <c r="L29" s="86">
        <f t="shared" si="2"/>
        <v>3004427.6262000008</v>
      </c>
      <c r="M29" s="76">
        <f t="shared" si="3"/>
        <v>858.40789320000022</v>
      </c>
      <c r="N29" s="76">
        <f t="shared" si="0"/>
        <v>858.40789320000022</v>
      </c>
      <c r="O29" t="s">
        <v>77</v>
      </c>
    </row>
    <row r="30" spans="1:16" ht="17.25" customHeight="1" x14ac:dyDescent="0.25">
      <c r="A30" s="190"/>
      <c r="B30" s="190"/>
      <c r="C30" s="80" t="s">
        <v>5</v>
      </c>
      <c r="D30" s="80" t="s">
        <v>10</v>
      </c>
      <c r="E30" s="81">
        <v>14763370</v>
      </c>
      <c r="F30" s="81"/>
      <c r="G30" s="80">
        <v>1</v>
      </c>
      <c r="H30" s="131">
        <v>2567886.86</v>
      </c>
      <c r="I30" s="131">
        <f t="shared" si="1"/>
        <v>2567886.86</v>
      </c>
      <c r="J30" s="32" t="s">
        <v>6</v>
      </c>
      <c r="K30" s="82">
        <v>3004427.6262000008</v>
      </c>
      <c r="L30" s="86">
        <f t="shared" si="2"/>
        <v>3004427.6262000008</v>
      </c>
      <c r="M30" s="76">
        <f t="shared" si="3"/>
        <v>858.40789320000022</v>
      </c>
      <c r="N30" s="76">
        <f t="shared" si="0"/>
        <v>858.40789320000022</v>
      </c>
      <c r="O30" t="s">
        <v>77</v>
      </c>
    </row>
    <row r="31" spans="1:16" ht="17.25" customHeight="1" x14ac:dyDescent="0.25">
      <c r="A31" s="190"/>
      <c r="B31" s="190"/>
      <c r="C31" s="80" t="s">
        <v>5</v>
      </c>
      <c r="D31" s="80" t="s">
        <v>25</v>
      </c>
      <c r="E31" s="81">
        <v>11701192</v>
      </c>
      <c r="F31" s="81"/>
      <c r="G31" s="80">
        <v>2</v>
      </c>
      <c r="H31" s="131">
        <v>109601.07</v>
      </c>
      <c r="I31" s="131">
        <f t="shared" si="1"/>
        <v>219202.14</v>
      </c>
      <c r="J31" s="32" t="s">
        <v>6</v>
      </c>
      <c r="K31" s="82">
        <v>133190.21362500003</v>
      </c>
      <c r="L31" s="86">
        <f t="shared" si="2"/>
        <v>266380.42725000007</v>
      </c>
      <c r="M31" s="76">
        <f t="shared" si="3"/>
        <v>38.054346750000008</v>
      </c>
      <c r="N31" s="76">
        <f t="shared" si="0"/>
        <v>76.108693500000015</v>
      </c>
      <c r="O31" t="s">
        <v>60</v>
      </c>
    </row>
    <row r="32" spans="1:16" ht="17.25" customHeight="1" x14ac:dyDescent="0.25">
      <c r="A32" s="190"/>
      <c r="B32" s="190"/>
      <c r="C32" s="80" t="s">
        <v>5</v>
      </c>
      <c r="D32" s="80" t="s">
        <v>25</v>
      </c>
      <c r="E32" s="81" t="s">
        <v>78</v>
      </c>
      <c r="F32" s="81"/>
      <c r="G32" s="80">
        <v>4</v>
      </c>
      <c r="H32" s="131">
        <v>7572.18</v>
      </c>
      <c r="I32" s="131">
        <f t="shared" si="1"/>
        <v>30288.720000000001</v>
      </c>
      <c r="J32" s="32" t="s">
        <v>6</v>
      </c>
      <c r="K32" s="82">
        <v>10470.2598</v>
      </c>
      <c r="L32" s="86">
        <f t="shared" si="2"/>
        <v>41881.039199999999</v>
      </c>
      <c r="M32" s="76">
        <f t="shared" si="3"/>
        <v>2.9915028000000001</v>
      </c>
      <c r="N32" s="76">
        <f t="shared" si="0"/>
        <v>11.966011200000001</v>
      </c>
      <c r="O32" t="s">
        <v>60</v>
      </c>
    </row>
    <row r="33" spans="1:15" ht="17.25" customHeight="1" x14ac:dyDescent="0.25">
      <c r="A33" s="190"/>
      <c r="B33" s="190"/>
      <c r="C33" s="80" t="s">
        <v>5</v>
      </c>
      <c r="D33" s="80" t="s">
        <v>25</v>
      </c>
      <c r="E33" s="81">
        <v>14541748</v>
      </c>
      <c r="F33" s="81"/>
      <c r="G33" s="80">
        <v>2</v>
      </c>
      <c r="H33" s="131">
        <v>10.54</v>
      </c>
      <c r="I33" s="131">
        <f t="shared" si="1"/>
        <v>21.08</v>
      </c>
      <c r="J33" s="32" t="s">
        <v>353</v>
      </c>
      <c r="K33" s="82">
        <v>49625.94</v>
      </c>
      <c r="L33" s="86">
        <f t="shared" si="2"/>
        <v>99251.88</v>
      </c>
      <c r="M33" s="76">
        <f t="shared" si="3"/>
        <v>14.178840000000001</v>
      </c>
      <c r="N33" s="76">
        <f t="shared" si="0"/>
        <v>28.357680000000002</v>
      </c>
      <c r="O33" t="s">
        <v>54</v>
      </c>
    </row>
    <row r="34" spans="1:15" ht="17.25" customHeight="1" x14ac:dyDescent="0.25">
      <c r="A34" s="190"/>
      <c r="B34" s="190"/>
      <c r="C34" s="32" t="s">
        <v>5</v>
      </c>
      <c r="D34" s="32" t="s">
        <v>25</v>
      </c>
      <c r="E34" s="35">
        <v>11701198</v>
      </c>
      <c r="F34" s="35"/>
      <c r="G34" s="32">
        <v>1</v>
      </c>
      <c r="H34" s="131">
        <v>98866.05</v>
      </c>
      <c r="I34" s="131">
        <f t="shared" si="1"/>
        <v>98866.05</v>
      </c>
      <c r="J34" s="32" t="s">
        <v>6</v>
      </c>
      <c r="K34" s="33">
        <v>120116.32762500003</v>
      </c>
      <c r="L34" s="86">
        <f t="shared" si="2"/>
        <v>120116.32762500003</v>
      </c>
      <c r="M34" s="76">
        <f t="shared" si="3"/>
        <v>34.318950750000013</v>
      </c>
      <c r="N34" s="76">
        <f t="shared" ref="N34:N65" si="4">G34*M34</f>
        <v>34.318950750000013</v>
      </c>
      <c r="O34" t="s">
        <v>60</v>
      </c>
    </row>
    <row r="35" spans="1:15" ht="17.25" customHeight="1" x14ac:dyDescent="0.25">
      <c r="A35" s="190"/>
      <c r="B35" s="190"/>
      <c r="C35" s="32" t="s">
        <v>5</v>
      </c>
      <c r="D35" s="32" t="s">
        <v>25</v>
      </c>
      <c r="E35" s="35" t="s">
        <v>79</v>
      </c>
      <c r="F35" s="35"/>
      <c r="G35" s="32">
        <v>1</v>
      </c>
      <c r="H35" s="131">
        <v>194064.16</v>
      </c>
      <c r="I35" s="131">
        <f t="shared" si="1"/>
        <v>194064.16</v>
      </c>
      <c r="J35" s="32" t="s">
        <v>6</v>
      </c>
      <c r="K35" s="33">
        <v>256387.13100000002</v>
      </c>
      <c r="L35" s="86">
        <f t="shared" si="2"/>
        <v>256387.13100000002</v>
      </c>
      <c r="M35" s="76">
        <f t="shared" si="3"/>
        <v>73.253466000000003</v>
      </c>
      <c r="N35" s="76">
        <f t="shared" si="4"/>
        <v>73.253466000000003</v>
      </c>
      <c r="O35" t="s">
        <v>60</v>
      </c>
    </row>
    <row r="36" spans="1:15" ht="17.25" customHeight="1" x14ac:dyDescent="0.25">
      <c r="A36" s="190"/>
      <c r="B36" s="190"/>
      <c r="C36" s="32" t="s">
        <v>5</v>
      </c>
      <c r="D36" s="32" t="s">
        <v>25</v>
      </c>
      <c r="E36" s="35" t="s">
        <v>26</v>
      </c>
      <c r="F36" s="35"/>
      <c r="G36" s="32">
        <v>1</v>
      </c>
      <c r="H36" s="131">
        <v>55.1</v>
      </c>
      <c r="I36" s="131">
        <f t="shared" si="1"/>
        <v>55.1</v>
      </c>
      <c r="J36" s="32" t="s">
        <v>353</v>
      </c>
      <c r="K36" s="33">
        <v>259357.56892500006</v>
      </c>
      <c r="L36" s="86">
        <f t="shared" si="2"/>
        <v>259357.56892500006</v>
      </c>
      <c r="M36" s="76">
        <f t="shared" si="3"/>
        <v>74.102162550000017</v>
      </c>
      <c r="N36" s="76">
        <f t="shared" si="4"/>
        <v>74.102162550000017</v>
      </c>
      <c r="O36" t="s">
        <v>54</v>
      </c>
    </row>
    <row r="37" spans="1:15" ht="17.25" customHeight="1" x14ac:dyDescent="0.25">
      <c r="A37" s="190"/>
      <c r="B37" s="190"/>
      <c r="C37" s="32" t="s">
        <v>5</v>
      </c>
      <c r="D37" s="32" t="s">
        <v>25</v>
      </c>
      <c r="E37" s="35">
        <v>11707954</v>
      </c>
      <c r="F37" s="35"/>
      <c r="G37" s="32">
        <v>1</v>
      </c>
      <c r="H37" s="131">
        <v>26889.81</v>
      </c>
      <c r="I37" s="131">
        <f t="shared" si="1"/>
        <v>26889.81</v>
      </c>
      <c r="J37" s="32" t="s">
        <v>6</v>
      </c>
      <c r="K37" s="33">
        <v>32918.177250000001</v>
      </c>
      <c r="L37" s="86">
        <f t="shared" si="2"/>
        <v>32918.177250000001</v>
      </c>
      <c r="M37" s="76">
        <f t="shared" si="3"/>
        <v>9.4051934999999993</v>
      </c>
      <c r="N37" s="76">
        <f t="shared" si="4"/>
        <v>9.4051934999999993</v>
      </c>
      <c r="O37" t="s">
        <v>60</v>
      </c>
    </row>
    <row r="38" spans="1:15" ht="17.25" customHeight="1" x14ac:dyDescent="0.25">
      <c r="A38" s="191"/>
      <c r="B38" s="191"/>
      <c r="C38" s="32"/>
      <c r="D38" s="32" t="s">
        <v>17</v>
      </c>
      <c r="E38" s="35" t="s">
        <v>80</v>
      </c>
      <c r="F38" s="35"/>
      <c r="G38" s="32">
        <v>1</v>
      </c>
      <c r="H38" s="131" t="e">
        <v>#N/A</v>
      </c>
      <c r="I38" s="131" t="e">
        <f t="shared" si="1"/>
        <v>#N/A</v>
      </c>
      <c r="J38" s="32"/>
      <c r="K38" s="33"/>
      <c r="L38" s="86">
        <f t="shared" si="2"/>
        <v>0</v>
      </c>
      <c r="M38" s="76">
        <f t="shared" si="3"/>
        <v>0</v>
      </c>
      <c r="N38" s="76">
        <f t="shared" si="4"/>
        <v>0</v>
      </c>
      <c r="O38" t="s">
        <v>81</v>
      </c>
    </row>
    <row r="39" spans="1:15" ht="17.25" customHeight="1" x14ac:dyDescent="0.25">
      <c r="A39" s="189" t="s">
        <v>82</v>
      </c>
      <c r="B39" s="189" t="s">
        <v>83</v>
      </c>
      <c r="C39" s="80" t="s">
        <v>5</v>
      </c>
      <c r="D39" s="80" t="s">
        <v>71</v>
      </c>
      <c r="E39" s="81" t="s">
        <v>72</v>
      </c>
      <c r="F39" s="81"/>
      <c r="G39" s="80">
        <v>1</v>
      </c>
      <c r="H39" s="131">
        <v>800000</v>
      </c>
      <c r="I39" s="131">
        <f t="shared" si="1"/>
        <v>800000</v>
      </c>
      <c r="J39" s="32" t="s">
        <v>6</v>
      </c>
      <c r="K39" s="82">
        <v>1203300</v>
      </c>
      <c r="L39" s="86">
        <f t="shared" si="2"/>
        <v>1203300</v>
      </c>
      <c r="M39" s="76">
        <f t="shared" si="3"/>
        <v>343.8</v>
      </c>
      <c r="N39" s="76">
        <f t="shared" si="4"/>
        <v>343.8</v>
      </c>
      <c r="O39" t="s">
        <v>73</v>
      </c>
    </row>
    <row r="40" spans="1:15" ht="17.25" customHeight="1" x14ac:dyDescent="0.25">
      <c r="A40" s="190"/>
      <c r="B40" s="190"/>
      <c r="C40" s="80" t="s">
        <v>5</v>
      </c>
      <c r="D40" s="80" t="s">
        <v>74</v>
      </c>
      <c r="E40" s="81" t="s">
        <v>75</v>
      </c>
      <c r="F40" s="81"/>
      <c r="G40" s="80">
        <v>1</v>
      </c>
      <c r="H40" s="131">
        <v>450000</v>
      </c>
      <c r="I40" s="131">
        <f t="shared" si="1"/>
        <v>450000</v>
      </c>
      <c r="J40" s="32" t="s">
        <v>6</v>
      </c>
      <c r="K40" s="82">
        <v>623700</v>
      </c>
      <c r="L40" s="86">
        <f t="shared" si="2"/>
        <v>623700</v>
      </c>
      <c r="M40" s="76">
        <f t="shared" si="3"/>
        <v>178.2</v>
      </c>
      <c r="N40" s="76">
        <f t="shared" si="4"/>
        <v>178.2</v>
      </c>
      <c r="O40" t="s">
        <v>73</v>
      </c>
    </row>
    <row r="41" spans="1:15" ht="17.25" customHeight="1" x14ac:dyDescent="0.25">
      <c r="A41" s="190"/>
      <c r="B41" s="190"/>
      <c r="C41" s="32" t="s">
        <v>5</v>
      </c>
      <c r="D41" s="32" t="s">
        <v>76</v>
      </c>
      <c r="E41" s="35">
        <v>2905613</v>
      </c>
      <c r="F41" s="35"/>
      <c r="G41" s="32">
        <v>1</v>
      </c>
      <c r="H41" s="131">
        <v>8.24</v>
      </c>
      <c r="I41" s="131">
        <f t="shared" si="1"/>
        <v>8.24</v>
      </c>
      <c r="J41" s="32" t="s">
        <v>353</v>
      </c>
      <c r="K41" s="33">
        <v>38860.771950000002</v>
      </c>
      <c r="L41" s="86">
        <f t="shared" si="2"/>
        <v>38860.771950000002</v>
      </c>
      <c r="M41" s="76">
        <f t="shared" si="3"/>
        <v>11.1030777</v>
      </c>
      <c r="N41" s="76">
        <f t="shared" si="4"/>
        <v>11.1030777</v>
      </c>
      <c r="O41" t="s">
        <v>54</v>
      </c>
    </row>
    <row r="42" spans="1:15" ht="17.25" customHeight="1" x14ac:dyDescent="0.25">
      <c r="A42" s="190"/>
      <c r="B42" s="190"/>
      <c r="C42" s="32" t="s">
        <v>5</v>
      </c>
      <c r="D42" s="32" t="s">
        <v>25</v>
      </c>
      <c r="E42" s="35">
        <v>14607423</v>
      </c>
      <c r="F42" s="35"/>
      <c r="G42" s="32">
        <v>1</v>
      </c>
      <c r="H42" s="131">
        <v>37442.14</v>
      </c>
      <c r="I42" s="131">
        <f t="shared" si="1"/>
        <v>37442.14</v>
      </c>
      <c r="J42" s="32" t="s">
        <v>6</v>
      </c>
      <c r="K42" s="33">
        <v>46400.622187500012</v>
      </c>
      <c r="L42" s="86">
        <f t="shared" si="2"/>
        <v>46400.622187500012</v>
      </c>
      <c r="M42" s="76">
        <f t="shared" si="3"/>
        <v>13.257320625000004</v>
      </c>
      <c r="N42" s="76">
        <f t="shared" si="4"/>
        <v>13.257320625000004</v>
      </c>
      <c r="O42" t="s">
        <v>60</v>
      </c>
    </row>
    <row r="43" spans="1:15" ht="17.25" customHeight="1" x14ac:dyDescent="0.25">
      <c r="A43" s="190"/>
      <c r="B43" s="190"/>
      <c r="C43" s="32" t="s">
        <v>5</v>
      </c>
      <c r="D43" s="32" t="s">
        <v>10</v>
      </c>
      <c r="E43" s="35">
        <v>14763370</v>
      </c>
      <c r="F43" s="35"/>
      <c r="G43" s="32">
        <v>1</v>
      </c>
      <c r="H43" s="131">
        <v>2567886.86</v>
      </c>
      <c r="I43" s="131">
        <f t="shared" si="1"/>
        <v>2567886.86</v>
      </c>
      <c r="J43" s="32" t="s">
        <v>6</v>
      </c>
      <c r="K43" s="33">
        <v>3004427.6262000008</v>
      </c>
      <c r="L43" s="86">
        <f t="shared" si="2"/>
        <v>3004427.6262000008</v>
      </c>
      <c r="M43" s="76">
        <f t="shared" si="3"/>
        <v>858.40789320000022</v>
      </c>
      <c r="N43" s="76">
        <f t="shared" si="4"/>
        <v>858.40789320000022</v>
      </c>
      <c r="O43" t="s">
        <v>54</v>
      </c>
    </row>
    <row r="44" spans="1:15" ht="17.25" customHeight="1" x14ac:dyDescent="0.25">
      <c r="A44" s="190"/>
      <c r="B44" s="190"/>
      <c r="C44" s="32" t="s">
        <v>5</v>
      </c>
      <c r="D44" s="32" t="s">
        <v>10</v>
      </c>
      <c r="E44" s="35">
        <v>14763370</v>
      </c>
      <c r="F44" s="35"/>
      <c r="G44" s="32">
        <v>1</v>
      </c>
      <c r="H44" s="131">
        <v>2567886.86</v>
      </c>
      <c r="I44" s="131">
        <f t="shared" si="1"/>
        <v>2567886.86</v>
      </c>
      <c r="J44" s="32" t="s">
        <v>6</v>
      </c>
      <c r="K44" s="33">
        <v>3004427.6262000008</v>
      </c>
      <c r="L44" s="86">
        <f t="shared" si="2"/>
        <v>3004427.6262000008</v>
      </c>
      <c r="M44" s="76">
        <f t="shared" si="3"/>
        <v>858.40789320000022</v>
      </c>
      <c r="N44" s="76">
        <f t="shared" si="4"/>
        <v>858.40789320000022</v>
      </c>
      <c r="O44" t="s">
        <v>54</v>
      </c>
    </row>
    <row r="45" spans="1:15" ht="17.25" customHeight="1" x14ac:dyDescent="0.25">
      <c r="A45" s="190"/>
      <c r="B45" s="190"/>
      <c r="C45" s="32" t="s">
        <v>5</v>
      </c>
      <c r="D45" s="32" t="s">
        <v>25</v>
      </c>
      <c r="E45" s="35">
        <v>11701192</v>
      </c>
      <c r="F45" s="35"/>
      <c r="G45" s="32">
        <v>2</v>
      </c>
      <c r="H45" s="131">
        <v>109601.07</v>
      </c>
      <c r="I45" s="131">
        <f t="shared" si="1"/>
        <v>219202.14</v>
      </c>
      <c r="J45" s="32" t="s">
        <v>6</v>
      </c>
      <c r="K45" s="33">
        <v>133190.21362500003</v>
      </c>
      <c r="L45" s="86">
        <f t="shared" si="2"/>
        <v>266380.42725000007</v>
      </c>
      <c r="M45" s="76">
        <f t="shared" si="3"/>
        <v>38.054346750000008</v>
      </c>
      <c r="N45" s="76">
        <f t="shared" si="4"/>
        <v>76.108693500000015</v>
      </c>
      <c r="O45" t="s">
        <v>60</v>
      </c>
    </row>
    <row r="46" spans="1:15" ht="17.25" customHeight="1" x14ac:dyDescent="0.25">
      <c r="A46" s="190"/>
      <c r="B46" s="190"/>
      <c r="C46" s="32" t="s">
        <v>5</v>
      </c>
      <c r="D46" s="32" t="s">
        <v>25</v>
      </c>
      <c r="E46" s="35" t="s">
        <v>78</v>
      </c>
      <c r="F46" s="35"/>
      <c r="G46" s="32">
        <v>4</v>
      </c>
      <c r="H46" s="131">
        <v>7572.18</v>
      </c>
      <c r="I46" s="131">
        <f t="shared" si="1"/>
        <v>30288.720000000001</v>
      </c>
      <c r="J46" s="32" t="s">
        <v>6</v>
      </c>
      <c r="K46" s="33">
        <v>10470.2598</v>
      </c>
      <c r="L46" s="86">
        <f t="shared" si="2"/>
        <v>41881.039199999999</v>
      </c>
      <c r="M46" s="76">
        <f t="shared" si="3"/>
        <v>2.9915028000000001</v>
      </c>
      <c r="N46" s="76">
        <f t="shared" si="4"/>
        <v>11.966011200000001</v>
      </c>
      <c r="O46" t="s">
        <v>60</v>
      </c>
    </row>
    <row r="47" spans="1:15" ht="17.25" customHeight="1" x14ac:dyDescent="0.25">
      <c r="A47" s="190"/>
      <c r="B47" s="190"/>
      <c r="C47" s="32" t="s">
        <v>5</v>
      </c>
      <c r="D47" s="32" t="s">
        <v>25</v>
      </c>
      <c r="E47" s="35">
        <v>14541748</v>
      </c>
      <c r="F47" s="35"/>
      <c r="G47" s="32">
        <v>2</v>
      </c>
      <c r="H47" s="131">
        <v>10.54</v>
      </c>
      <c r="I47" s="131">
        <f t="shared" si="1"/>
        <v>21.08</v>
      </c>
      <c r="J47" s="32" t="s">
        <v>353</v>
      </c>
      <c r="K47" s="33">
        <v>49625.94</v>
      </c>
      <c r="L47" s="86">
        <f t="shared" si="2"/>
        <v>99251.88</v>
      </c>
      <c r="M47" s="76">
        <f t="shared" si="3"/>
        <v>14.178840000000001</v>
      </c>
      <c r="N47" s="76">
        <f t="shared" si="4"/>
        <v>28.357680000000002</v>
      </c>
      <c r="O47" t="s">
        <v>54</v>
      </c>
    </row>
    <row r="48" spans="1:15" ht="17.25" customHeight="1" x14ac:dyDescent="0.25">
      <c r="A48" s="190"/>
      <c r="B48" s="190"/>
      <c r="C48" s="32" t="s">
        <v>5</v>
      </c>
      <c r="D48" s="32" t="s">
        <v>25</v>
      </c>
      <c r="E48" s="35">
        <v>11701198</v>
      </c>
      <c r="F48" s="35"/>
      <c r="G48" s="32">
        <v>1</v>
      </c>
      <c r="H48" s="131">
        <v>98866.05</v>
      </c>
      <c r="I48" s="131">
        <f t="shared" si="1"/>
        <v>98866.05</v>
      </c>
      <c r="J48" s="32" t="s">
        <v>6</v>
      </c>
      <c r="K48" s="33">
        <v>120116.32762500003</v>
      </c>
      <c r="L48" s="86">
        <f t="shared" si="2"/>
        <v>120116.32762500003</v>
      </c>
      <c r="M48" s="76">
        <f t="shared" si="3"/>
        <v>34.318950750000013</v>
      </c>
      <c r="N48" s="76">
        <f t="shared" si="4"/>
        <v>34.318950750000013</v>
      </c>
      <c r="O48" t="s">
        <v>60</v>
      </c>
    </row>
    <row r="49" spans="1:16" ht="17.25" customHeight="1" x14ac:dyDescent="0.25">
      <c r="A49" s="190"/>
      <c r="B49" s="190"/>
      <c r="C49" s="32" t="s">
        <v>5</v>
      </c>
      <c r="D49" s="32" t="s">
        <v>25</v>
      </c>
      <c r="E49" s="35" t="s">
        <v>79</v>
      </c>
      <c r="F49" s="35"/>
      <c r="G49" s="32">
        <v>1</v>
      </c>
      <c r="H49" s="131">
        <v>194064.16</v>
      </c>
      <c r="I49" s="131">
        <f t="shared" si="1"/>
        <v>194064.16</v>
      </c>
      <c r="J49" s="32" t="s">
        <v>6</v>
      </c>
      <c r="K49" s="33">
        <v>256387.13100000002</v>
      </c>
      <c r="L49" s="86">
        <f t="shared" si="2"/>
        <v>256387.13100000002</v>
      </c>
      <c r="M49" s="76">
        <f t="shared" si="3"/>
        <v>73.253466000000003</v>
      </c>
      <c r="N49" s="76">
        <f t="shared" si="4"/>
        <v>73.253466000000003</v>
      </c>
      <c r="O49" t="s">
        <v>60</v>
      </c>
    </row>
    <row r="50" spans="1:16" ht="17.25" customHeight="1" x14ac:dyDescent="0.25">
      <c r="A50" s="190"/>
      <c r="B50" s="190"/>
      <c r="C50" s="32" t="s">
        <v>5</v>
      </c>
      <c r="D50" s="32" t="s">
        <v>25</v>
      </c>
      <c r="E50" s="35" t="s">
        <v>26</v>
      </c>
      <c r="F50" s="35"/>
      <c r="G50" s="32">
        <v>1</v>
      </c>
      <c r="H50" s="131">
        <v>55.1</v>
      </c>
      <c r="I50" s="131">
        <f t="shared" si="1"/>
        <v>55.1</v>
      </c>
      <c r="J50" s="32" t="s">
        <v>353</v>
      </c>
      <c r="K50" s="33">
        <v>259357.56892500006</v>
      </c>
      <c r="L50" s="86">
        <f t="shared" si="2"/>
        <v>259357.56892500006</v>
      </c>
      <c r="M50" s="76">
        <f t="shared" si="3"/>
        <v>74.102162550000017</v>
      </c>
      <c r="N50" s="76">
        <f t="shared" si="4"/>
        <v>74.102162550000017</v>
      </c>
      <c r="O50" t="s">
        <v>54</v>
      </c>
    </row>
    <row r="51" spans="1:16" ht="17.25" customHeight="1" x14ac:dyDescent="0.25">
      <c r="A51" s="190"/>
      <c r="B51" s="190"/>
      <c r="C51" s="32" t="s">
        <v>5</v>
      </c>
      <c r="D51" s="32" t="s">
        <v>25</v>
      </c>
      <c r="E51" s="35">
        <v>11707954</v>
      </c>
      <c r="F51" s="35"/>
      <c r="G51" s="32">
        <v>1</v>
      </c>
      <c r="H51" s="131">
        <v>26889.81</v>
      </c>
      <c r="I51" s="131">
        <f t="shared" si="1"/>
        <v>26889.81</v>
      </c>
      <c r="J51" s="32" t="s">
        <v>6</v>
      </c>
      <c r="K51" s="33">
        <v>32918.177250000001</v>
      </c>
      <c r="L51" s="86">
        <f t="shared" si="2"/>
        <v>32918.177250000001</v>
      </c>
      <c r="M51" s="76">
        <f t="shared" si="3"/>
        <v>9.4051934999999993</v>
      </c>
      <c r="N51" s="76">
        <f t="shared" si="4"/>
        <v>9.4051934999999993</v>
      </c>
      <c r="O51" t="s">
        <v>60</v>
      </c>
    </row>
    <row r="52" spans="1:16" ht="17.25" customHeight="1" x14ac:dyDescent="0.25">
      <c r="A52" s="191"/>
      <c r="B52" s="191"/>
      <c r="C52" s="32"/>
      <c r="D52" s="32" t="s">
        <v>17</v>
      </c>
      <c r="E52" s="35" t="s">
        <v>80</v>
      </c>
      <c r="F52" s="35"/>
      <c r="G52" s="32">
        <v>1</v>
      </c>
      <c r="H52" s="131" t="e">
        <v>#N/A</v>
      </c>
      <c r="I52" s="131" t="e">
        <f t="shared" si="1"/>
        <v>#N/A</v>
      </c>
      <c r="J52" s="32"/>
      <c r="K52" s="33"/>
      <c r="L52" s="86">
        <f t="shared" si="2"/>
        <v>0</v>
      </c>
      <c r="M52" s="76">
        <f t="shared" si="3"/>
        <v>0</v>
      </c>
      <c r="N52" s="76">
        <f t="shared" si="4"/>
        <v>0</v>
      </c>
      <c r="O52" t="s">
        <v>81</v>
      </c>
    </row>
    <row r="53" spans="1:16" ht="15.75" customHeight="1" x14ac:dyDescent="0.25">
      <c r="A53" s="185" t="s">
        <v>84</v>
      </c>
      <c r="B53" s="185" t="s">
        <v>85</v>
      </c>
      <c r="C53" s="83" t="s">
        <v>5</v>
      </c>
      <c r="D53" s="80" t="s">
        <v>86</v>
      </c>
      <c r="E53" s="81">
        <v>14594933</v>
      </c>
      <c r="F53" s="81"/>
      <c r="G53" s="80">
        <v>1</v>
      </c>
      <c r="H53" s="131">
        <v>315000</v>
      </c>
      <c r="I53" s="131">
        <f t="shared" si="1"/>
        <v>315000</v>
      </c>
      <c r="J53" s="32" t="s">
        <v>6</v>
      </c>
      <c r="K53" s="84">
        <v>455000</v>
      </c>
      <c r="L53" s="86">
        <f t="shared" si="2"/>
        <v>455000</v>
      </c>
      <c r="M53" s="76">
        <f t="shared" si="3"/>
        <v>130</v>
      </c>
      <c r="N53" s="76">
        <f t="shared" si="4"/>
        <v>130</v>
      </c>
      <c r="O53" t="s">
        <v>87</v>
      </c>
    </row>
    <row r="54" spans="1:16" ht="15.75" customHeight="1" x14ac:dyDescent="0.25">
      <c r="A54" s="185"/>
      <c r="B54" s="185"/>
      <c r="C54" s="42" t="s">
        <v>88</v>
      </c>
      <c r="D54" s="32" t="s">
        <v>11</v>
      </c>
      <c r="E54" s="35">
        <v>14529771</v>
      </c>
      <c r="F54" s="35"/>
      <c r="G54" s="32">
        <v>1</v>
      </c>
      <c r="H54" s="131">
        <v>58.55</v>
      </c>
      <c r="I54" s="131">
        <f t="shared" si="1"/>
        <v>58.55</v>
      </c>
      <c r="J54" s="32" t="s">
        <v>353</v>
      </c>
      <c r="K54" s="43">
        <v>340831</v>
      </c>
      <c r="L54" s="86">
        <f t="shared" si="2"/>
        <v>340831</v>
      </c>
      <c r="M54" s="76">
        <f t="shared" si="3"/>
        <v>97.380285714285719</v>
      </c>
      <c r="N54" s="76">
        <f t="shared" si="4"/>
        <v>97.380285714285719</v>
      </c>
      <c r="O54" t="s">
        <v>55</v>
      </c>
      <c r="P54" t="s">
        <v>356</v>
      </c>
    </row>
    <row r="55" spans="1:16" ht="15.75" customHeight="1" x14ac:dyDescent="0.25">
      <c r="A55" s="185"/>
      <c r="B55" s="185"/>
      <c r="C55" s="44" t="s">
        <v>5</v>
      </c>
      <c r="D55" s="32" t="s">
        <v>89</v>
      </c>
      <c r="E55" s="35">
        <v>14529773</v>
      </c>
      <c r="F55" s="35"/>
      <c r="G55" s="32">
        <v>1</v>
      </c>
      <c r="H55" s="131">
        <v>541.75</v>
      </c>
      <c r="I55" s="131">
        <f t="shared" si="1"/>
        <v>541.75</v>
      </c>
      <c r="J55" s="32" t="s">
        <v>353</v>
      </c>
      <c r="K55" s="43">
        <v>2554206</v>
      </c>
      <c r="L55" s="86">
        <f t="shared" si="2"/>
        <v>2554206</v>
      </c>
      <c r="M55" s="76">
        <f t="shared" ref="M55:M112" si="5">K55/3500</f>
        <v>729.77314285714283</v>
      </c>
      <c r="N55" s="76">
        <f t="shared" si="4"/>
        <v>729.77314285714283</v>
      </c>
      <c r="O55" t="s">
        <v>54</v>
      </c>
    </row>
    <row r="56" spans="1:16" ht="15.75" customHeight="1" x14ac:dyDescent="0.25">
      <c r="A56" s="185"/>
      <c r="B56" s="185"/>
      <c r="C56" s="42" t="s">
        <v>88</v>
      </c>
      <c r="D56" s="32" t="s">
        <v>90</v>
      </c>
      <c r="E56" s="35">
        <v>14529772</v>
      </c>
      <c r="F56" s="35"/>
      <c r="G56" s="32">
        <v>1</v>
      </c>
      <c r="H56" s="131">
        <v>66.91</v>
      </c>
      <c r="I56" s="131">
        <f t="shared" si="1"/>
        <v>66.91</v>
      </c>
      <c r="J56" s="32" t="s">
        <v>353</v>
      </c>
      <c r="K56" s="43">
        <v>389796</v>
      </c>
      <c r="L56" s="86">
        <f t="shared" si="2"/>
        <v>389796</v>
      </c>
      <c r="M56" s="76">
        <f t="shared" si="5"/>
        <v>111.37028571428571</v>
      </c>
      <c r="N56" s="76">
        <f t="shared" si="4"/>
        <v>111.37028571428571</v>
      </c>
      <c r="O56" t="s">
        <v>91</v>
      </c>
      <c r="P56" t="s">
        <v>356</v>
      </c>
    </row>
    <row r="57" spans="1:16" ht="15.75" customHeight="1" x14ac:dyDescent="0.25">
      <c r="A57" s="185"/>
      <c r="B57" s="185"/>
      <c r="C57" s="44" t="s">
        <v>5</v>
      </c>
      <c r="D57" s="32" t="s">
        <v>11</v>
      </c>
      <c r="E57" s="35">
        <v>14529769</v>
      </c>
      <c r="F57" s="35"/>
      <c r="G57" s="32">
        <v>1</v>
      </c>
      <c r="H57" s="131">
        <v>357.46</v>
      </c>
      <c r="I57" s="131">
        <f t="shared" si="1"/>
        <v>357.46</v>
      </c>
      <c r="J57" s="32" t="s">
        <v>353</v>
      </c>
      <c r="K57" s="43">
        <v>1685309</v>
      </c>
      <c r="L57" s="86">
        <f t="shared" si="2"/>
        <v>1685309</v>
      </c>
      <c r="M57" s="76">
        <f t="shared" si="5"/>
        <v>481.51685714285713</v>
      </c>
      <c r="N57" s="76">
        <f t="shared" si="4"/>
        <v>481.51685714285713</v>
      </c>
      <c r="O57" t="s">
        <v>92</v>
      </c>
    </row>
    <row r="58" spans="1:16" ht="15.75" customHeight="1" x14ac:dyDescent="0.25">
      <c r="A58" s="185"/>
      <c r="B58" s="185"/>
      <c r="C58" s="42" t="s">
        <v>5</v>
      </c>
      <c r="D58" s="32" t="s">
        <v>13</v>
      </c>
      <c r="E58" s="35" t="s">
        <v>18</v>
      </c>
      <c r="F58" s="35"/>
      <c r="G58" s="32">
        <v>1</v>
      </c>
      <c r="H58" s="131">
        <v>130100</v>
      </c>
      <c r="I58" s="131">
        <f t="shared" si="1"/>
        <v>130100</v>
      </c>
      <c r="J58" s="32" t="s">
        <v>6</v>
      </c>
      <c r="K58" s="43">
        <v>298686</v>
      </c>
      <c r="L58" s="86">
        <f t="shared" si="2"/>
        <v>298686</v>
      </c>
      <c r="M58" s="76">
        <f t="shared" si="5"/>
        <v>85.338857142857137</v>
      </c>
      <c r="N58" s="76">
        <f t="shared" si="4"/>
        <v>85.338857142857137</v>
      </c>
      <c r="O58" t="s">
        <v>55</v>
      </c>
      <c r="P58" t="s">
        <v>358</v>
      </c>
    </row>
    <row r="59" spans="1:16" ht="15.75" customHeight="1" x14ac:dyDescent="0.25">
      <c r="A59" s="185"/>
      <c r="B59" s="185"/>
      <c r="C59" s="42" t="s">
        <v>5</v>
      </c>
      <c r="D59" s="32" t="s">
        <v>17</v>
      </c>
      <c r="E59" s="35">
        <v>14529765</v>
      </c>
      <c r="F59" s="35"/>
      <c r="G59" s="32">
        <v>1</v>
      </c>
      <c r="H59" s="131">
        <v>36.6</v>
      </c>
      <c r="I59" s="131">
        <f t="shared" si="1"/>
        <v>36.6</v>
      </c>
      <c r="J59" s="32" t="s">
        <v>353</v>
      </c>
      <c r="K59" s="43">
        <v>186718</v>
      </c>
      <c r="L59" s="86">
        <f t="shared" si="2"/>
        <v>186718</v>
      </c>
      <c r="M59" s="76">
        <f t="shared" si="5"/>
        <v>53.347999999999999</v>
      </c>
      <c r="N59" s="76">
        <f t="shared" si="4"/>
        <v>53.347999999999999</v>
      </c>
      <c r="O59" t="s">
        <v>55</v>
      </c>
      <c r="P59" t="s">
        <v>358</v>
      </c>
    </row>
    <row r="60" spans="1:16" ht="15.75" customHeight="1" x14ac:dyDescent="0.25">
      <c r="A60" s="185"/>
      <c r="B60" s="185"/>
      <c r="C60" s="42" t="s">
        <v>5</v>
      </c>
      <c r="D60" s="32" t="s">
        <v>93</v>
      </c>
      <c r="E60" s="35">
        <v>990582</v>
      </c>
      <c r="F60" s="35"/>
      <c r="G60" s="32">
        <v>2</v>
      </c>
      <c r="H60" s="131">
        <v>0.93</v>
      </c>
      <c r="I60" s="131">
        <f t="shared" si="1"/>
        <v>1.86</v>
      </c>
      <c r="J60" s="32" t="s">
        <v>353</v>
      </c>
      <c r="K60" s="43">
        <v>4363</v>
      </c>
      <c r="L60" s="86">
        <f t="shared" si="2"/>
        <v>8726</v>
      </c>
      <c r="M60" s="76">
        <f t="shared" si="5"/>
        <v>1.2465714285714287</v>
      </c>
      <c r="N60" s="76">
        <f t="shared" si="4"/>
        <v>2.4931428571428573</v>
      </c>
      <c r="O60" t="s">
        <v>54</v>
      </c>
    </row>
    <row r="61" spans="1:16" ht="15.75" customHeight="1" x14ac:dyDescent="0.25">
      <c r="A61" s="185"/>
      <c r="B61" s="185"/>
      <c r="C61" s="42" t="s">
        <v>5</v>
      </c>
      <c r="D61" s="32" t="s">
        <v>10</v>
      </c>
      <c r="E61" s="35">
        <v>14552332</v>
      </c>
      <c r="F61" s="35"/>
      <c r="G61" s="32">
        <v>1</v>
      </c>
      <c r="H61" s="131">
        <v>96.61</v>
      </c>
      <c r="I61" s="131">
        <f t="shared" si="1"/>
        <v>96.61</v>
      </c>
      <c r="J61" s="32" t="s">
        <v>353</v>
      </c>
      <c r="K61" s="43">
        <v>467216</v>
      </c>
      <c r="L61" s="86">
        <f t="shared" si="2"/>
        <v>467216</v>
      </c>
      <c r="M61" s="76">
        <f t="shared" si="5"/>
        <v>133.4902857142857</v>
      </c>
      <c r="N61" s="76">
        <f t="shared" si="4"/>
        <v>133.4902857142857</v>
      </c>
      <c r="O61" t="s">
        <v>55</v>
      </c>
      <c r="P61" t="s">
        <v>358</v>
      </c>
    </row>
    <row r="62" spans="1:16" ht="15.75" customHeight="1" x14ac:dyDescent="0.25">
      <c r="A62" s="185"/>
      <c r="B62" s="185"/>
      <c r="C62" s="42" t="s">
        <v>94</v>
      </c>
      <c r="D62" s="32" t="s">
        <v>95</v>
      </c>
      <c r="E62" s="85" t="s">
        <v>96</v>
      </c>
      <c r="F62" s="35"/>
      <c r="G62" s="32">
        <v>1</v>
      </c>
      <c r="H62" s="131"/>
      <c r="I62" s="131">
        <f t="shared" si="1"/>
        <v>0</v>
      </c>
      <c r="J62" s="32"/>
      <c r="K62" s="43">
        <v>80000</v>
      </c>
      <c r="L62" s="86">
        <f t="shared" si="2"/>
        <v>80000</v>
      </c>
      <c r="M62" s="76">
        <f t="shared" si="5"/>
        <v>22.857142857142858</v>
      </c>
      <c r="N62" s="76">
        <f t="shared" si="4"/>
        <v>22.857142857142858</v>
      </c>
      <c r="O62" t="s">
        <v>94</v>
      </c>
    </row>
    <row r="63" spans="1:16" ht="15.75" customHeight="1" x14ac:dyDescent="0.25">
      <c r="A63" s="185"/>
      <c r="B63" s="185"/>
      <c r="C63" s="44" t="s">
        <v>5</v>
      </c>
      <c r="D63" s="32" t="s">
        <v>22</v>
      </c>
      <c r="E63" s="35">
        <v>990596</v>
      </c>
      <c r="F63" s="35"/>
      <c r="G63" s="32">
        <v>1</v>
      </c>
      <c r="H63" s="131">
        <v>1.79</v>
      </c>
      <c r="I63" s="131">
        <f t="shared" si="1"/>
        <v>1.79</v>
      </c>
      <c r="J63" s="32" t="s">
        <v>353</v>
      </c>
      <c r="K63" s="43">
        <v>8436</v>
      </c>
      <c r="L63" s="86">
        <f t="shared" si="2"/>
        <v>8436</v>
      </c>
      <c r="M63" s="76">
        <f t="shared" si="5"/>
        <v>2.4102857142857141</v>
      </c>
      <c r="N63" s="76">
        <f t="shared" si="4"/>
        <v>2.4102857142857141</v>
      </c>
      <c r="O63" t="s">
        <v>54</v>
      </c>
    </row>
    <row r="64" spans="1:16" ht="15.75" customHeight="1" x14ac:dyDescent="0.25">
      <c r="A64" s="185"/>
      <c r="B64" s="185"/>
      <c r="C64" s="42" t="s">
        <v>5</v>
      </c>
      <c r="D64" s="32" t="s">
        <v>24</v>
      </c>
      <c r="E64" s="35">
        <v>14508911</v>
      </c>
      <c r="F64" s="35"/>
      <c r="G64" s="32">
        <v>1</v>
      </c>
      <c r="H64" s="131">
        <v>162200</v>
      </c>
      <c r="I64" s="131">
        <f t="shared" si="1"/>
        <v>162200</v>
      </c>
      <c r="J64" s="32" t="s">
        <v>6</v>
      </c>
      <c r="K64" s="43">
        <v>390618</v>
      </c>
      <c r="L64" s="86">
        <f t="shared" si="2"/>
        <v>390618</v>
      </c>
      <c r="M64" s="76">
        <f t="shared" si="5"/>
        <v>111.60514285714285</v>
      </c>
      <c r="N64" s="76">
        <f t="shared" si="4"/>
        <v>111.60514285714285</v>
      </c>
      <c r="O64" t="s">
        <v>55</v>
      </c>
      <c r="P64" t="s">
        <v>358</v>
      </c>
    </row>
    <row r="65" spans="1:16" ht="15.75" customHeight="1" x14ac:dyDescent="0.25">
      <c r="A65" s="185"/>
      <c r="B65" s="185"/>
      <c r="C65" s="42" t="s">
        <v>88</v>
      </c>
      <c r="D65" s="32" t="s">
        <v>13</v>
      </c>
      <c r="E65" s="35">
        <v>14640027</v>
      </c>
      <c r="F65" s="35"/>
      <c r="G65" s="32">
        <v>1</v>
      </c>
      <c r="H65" s="131">
        <v>667.17000000000007</v>
      </c>
      <c r="I65" s="131">
        <f t="shared" si="1"/>
        <v>667.17000000000007</v>
      </c>
      <c r="J65" s="32" t="s">
        <v>353</v>
      </c>
      <c r="K65" s="43">
        <v>3881307</v>
      </c>
      <c r="L65" s="86">
        <f t="shared" si="2"/>
        <v>3881307</v>
      </c>
      <c r="M65" s="76">
        <f t="shared" si="5"/>
        <v>1108.9448571428572</v>
      </c>
      <c r="N65" s="76">
        <f t="shared" si="4"/>
        <v>1108.9448571428572</v>
      </c>
      <c r="O65" t="s">
        <v>91</v>
      </c>
      <c r="P65" t="s">
        <v>356</v>
      </c>
    </row>
    <row r="66" spans="1:16" ht="15.75" customHeight="1" x14ac:dyDescent="0.25">
      <c r="A66" s="185"/>
      <c r="B66" s="185"/>
      <c r="C66" s="42" t="s">
        <v>5</v>
      </c>
      <c r="D66" s="32" t="s">
        <v>13</v>
      </c>
      <c r="E66" s="35">
        <v>14558674</v>
      </c>
      <c r="F66" s="35"/>
      <c r="G66" s="32">
        <v>1</v>
      </c>
      <c r="H66" s="131">
        <v>292.14999999999998</v>
      </c>
      <c r="I66" s="131">
        <f t="shared" si="1"/>
        <v>292.14999999999998</v>
      </c>
      <c r="J66" s="32" t="s">
        <v>353</v>
      </c>
      <c r="K66" s="43">
        <v>1462166</v>
      </c>
      <c r="L66" s="86">
        <f t="shared" si="2"/>
        <v>1462166</v>
      </c>
      <c r="M66" s="76">
        <f t="shared" si="5"/>
        <v>417.76171428571428</v>
      </c>
      <c r="N66" s="76">
        <f t="shared" ref="N66:N97" si="6">G66*M66</f>
        <v>417.76171428571428</v>
      </c>
      <c r="O66" t="s">
        <v>91</v>
      </c>
      <c r="P66" t="s">
        <v>358</v>
      </c>
    </row>
    <row r="67" spans="1:16" ht="15.75" customHeight="1" x14ac:dyDescent="0.25">
      <c r="A67" s="185"/>
      <c r="B67" s="185"/>
      <c r="C67" s="42" t="s">
        <v>5</v>
      </c>
      <c r="D67" s="32" t="s">
        <v>97</v>
      </c>
      <c r="E67" s="35" t="s">
        <v>98</v>
      </c>
      <c r="F67" s="35"/>
      <c r="G67" s="32">
        <v>3</v>
      </c>
      <c r="H67" s="131">
        <v>7000</v>
      </c>
      <c r="I67" s="131">
        <f t="shared" ref="I67:I130" si="7">H67*G67</f>
        <v>21000</v>
      </c>
      <c r="J67" s="32" t="s">
        <v>6</v>
      </c>
      <c r="K67" s="43">
        <v>15977</v>
      </c>
      <c r="L67" s="86">
        <f t="shared" ref="L67:L130" si="8">K67*G67</f>
        <v>47931</v>
      </c>
      <c r="M67" s="76">
        <f t="shared" si="5"/>
        <v>4.5648571428571429</v>
      </c>
      <c r="N67" s="76">
        <f t="shared" si="6"/>
        <v>13.694571428571429</v>
      </c>
      <c r="O67" t="s">
        <v>55</v>
      </c>
      <c r="P67" t="s">
        <v>358</v>
      </c>
    </row>
    <row r="68" spans="1:16" ht="15.75" customHeight="1" x14ac:dyDescent="0.25">
      <c r="A68" s="185"/>
      <c r="B68" s="185"/>
      <c r="C68" s="42" t="s">
        <v>5</v>
      </c>
      <c r="D68" s="32" t="s">
        <v>99</v>
      </c>
      <c r="E68" s="35" t="s">
        <v>100</v>
      </c>
      <c r="F68" s="35"/>
      <c r="G68" s="32">
        <v>3</v>
      </c>
      <c r="H68" s="131">
        <v>15955.67</v>
      </c>
      <c r="I68" s="131">
        <f t="shared" si="7"/>
        <v>47867.01</v>
      </c>
      <c r="J68" s="32" t="s">
        <v>6</v>
      </c>
      <c r="K68" s="43">
        <v>19598</v>
      </c>
      <c r="L68" s="86">
        <f t="shared" si="8"/>
        <v>58794</v>
      </c>
      <c r="M68" s="76">
        <f t="shared" si="5"/>
        <v>5.5994285714285716</v>
      </c>
      <c r="N68" s="76">
        <f t="shared" si="6"/>
        <v>16.798285714285715</v>
      </c>
      <c r="O68" t="s">
        <v>55</v>
      </c>
    </row>
    <row r="69" spans="1:16" ht="15.75" customHeight="1" x14ac:dyDescent="0.25">
      <c r="A69" s="185"/>
      <c r="B69" s="185"/>
      <c r="C69" s="42" t="s">
        <v>5</v>
      </c>
      <c r="D69" s="32" t="s">
        <v>99</v>
      </c>
      <c r="E69" s="35" t="s">
        <v>101</v>
      </c>
      <c r="F69" s="35"/>
      <c r="G69" s="32">
        <v>6</v>
      </c>
      <c r="H69" s="131">
        <v>11250.1</v>
      </c>
      <c r="I69" s="131">
        <f t="shared" si="7"/>
        <v>67500.600000000006</v>
      </c>
      <c r="J69" s="32" t="s">
        <v>6</v>
      </c>
      <c r="K69" s="43">
        <v>17316</v>
      </c>
      <c r="L69" s="86">
        <f t="shared" si="8"/>
        <v>103896</v>
      </c>
      <c r="M69" s="76">
        <f t="shared" si="5"/>
        <v>4.9474285714285715</v>
      </c>
      <c r="N69" s="76">
        <f t="shared" si="6"/>
        <v>29.684571428571431</v>
      </c>
      <c r="O69" t="s">
        <v>102</v>
      </c>
    </row>
    <row r="70" spans="1:16" ht="15.75" customHeight="1" x14ac:dyDescent="0.25">
      <c r="A70" s="185"/>
      <c r="B70" s="185"/>
      <c r="C70" s="42" t="s">
        <v>88</v>
      </c>
      <c r="D70" s="32" t="s">
        <v>19</v>
      </c>
      <c r="E70" s="35" t="s">
        <v>20</v>
      </c>
      <c r="F70" s="35"/>
      <c r="G70" s="32">
        <v>3</v>
      </c>
      <c r="H70" s="131">
        <v>0.25</v>
      </c>
      <c r="I70" s="131">
        <f t="shared" si="7"/>
        <v>0.75</v>
      </c>
      <c r="J70" s="32" t="s">
        <v>353</v>
      </c>
      <c r="K70" s="43">
        <v>2419.2645750000006</v>
      </c>
      <c r="L70" s="86">
        <f t="shared" si="8"/>
        <v>7257.7937250000014</v>
      </c>
      <c r="M70" s="76">
        <f t="shared" si="5"/>
        <v>0.69121845000000015</v>
      </c>
      <c r="N70" s="76">
        <f t="shared" si="6"/>
        <v>2.0736553500000006</v>
      </c>
      <c r="O70" t="s">
        <v>91</v>
      </c>
      <c r="P70" t="s">
        <v>356</v>
      </c>
    </row>
    <row r="71" spans="1:16" ht="15.75" customHeight="1" x14ac:dyDescent="0.25">
      <c r="A71" s="185" t="s">
        <v>103</v>
      </c>
      <c r="B71" s="185" t="s">
        <v>104</v>
      </c>
      <c r="C71" s="83" t="s">
        <v>5</v>
      </c>
      <c r="D71" s="80" t="s">
        <v>86</v>
      </c>
      <c r="E71" s="81" t="s">
        <v>105</v>
      </c>
      <c r="F71" s="81"/>
      <c r="G71" s="80">
        <v>1</v>
      </c>
      <c r="H71" s="131">
        <v>315000</v>
      </c>
      <c r="I71" s="131">
        <f t="shared" si="7"/>
        <v>315000</v>
      </c>
      <c r="J71" s="32" t="s">
        <v>6</v>
      </c>
      <c r="K71" s="84">
        <v>455000</v>
      </c>
      <c r="L71" s="86">
        <f t="shared" si="8"/>
        <v>455000</v>
      </c>
      <c r="M71" s="76">
        <f t="shared" si="5"/>
        <v>130</v>
      </c>
      <c r="N71" s="76">
        <f t="shared" si="6"/>
        <v>130</v>
      </c>
      <c r="O71" t="s">
        <v>87</v>
      </c>
    </row>
    <row r="72" spans="1:16" ht="15.75" customHeight="1" x14ac:dyDescent="0.25">
      <c r="A72" s="185"/>
      <c r="B72" s="185"/>
      <c r="C72" s="42" t="s">
        <v>88</v>
      </c>
      <c r="D72" s="32" t="s">
        <v>11</v>
      </c>
      <c r="E72" s="35">
        <v>14529771</v>
      </c>
      <c r="F72" s="35"/>
      <c r="G72" s="32">
        <v>1</v>
      </c>
      <c r="H72" s="131">
        <v>58.55</v>
      </c>
      <c r="I72" s="131">
        <f t="shared" si="7"/>
        <v>58.55</v>
      </c>
      <c r="J72" s="32" t="s">
        <v>353</v>
      </c>
      <c r="K72" s="43">
        <v>340831</v>
      </c>
      <c r="L72" s="86">
        <f t="shared" si="8"/>
        <v>340831</v>
      </c>
      <c r="M72" s="76">
        <f t="shared" si="5"/>
        <v>97.380285714285719</v>
      </c>
      <c r="N72" s="76">
        <f t="shared" si="6"/>
        <v>97.380285714285719</v>
      </c>
      <c r="O72" t="s">
        <v>55</v>
      </c>
      <c r="P72" t="s">
        <v>356</v>
      </c>
    </row>
    <row r="73" spans="1:16" ht="15.75" customHeight="1" x14ac:dyDescent="0.25">
      <c r="A73" s="185"/>
      <c r="B73" s="185"/>
      <c r="C73" s="44" t="s">
        <v>5</v>
      </c>
      <c r="D73" s="32" t="s">
        <v>89</v>
      </c>
      <c r="E73" s="35">
        <v>14529773</v>
      </c>
      <c r="F73" s="35"/>
      <c r="G73" s="32">
        <v>1</v>
      </c>
      <c r="H73" s="131">
        <v>541.75</v>
      </c>
      <c r="I73" s="131">
        <f t="shared" si="7"/>
        <v>541.75</v>
      </c>
      <c r="J73" s="32" t="s">
        <v>353</v>
      </c>
      <c r="K73" s="43">
        <v>2554206.4548000004</v>
      </c>
      <c r="L73" s="86">
        <f t="shared" si="8"/>
        <v>2554206.4548000004</v>
      </c>
      <c r="M73" s="76">
        <f t="shared" si="5"/>
        <v>729.77327280000009</v>
      </c>
      <c r="N73" s="76">
        <f t="shared" si="6"/>
        <v>729.77327280000009</v>
      </c>
      <c r="O73" t="s">
        <v>54</v>
      </c>
    </row>
    <row r="74" spans="1:16" ht="15.75" customHeight="1" x14ac:dyDescent="0.25">
      <c r="A74" s="185"/>
      <c r="B74" s="185"/>
      <c r="C74" s="42" t="s">
        <v>88</v>
      </c>
      <c r="D74" s="32" t="s">
        <v>90</v>
      </c>
      <c r="E74" s="35">
        <v>14529772</v>
      </c>
      <c r="F74" s="35"/>
      <c r="G74" s="32">
        <v>1</v>
      </c>
      <c r="H74" s="131">
        <v>66.91</v>
      </c>
      <c r="I74" s="131">
        <f t="shared" si="7"/>
        <v>66.91</v>
      </c>
      <c r="J74" s="32" t="s">
        <v>353</v>
      </c>
      <c r="K74" s="43">
        <v>389796</v>
      </c>
      <c r="L74" s="86">
        <f t="shared" si="8"/>
        <v>389796</v>
      </c>
      <c r="M74" s="76">
        <f t="shared" si="5"/>
        <v>111.37028571428571</v>
      </c>
      <c r="N74" s="76">
        <f t="shared" si="6"/>
        <v>111.37028571428571</v>
      </c>
      <c r="O74" t="s">
        <v>91</v>
      </c>
      <c r="P74" t="s">
        <v>356</v>
      </c>
    </row>
    <row r="75" spans="1:16" ht="15.75" customHeight="1" x14ac:dyDescent="0.25">
      <c r="A75" s="185"/>
      <c r="B75" s="185"/>
      <c r="C75" s="44" t="s">
        <v>5</v>
      </c>
      <c r="D75" s="32" t="s">
        <v>11</v>
      </c>
      <c r="E75" s="35">
        <v>14529769</v>
      </c>
      <c r="F75" s="35"/>
      <c r="G75" s="32">
        <v>1</v>
      </c>
      <c r="H75" s="131">
        <v>357.46</v>
      </c>
      <c r="I75" s="131">
        <f t="shared" si="7"/>
        <v>357.46</v>
      </c>
      <c r="J75" s="32" t="s">
        <v>353</v>
      </c>
      <c r="K75" s="43">
        <v>1685309.1255000003</v>
      </c>
      <c r="L75" s="86">
        <f t="shared" si="8"/>
        <v>1685309.1255000003</v>
      </c>
      <c r="M75" s="76">
        <f t="shared" si="5"/>
        <v>481.5168930000001</v>
      </c>
      <c r="N75" s="76">
        <f t="shared" si="6"/>
        <v>481.5168930000001</v>
      </c>
      <c r="O75" t="s">
        <v>92</v>
      </c>
    </row>
    <row r="76" spans="1:16" ht="15.75" customHeight="1" x14ac:dyDescent="0.25">
      <c r="A76" s="185"/>
      <c r="B76" s="185"/>
      <c r="C76" s="42" t="s">
        <v>5</v>
      </c>
      <c r="D76" s="32" t="s">
        <v>13</v>
      </c>
      <c r="E76" s="35" t="s">
        <v>18</v>
      </c>
      <c r="F76" s="35"/>
      <c r="G76" s="32">
        <v>1</v>
      </c>
      <c r="H76" s="131">
        <v>130100</v>
      </c>
      <c r="I76" s="131">
        <f t="shared" si="7"/>
        <v>130100</v>
      </c>
      <c r="J76" s="32" t="s">
        <v>6</v>
      </c>
      <c r="K76" s="43">
        <v>298686.12637499999</v>
      </c>
      <c r="L76" s="86">
        <f t="shared" si="8"/>
        <v>298686.12637499999</v>
      </c>
      <c r="M76" s="76">
        <f t="shared" si="5"/>
        <v>85.338893249999998</v>
      </c>
      <c r="N76" s="76">
        <f t="shared" si="6"/>
        <v>85.338893249999998</v>
      </c>
      <c r="O76" t="s">
        <v>55</v>
      </c>
      <c r="P76" t="s">
        <v>358</v>
      </c>
    </row>
    <row r="77" spans="1:16" ht="15.75" customHeight="1" x14ac:dyDescent="0.25">
      <c r="A77" s="185"/>
      <c r="B77" s="185"/>
      <c r="C77" s="42" t="s">
        <v>5</v>
      </c>
      <c r="D77" s="32" t="s">
        <v>17</v>
      </c>
      <c r="E77" s="35">
        <v>14529765</v>
      </c>
      <c r="F77" s="35"/>
      <c r="G77" s="32">
        <v>1</v>
      </c>
      <c r="H77" s="131">
        <v>36.6</v>
      </c>
      <c r="I77" s="131">
        <f t="shared" si="7"/>
        <v>36.6</v>
      </c>
      <c r="J77" s="32" t="s">
        <v>353</v>
      </c>
      <c r="K77" s="43">
        <v>186717.59925000003</v>
      </c>
      <c r="L77" s="86">
        <f t="shared" si="8"/>
        <v>186717.59925000003</v>
      </c>
      <c r="M77" s="76">
        <f t="shared" si="5"/>
        <v>53.347885500000011</v>
      </c>
      <c r="N77" s="76">
        <f t="shared" si="6"/>
        <v>53.347885500000011</v>
      </c>
      <c r="O77" t="s">
        <v>55</v>
      </c>
      <c r="P77" t="s">
        <v>358</v>
      </c>
    </row>
    <row r="78" spans="1:16" ht="15.75" customHeight="1" x14ac:dyDescent="0.25">
      <c r="A78" s="185"/>
      <c r="B78" s="185"/>
      <c r="C78" s="42" t="s">
        <v>5</v>
      </c>
      <c r="D78" s="32" t="s">
        <v>93</v>
      </c>
      <c r="E78" s="35">
        <v>990582</v>
      </c>
      <c r="F78" s="35"/>
      <c r="G78" s="32">
        <v>2</v>
      </c>
      <c r="H78" s="131">
        <v>0.93</v>
      </c>
      <c r="I78" s="131">
        <f t="shared" si="7"/>
        <v>1.86</v>
      </c>
      <c r="J78" s="32" t="s">
        <v>353</v>
      </c>
      <c r="K78" s="43">
        <v>4362.6082500000002</v>
      </c>
      <c r="L78" s="86">
        <f t="shared" si="8"/>
        <v>8725.2165000000005</v>
      </c>
      <c r="M78" s="76">
        <f t="shared" si="5"/>
        <v>1.2464595000000001</v>
      </c>
      <c r="N78" s="76">
        <f t="shared" si="6"/>
        <v>2.4929190000000001</v>
      </c>
      <c r="O78" t="s">
        <v>54</v>
      </c>
    </row>
    <row r="79" spans="1:16" ht="15.75" customHeight="1" x14ac:dyDescent="0.25">
      <c r="A79" s="185"/>
      <c r="B79" s="185"/>
      <c r="C79" s="42" t="s">
        <v>5</v>
      </c>
      <c r="D79" s="32" t="s">
        <v>10</v>
      </c>
      <c r="E79" s="35">
        <v>14552332</v>
      </c>
      <c r="F79" s="35"/>
      <c r="G79" s="32">
        <v>1</v>
      </c>
      <c r="H79" s="131">
        <v>96.61</v>
      </c>
      <c r="I79" s="131">
        <f t="shared" si="7"/>
        <v>96.61</v>
      </c>
      <c r="J79" s="32" t="s">
        <v>353</v>
      </c>
      <c r="K79" s="43">
        <v>467216.32781250007</v>
      </c>
      <c r="L79" s="86">
        <f t="shared" si="8"/>
        <v>467216.32781250007</v>
      </c>
      <c r="M79" s="76">
        <f t="shared" si="5"/>
        <v>133.49037937500003</v>
      </c>
      <c r="N79" s="76">
        <f t="shared" si="6"/>
        <v>133.49037937500003</v>
      </c>
      <c r="O79" t="s">
        <v>55</v>
      </c>
      <c r="P79" t="s">
        <v>358</v>
      </c>
    </row>
    <row r="80" spans="1:16" ht="15.75" customHeight="1" x14ac:dyDescent="0.25">
      <c r="A80" s="185"/>
      <c r="B80" s="185"/>
      <c r="C80" s="42" t="s">
        <v>94</v>
      </c>
      <c r="D80" s="32" t="s">
        <v>95</v>
      </c>
      <c r="E80" s="85" t="s">
        <v>96</v>
      </c>
      <c r="F80" s="35"/>
      <c r="G80" s="32">
        <v>1</v>
      </c>
      <c r="H80" s="131"/>
      <c r="I80" s="131">
        <f t="shared" si="7"/>
        <v>0</v>
      </c>
      <c r="J80" s="32"/>
      <c r="K80" s="43">
        <v>80000</v>
      </c>
      <c r="L80" s="86">
        <f t="shared" si="8"/>
        <v>80000</v>
      </c>
      <c r="M80" s="76">
        <f t="shared" si="5"/>
        <v>22.857142857142858</v>
      </c>
      <c r="N80" s="76">
        <f t="shared" si="6"/>
        <v>22.857142857142858</v>
      </c>
      <c r="O80" t="s">
        <v>94</v>
      </c>
    </row>
    <row r="81" spans="1:16" ht="15.75" customHeight="1" x14ac:dyDescent="0.25">
      <c r="A81" s="185"/>
      <c r="B81" s="185"/>
      <c r="C81" s="44" t="s">
        <v>5</v>
      </c>
      <c r="D81" s="32" t="s">
        <v>22</v>
      </c>
      <c r="E81" s="35">
        <v>990596</v>
      </c>
      <c r="F81" s="35"/>
      <c r="G81" s="32">
        <v>1</v>
      </c>
      <c r="H81" s="131">
        <v>1.79</v>
      </c>
      <c r="I81" s="131">
        <f t="shared" si="7"/>
        <v>1.79</v>
      </c>
      <c r="J81" s="32" t="s">
        <v>353</v>
      </c>
      <c r="K81" s="43">
        <v>8436.4098000000013</v>
      </c>
      <c r="L81" s="86">
        <f t="shared" si="8"/>
        <v>8436.4098000000013</v>
      </c>
      <c r="M81" s="76">
        <f t="shared" si="5"/>
        <v>2.4104028000000004</v>
      </c>
      <c r="N81" s="76">
        <f t="shared" si="6"/>
        <v>2.4104028000000004</v>
      </c>
    </row>
    <row r="82" spans="1:16" ht="15.75" customHeight="1" x14ac:dyDescent="0.25">
      <c r="A82" s="185"/>
      <c r="B82" s="185"/>
      <c r="C82" s="42" t="s">
        <v>5</v>
      </c>
      <c r="D82" s="32" t="s">
        <v>24</v>
      </c>
      <c r="E82" s="35">
        <v>14508911</v>
      </c>
      <c r="F82" s="35"/>
      <c r="G82" s="32">
        <v>1</v>
      </c>
      <c r="H82" s="131">
        <v>162200</v>
      </c>
      <c r="I82" s="131">
        <f t="shared" si="7"/>
        <v>162200</v>
      </c>
      <c r="J82" s="32" t="s">
        <v>6</v>
      </c>
      <c r="K82" s="43">
        <v>390618.18022500002</v>
      </c>
      <c r="L82" s="86">
        <f t="shared" si="8"/>
        <v>390618.18022500002</v>
      </c>
      <c r="M82" s="76">
        <f t="shared" si="5"/>
        <v>111.60519435</v>
      </c>
      <c r="N82" s="76">
        <f t="shared" si="6"/>
        <v>111.60519435</v>
      </c>
      <c r="O82" t="s">
        <v>55</v>
      </c>
      <c r="P82" t="s">
        <v>358</v>
      </c>
    </row>
    <row r="83" spans="1:16" ht="15.75" customHeight="1" x14ac:dyDescent="0.25">
      <c r="A83" s="185"/>
      <c r="B83" s="185"/>
      <c r="C83" s="42" t="s">
        <v>88</v>
      </c>
      <c r="D83" s="32" t="s">
        <v>13</v>
      </c>
      <c r="E83" s="35">
        <v>14640027</v>
      </c>
      <c r="F83" s="35"/>
      <c r="G83" s="32">
        <v>1</v>
      </c>
      <c r="H83" s="131">
        <v>667.17000000000007</v>
      </c>
      <c r="I83" s="131">
        <f t="shared" si="7"/>
        <v>667.17000000000007</v>
      </c>
      <c r="J83" s="32" t="s">
        <v>353</v>
      </c>
      <c r="K83" s="43">
        <v>3881306.7998250015</v>
      </c>
      <c r="L83" s="86">
        <f t="shared" si="8"/>
        <v>3881306.7998250015</v>
      </c>
      <c r="M83" s="76">
        <f t="shared" si="5"/>
        <v>1108.9447999500005</v>
      </c>
      <c r="N83" s="76">
        <f t="shared" si="6"/>
        <v>1108.9447999500005</v>
      </c>
      <c r="O83" t="s">
        <v>91</v>
      </c>
      <c r="P83" t="s">
        <v>356</v>
      </c>
    </row>
    <row r="84" spans="1:16" ht="15.75" customHeight="1" x14ac:dyDescent="0.25">
      <c r="A84" s="185"/>
      <c r="B84" s="185"/>
      <c r="C84" s="42" t="s">
        <v>5</v>
      </c>
      <c r="D84" s="32" t="s">
        <v>13</v>
      </c>
      <c r="E84" s="35">
        <v>14558674</v>
      </c>
      <c r="F84" s="35"/>
      <c r="G84" s="32">
        <v>1</v>
      </c>
      <c r="H84" s="131">
        <v>292.14999999999998</v>
      </c>
      <c r="I84" s="131">
        <f t="shared" si="7"/>
        <v>292.14999999999998</v>
      </c>
      <c r="J84" s="32" t="s">
        <v>353</v>
      </c>
      <c r="K84" s="43">
        <v>1462166.2896750001</v>
      </c>
      <c r="L84" s="86">
        <f t="shared" si="8"/>
        <v>1462166.2896750001</v>
      </c>
      <c r="M84" s="76">
        <f t="shared" si="5"/>
        <v>417.76179705000004</v>
      </c>
      <c r="N84" s="76">
        <f t="shared" si="6"/>
        <v>417.76179705000004</v>
      </c>
      <c r="O84" t="s">
        <v>91</v>
      </c>
      <c r="P84" t="s">
        <v>358</v>
      </c>
    </row>
    <row r="85" spans="1:16" x14ac:dyDescent="0.25">
      <c r="A85" s="185" t="s">
        <v>106</v>
      </c>
      <c r="B85" s="185" t="s">
        <v>107</v>
      </c>
      <c r="C85" s="80" t="s">
        <v>5</v>
      </c>
      <c r="D85" s="80" t="s">
        <v>108</v>
      </c>
      <c r="E85" s="81">
        <v>14594327</v>
      </c>
      <c r="F85" s="81"/>
      <c r="G85" s="80">
        <v>1</v>
      </c>
      <c r="H85" s="131">
        <v>291000</v>
      </c>
      <c r="I85" s="131">
        <f t="shared" si="7"/>
        <v>291000</v>
      </c>
      <c r="J85" s="32" t="s">
        <v>6</v>
      </c>
      <c r="K85" s="82">
        <v>611100</v>
      </c>
      <c r="L85" s="86">
        <f t="shared" si="8"/>
        <v>611100</v>
      </c>
      <c r="M85" s="76">
        <f t="shared" si="5"/>
        <v>174.6</v>
      </c>
      <c r="N85" s="76">
        <f t="shared" si="6"/>
        <v>174.6</v>
      </c>
      <c r="O85" t="s">
        <v>73</v>
      </c>
    </row>
    <row r="86" spans="1:16" x14ac:dyDescent="0.25">
      <c r="A86" s="185"/>
      <c r="B86" s="185"/>
      <c r="C86" s="80" t="s">
        <v>5</v>
      </c>
      <c r="D86" s="80" t="s">
        <v>109</v>
      </c>
      <c r="E86" s="81">
        <v>14536025</v>
      </c>
      <c r="F86" s="81"/>
      <c r="G86" s="80">
        <v>1</v>
      </c>
      <c r="H86" s="132">
        <v>2100000</v>
      </c>
      <c r="I86" s="131">
        <f t="shared" si="7"/>
        <v>2100000</v>
      </c>
      <c r="J86" s="32" t="s">
        <v>6</v>
      </c>
      <c r="K86" s="82">
        <v>1379700</v>
      </c>
      <c r="L86" s="86">
        <f t="shared" si="8"/>
        <v>1379700</v>
      </c>
      <c r="M86" s="76">
        <f t="shared" si="5"/>
        <v>394.2</v>
      </c>
      <c r="N86" s="76">
        <f t="shared" si="6"/>
        <v>394.2</v>
      </c>
      <c r="O86" t="s">
        <v>73</v>
      </c>
    </row>
    <row r="87" spans="1:16" x14ac:dyDescent="0.25">
      <c r="A87" s="185"/>
      <c r="B87" s="185"/>
      <c r="C87" s="80" t="s">
        <v>5</v>
      </c>
      <c r="D87" s="80" t="s">
        <v>110</v>
      </c>
      <c r="E87" s="81" t="s">
        <v>14</v>
      </c>
      <c r="F87" s="81"/>
      <c r="G87" s="80">
        <v>2</v>
      </c>
      <c r="H87" s="131">
        <v>419900.89</v>
      </c>
      <c r="I87" s="131">
        <f t="shared" si="7"/>
        <v>839801.78</v>
      </c>
      <c r="J87" s="32" t="s">
        <v>6</v>
      </c>
      <c r="K87" s="82">
        <v>510837.01987500011</v>
      </c>
      <c r="L87" s="86">
        <f t="shared" si="8"/>
        <v>1021674.0397500002</v>
      </c>
      <c r="M87" s="76">
        <f t="shared" si="5"/>
        <v>145.95343425000004</v>
      </c>
      <c r="N87" s="76">
        <f t="shared" si="6"/>
        <v>291.90686850000009</v>
      </c>
      <c r="O87" t="s">
        <v>55</v>
      </c>
    </row>
    <row r="88" spans="1:16" x14ac:dyDescent="0.25">
      <c r="A88" s="185"/>
      <c r="B88" s="185"/>
      <c r="C88" s="80" t="s">
        <v>5</v>
      </c>
      <c r="D88" s="80" t="s">
        <v>17</v>
      </c>
      <c r="E88" s="81">
        <v>14511981</v>
      </c>
      <c r="F88" s="81"/>
      <c r="G88" s="80">
        <v>2</v>
      </c>
      <c r="H88" s="131">
        <v>91.98</v>
      </c>
      <c r="I88" s="131">
        <f t="shared" si="7"/>
        <v>183.96</v>
      </c>
      <c r="J88" s="32" t="s">
        <v>353</v>
      </c>
      <c r="K88" s="82">
        <v>432862.26165</v>
      </c>
      <c r="L88" s="86">
        <f t="shared" si="8"/>
        <v>865724.5233</v>
      </c>
      <c r="M88" s="76">
        <f t="shared" si="5"/>
        <v>123.6749319</v>
      </c>
      <c r="N88" s="76">
        <f t="shared" si="6"/>
        <v>247.34986380000001</v>
      </c>
      <c r="O88" t="s">
        <v>54</v>
      </c>
    </row>
    <row r="89" spans="1:16" x14ac:dyDescent="0.25">
      <c r="A89" s="185"/>
      <c r="B89" s="185"/>
      <c r="C89" s="80" t="s">
        <v>5</v>
      </c>
      <c r="D89" s="80" t="s">
        <v>111</v>
      </c>
      <c r="E89" s="81">
        <v>14536027</v>
      </c>
      <c r="F89" s="81"/>
      <c r="G89" s="80">
        <v>1</v>
      </c>
      <c r="H89" s="131">
        <v>87000</v>
      </c>
      <c r="I89" s="131">
        <f t="shared" si="7"/>
        <v>87000</v>
      </c>
      <c r="J89" s="32" t="s">
        <v>6</v>
      </c>
      <c r="K89" s="82">
        <v>119700</v>
      </c>
      <c r="L89" s="86">
        <f t="shared" si="8"/>
        <v>119700</v>
      </c>
      <c r="M89" s="76">
        <f t="shared" si="5"/>
        <v>34.200000000000003</v>
      </c>
      <c r="N89" s="76">
        <f t="shared" si="6"/>
        <v>34.200000000000003</v>
      </c>
      <c r="O89" t="s">
        <v>73</v>
      </c>
    </row>
    <row r="90" spans="1:16" x14ac:dyDescent="0.25">
      <c r="A90" s="185"/>
      <c r="B90" s="185"/>
      <c r="C90" s="80" t="s">
        <v>112</v>
      </c>
      <c r="D90" s="80" t="s">
        <v>113</v>
      </c>
      <c r="E90" s="81" t="s">
        <v>15</v>
      </c>
      <c r="F90" s="81"/>
      <c r="G90" s="80">
        <v>2</v>
      </c>
      <c r="H90" s="131">
        <v>486965.88</v>
      </c>
      <c r="I90" s="131">
        <f t="shared" si="7"/>
        <v>973931.76</v>
      </c>
      <c r="J90" s="32" t="s">
        <v>6</v>
      </c>
      <c r="K90" s="82">
        <v>465010.68599999993</v>
      </c>
      <c r="L90" s="86">
        <f t="shared" si="8"/>
        <v>930021.37199999986</v>
      </c>
      <c r="M90" s="76">
        <f t="shared" si="5"/>
        <v>132.86019599999997</v>
      </c>
      <c r="N90" s="76">
        <f t="shared" si="6"/>
        <v>265.72039199999995</v>
      </c>
      <c r="O90" t="s">
        <v>55</v>
      </c>
    </row>
    <row r="91" spans="1:16" x14ac:dyDescent="0.25">
      <c r="A91" s="185"/>
      <c r="B91" s="185"/>
      <c r="C91" s="80" t="s">
        <v>5</v>
      </c>
      <c r="D91" s="80" t="s">
        <v>10</v>
      </c>
      <c r="E91" s="81">
        <v>14554877</v>
      </c>
      <c r="F91" s="81"/>
      <c r="G91" s="80">
        <v>1</v>
      </c>
      <c r="H91" s="131">
        <v>1555305.28</v>
      </c>
      <c r="I91" s="131">
        <f t="shared" si="7"/>
        <v>1555305.28</v>
      </c>
      <c r="J91" s="32" t="s">
        <v>6</v>
      </c>
      <c r="K91" s="82">
        <v>1808493.3184500004</v>
      </c>
      <c r="L91" s="86">
        <f t="shared" si="8"/>
        <v>1808493.3184500004</v>
      </c>
      <c r="M91" s="76">
        <f t="shared" si="5"/>
        <v>516.71237670000005</v>
      </c>
      <c r="N91" s="76">
        <f t="shared" si="6"/>
        <v>516.71237670000005</v>
      </c>
      <c r="O91" t="s">
        <v>55</v>
      </c>
    </row>
    <row r="92" spans="1:16" x14ac:dyDescent="0.25">
      <c r="A92" s="185"/>
      <c r="B92" s="185"/>
      <c r="C92" s="80" t="s">
        <v>94</v>
      </c>
      <c r="D92" s="80" t="s">
        <v>114</v>
      </c>
      <c r="E92" s="85" t="s">
        <v>115</v>
      </c>
      <c r="F92" s="81"/>
      <c r="G92" s="80">
        <v>1</v>
      </c>
      <c r="H92" s="131"/>
      <c r="I92" s="131">
        <f t="shared" si="7"/>
        <v>0</v>
      </c>
      <c r="J92" s="32"/>
      <c r="K92" s="82">
        <v>88200</v>
      </c>
      <c r="L92" s="86">
        <f t="shared" si="8"/>
        <v>88200</v>
      </c>
      <c r="M92" s="76">
        <f t="shared" si="5"/>
        <v>25.2</v>
      </c>
      <c r="N92" s="76">
        <f t="shared" si="6"/>
        <v>25.2</v>
      </c>
      <c r="O92" t="s">
        <v>94</v>
      </c>
    </row>
    <row r="93" spans="1:16" x14ac:dyDescent="0.25">
      <c r="A93" s="185"/>
      <c r="B93" s="185"/>
      <c r="C93" s="80" t="s">
        <v>5</v>
      </c>
      <c r="D93" s="80" t="s">
        <v>25</v>
      </c>
      <c r="E93" s="85">
        <v>14535454</v>
      </c>
      <c r="F93" s="81"/>
      <c r="G93" s="80">
        <v>2</v>
      </c>
      <c r="H93" s="131">
        <v>0</v>
      </c>
      <c r="I93" s="131">
        <f t="shared" si="7"/>
        <v>0</v>
      </c>
      <c r="J93" s="32"/>
      <c r="K93" s="82">
        <v>2013.5115000000003</v>
      </c>
      <c r="L93" s="86">
        <f t="shared" si="8"/>
        <v>4027.0230000000006</v>
      </c>
      <c r="M93" s="76">
        <f t="shared" si="5"/>
        <v>0.57528900000000005</v>
      </c>
      <c r="N93" s="76">
        <f t="shared" si="6"/>
        <v>1.1505780000000001</v>
      </c>
      <c r="O93" t="s">
        <v>54</v>
      </c>
    </row>
    <row r="94" spans="1:16" x14ac:dyDescent="0.25">
      <c r="A94" s="185"/>
      <c r="B94" s="185"/>
      <c r="C94" s="32" t="s">
        <v>5</v>
      </c>
      <c r="D94" s="32" t="s">
        <v>25</v>
      </c>
      <c r="E94" s="35">
        <v>990738</v>
      </c>
      <c r="F94" s="35"/>
      <c r="G94" s="32">
        <v>2</v>
      </c>
      <c r="H94" s="131">
        <v>1.25</v>
      </c>
      <c r="I94" s="131">
        <f t="shared" si="7"/>
        <v>2.5</v>
      </c>
      <c r="J94" s="32" t="s">
        <v>353</v>
      </c>
      <c r="K94" s="33">
        <v>6757.0098750000016</v>
      </c>
      <c r="L94" s="86">
        <f t="shared" si="8"/>
        <v>13514.019750000003</v>
      </c>
      <c r="M94" s="76">
        <f t="shared" si="5"/>
        <v>1.9305742500000005</v>
      </c>
      <c r="N94" s="76">
        <f t="shared" si="6"/>
        <v>3.861148500000001</v>
      </c>
      <c r="O94" t="s">
        <v>55</v>
      </c>
      <c r="P94" t="s">
        <v>358</v>
      </c>
    </row>
    <row r="95" spans="1:16" x14ac:dyDescent="0.25">
      <c r="A95" s="185"/>
      <c r="B95" s="185"/>
      <c r="C95" s="32" t="s">
        <v>5</v>
      </c>
      <c r="D95" s="32" t="s">
        <v>25</v>
      </c>
      <c r="E95" s="35">
        <v>990546</v>
      </c>
      <c r="F95" s="35"/>
      <c r="G95" s="32">
        <v>2</v>
      </c>
      <c r="H95" s="131">
        <v>2.33</v>
      </c>
      <c r="I95" s="131">
        <f t="shared" si="7"/>
        <v>4.66</v>
      </c>
      <c r="J95" s="32" t="s">
        <v>353</v>
      </c>
      <c r="K95" s="33">
        <v>13261.421250000001</v>
      </c>
      <c r="L95" s="86">
        <f t="shared" si="8"/>
        <v>26522.842500000002</v>
      </c>
      <c r="M95" s="76">
        <f t="shared" si="5"/>
        <v>3.7889775000000006</v>
      </c>
      <c r="N95" s="76">
        <f t="shared" si="6"/>
        <v>7.5779550000000011</v>
      </c>
      <c r="O95" t="s">
        <v>55</v>
      </c>
      <c r="P95" t="s">
        <v>358</v>
      </c>
    </row>
    <row r="96" spans="1:16" x14ac:dyDescent="0.25">
      <c r="A96" s="185"/>
      <c r="B96" s="185"/>
      <c r="C96" s="32" t="s">
        <v>5</v>
      </c>
      <c r="D96" s="32" t="s">
        <v>10</v>
      </c>
      <c r="E96" s="35">
        <v>14554876</v>
      </c>
      <c r="F96" s="35"/>
      <c r="G96" s="32">
        <v>2</v>
      </c>
      <c r="H96" s="131">
        <v>225269.3</v>
      </c>
      <c r="I96" s="131">
        <f t="shared" si="7"/>
        <v>450538.6</v>
      </c>
      <c r="J96" s="32" t="s">
        <v>6</v>
      </c>
      <c r="K96" s="33">
        <v>278153.39370000002</v>
      </c>
      <c r="L96" s="86">
        <f t="shared" si="8"/>
        <v>556306.78740000003</v>
      </c>
      <c r="M96" s="76">
        <f t="shared" si="5"/>
        <v>79.472398200000001</v>
      </c>
      <c r="N96" s="76">
        <f t="shared" si="6"/>
        <v>158.9447964</v>
      </c>
      <c r="O96" t="s">
        <v>55</v>
      </c>
    </row>
    <row r="97" spans="1:16" x14ac:dyDescent="0.25">
      <c r="A97" s="185"/>
      <c r="B97" s="185"/>
      <c r="C97" s="32" t="s">
        <v>5</v>
      </c>
      <c r="D97" s="32" t="s">
        <v>10</v>
      </c>
      <c r="E97" s="35">
        <v>14536209</v>
      </c>
      <c r="F97" s="35"/>
      <c r="G97" s="32">
        <v>1</v>
      </c>
      <c r="H97" s="131">
        <v>542817.13</v>
      </c>
      <c r="I97" s="131">
        <f t="shared" si="7"/>
        <v>542817.13</v>
      </c>
      <c r="J97" s="32" t="s">
        <v>6</v>
      </c>
      <c r="K97" s="33">
        <v>673586.71379999991</v>
      </c>
      <c r="L97" s="86">
        <f t="shared" si="8"/>
        <v>673586.71379999991</v>
      </c>
      <c r="M97" s="76">
        <f t="shared" si="5"/>
        <v>192.45334679999996</v>
      </c>
      <c r="N97" s="76">
        <f t="shared" si="6"/>
        <v>192.45334679999996</v>
      </c>
      <c r="O97" t="s">
        <v>116</v>
      </c>
    </row>
    <row r="98" spans="1:16" x14ac:dyDescent="0.25">
      <c r="A98" s="185"/>
      <c r="B98" s="185"/>
      <c r="C98" s="32" t="s">
        <v>5</v>
      </c>
      <c r="D98" s="32" t="s">
        <v>25</v>
      </c>
      <c r="E98" s="35">
        <v>983527</v>
      </c>
      <c r="F98" s="35"/>
      <c r="G98" s="32">
        <v>2</v>
      </c>
      <c r="H98" s="131">
        <v>0.71</v>
      </c>
      <c r="I98" s="131">
        <f t="shared" si="7"/>
        <v>1.42</v>
      </c>
      <c r="J98" s="32" t="s">
        <v>353</v>
      </c>
      <c r="K98" s="33">
        <v>3978.4263750000005</v>
      </c>
      <c r="L98" s="86">
        <f t="shared" si="8"/>
        <v>7956.8527500000009</v>
      </c>
      <c r="M98" s="76">
        <f t="shared" si="5"/>
        <v>1.1366932500000002</v>
      </c>
      <c r="N98" s="76">
        <f t="shared" ref="N98:N129" si="9">G98*M98</f>
        <v>2.2733865000000004</v>
      </c>
      <c r="O98" t="s">
        <v>55</v>
      </c>
      <c r="P98" t="s">
        <v>358</v>
      </c>
    </row>
    <row r="99" spans="1:16" x14ac:dyDescent="0.25">
      <c r="A99" s="185"/>
      <c r="B99" s="185"/>
      <c r="C99" s="32" t="s">
        <v>88</v>
      </c>
      <c r="D99" s="32" t="s">
        <v>25</v>
      </c>
      <c r="E99" s="35">
        <v>978129</v>
      </c>
      <c r="F99" s="35"/>
      <c r="G99" s="32">
        <v>2</v>
      </c>
      <c r="H99" s="135">
        <v>3.61</v>
      </c>
      <c r="I99" s="131">
        <f t="shared" si="7"/>
        <v>7.22</v>
      </c>
      <c r="J99" s="32" t="s">
        <v>353</v>
      </c>
      <c r="K99" s="33">
        <v>19422.521999999997</v>
      </c>
      <c r="L99" s="86">
        <f t="shared" si="8"/>
        <v>38845.043999999994</v>
      </c>
      <c r="M99" s="76">
        <f t="shared" si="5"/>
        <v>5.5492919999999994</v>
      </c>
      <c r="N99" s="76">
        <f t="shared" si="9"/>
        <v>11.098583999999999</v>
      </c>
      <c r="O99" t="s">
        <v>55</v>
      </c>
      <c r="P99" t="s">
        <v>356</v>
      </c>
    </row>
    <row r="100" spans="1:16" x14ac:dyDescent="0.25">
      <c r="A100" s="185"/>
      <c r="B100" s="185"/>
      <c r="C100" s="32" t="s">
        <v>5</v>
      </c>
      <c r="D100" s="32" t="s">
        <v>25</v>
      </c>
      <c r="E100" s="35">
        <v>993325</v>
      </c>
      <c r="F100" s="35"/>
      <c r="G100" s="32">
        <v>2</v>
      </c>
      <c r="H100" s="131">
        <v>12000</v>
      </c>
      <c r="I100" s="131">
        <f t="shared" si="7"/>
        <v>24000</v>
      </c>
      <c r="J100" s="32" t="s">
        <v>6</v>
      </c>
      <c r="K100" s="33">
        <v>18250.241625000006</v>
      </c>
      <c r="L100" s="86">
        <f t="shared" si="8"/>
        <v>36500.483250000012</v>
      </c>
      <c r="M100" s="76">
        <f t="shared" si="5"/>
        <v>5.2143547500000018</v>
      </c>
      <c r="N100" s="76">
        <f t="shared" si="9"/>
        <v>10.428709500000004</v>
      </c>
      <c r="O100" t="s">
        <v>55</v>
      </c>
      <c r="P100" t="s">
        <v>358</v>
      </c>
    </row>
    <row r="101" spans="1:16" x14ac:dyDescent="0.25">
      <c r="A101" s="185"/>
      <c r="B101" s="185"/>
      <c r="C101" s="32" t="s">
        <v>5</v>
      </c>
      <c r="D101" s="32" t="s">
        <v>25</v>
      </c>
      <c r="E101" s="35">
        <v>967955</v>
      </c>
      <c r="F101" s="35"/>
      <c r="G101" s="32">
        <v>2</v>
      </c>
      <c r="H101" s="131">
        <v>3.4</v>
      </c>
      <c r="I101" s="131">
        <f t="shared" si="7"/>
        <v>6.8</v>
      </c>
      <c r="J101" s="32" t="s">
        <v>353</v>
      </c>
      <c r="K101" s="33">
        <v>20839.376250000005</v>
      </c>
      <c r="L101" s="86">
        <f t="shared" si="8"/>
        <v>41678.75250000001</v>
      </c>
      <c r="M101" s="76">
        <f t="shared" si="5"/>
        <v>5.954107500000001</v>
      </c>
      <c r="N101" s="76">
        <f t="shared" si="9"/>
        <v>11.908215000000002</v>
      </c>
      <c r="O101" t="s">
        <v>117</v>
      </c>
      <c r="P101" t="s">
        <v>358</v>
      </c>
    </row>
    <row r="102" spans="1:16" s="93" customFormat="1" x14ac:dyDescent="0.25">
      <c r="A102" s="201" t="s">
        <v>118</v>
      </c>
      <c r="B102" s="201" t="s">
        <v>119</v>
      </c>
      <c r="C102" s="80" t="s">
        <v>5</v>
      </c>
      <c r="D102" s="80" t="s">
        <v>10</v>
      </c>
      <c r="E102" s="80">
        <v>14564857</v>
      </c>
      <c r="F102" s="80"/>
      <c r="G102" s="80">
        <v>2</v>
      </c>
      <c r="H102" s="131">
        <v>328138.65000000002</v>
      </c>
      <c r="I102" s="131">
        <f t="shared" si="7"/>
        <v>656277.30000000005</v>
      </c>
      <c r="J102" s="32" t="s">
        <v>6</v>
      </c>
      <c r="K102" s="82">
        <v>406282.68056250003</v>
      </c>
      <c r="L102" s="87">
        <f t="shared" si="8"/>
        <v>812565.36112500005</v>
      </c>
      <c r="M102" s="92">
        <f t="shared" si="5"/>
        <v>116.08076587500001</v>
      </c>
      <c r="N102" s="92">
        <f t="shared" si="9"/>
        <v>232.16153175000002</v>
      </c>
      <c r="O102" s="93" t="s">
        <v>55</v>
      </c>
    </row>
    <row r="103" spans="1:16" s="93" customFormat="1" x14ac:dyDescent="0.25">
      <c r="A103" s="201"/>
      <c r="B103" s="201"/>
      <c r="C103" s="80" t="s">
        <v>5</v>
      </c>
      <c r="D103" s="80" t="s">
        <v>10</v>
      </c>
      <c r="E103" s="80">
        <v>14564858</v>
      </c>
      <c r="F103" s="80"/>
      <c r="G103" s="80">
        <v>1</v>
      </c>
      <c r="H103" s="131">
        <v>671009.06000000006</v>
      </c>
      <c r="I103" s="131">
        <f t="shared" si="7"/>
        <v>671009.06000000006</v>
      </c>
      <c r="J103" s="32" t="s">
        <v>6</v>
      </c>
      <c r="K103" s="82">
        <v>831183.97556250007</v>
      </c>
      <c r="L103" s="87">
        <f t="shared" si="8"/>
        <v>831183.97556250007</v>
      </c>
      <c r="M103" s="92">
        <f t="shared" si="5"/>
        <v>237.48113587500001</v>
      </c>
      <c r="N103" s="92">
        <f t="shared" si="9"/>
        <v>237.48113587500001</v>
      </c>
      <c r="O103" s="93" t="s">
        <v>55</v>
      </c>
    </row>
    <row r="104" spans="1:16" s="93" customFormat="1" x14ac:dyDescent="0.25">
      <c r="A104" s="201"/>
      <c r="B104" s="201"/>
      <c r="C104" s="80" t="s">
        <v>5</v>
      </c>
      <c r="D104" s="80" t="s">
        <v>10</v>
      </c>
      <c r="E104" s="80">
        <v>14609485</v>
      </c>
      <c r="F104" s="80"/>
      <c r="G104" s="80">
        <v>1</v>
      </c>
      <c r="H104" s="131">
        <v>85.91</v>
      </c>
      <c r="I104" s="131">
        <f t="shared" si="7"/>
        <v>85.91</v>
      </c>
      <c r="J104" s="32" t="s">
        <v>353</v>
      </c>
      <c r="K104" s="82">
        <v>403526.10375000001</v>
      </c>
      <c r="L104" s="87">
        <f t="shared" si="8"/>
        <v>403526.10375000001</v>
      </c>
      <c r="M104" s="92">
        <f t="shared" si="5"/>
        <v>115.2931725</v>
      </c>
      <c r="N104" s="92">
        <f t="shared" si="9"/>
        <v>115.2931725</v>
      </c>
      <c r="O104" s="93" t="s">
        <v>54</v>
      </c>
    </row>
    <row r="105" spans="1:16" s="93" customFormat="1" x14ac:dyDescent="0.25">
      <c r="A105" s="201"/>
      <c r="B105" s="201"/>
      <c r="C105" s="80" t="s">
        <v>5</v>
      </c>
      <c r="D105" s="80" t="s">
        <v>10</v>
      </c>
      <c r="E105" s="79">
        <v>14509486</v>
      </c>
      <c r="F105" s="80"/>
      <c r="G105" s="80">
        <v>1</v>
      </c>
      <c r="H105" s="131">
        <v>0</v>
      </c>
      <c r="I105" s="131">
        <f t="shared" si="7"/>
        <v>0</v>
      </c>
      <c r="J105" s="32"/>
      <c r="K105" s="82">
        <v>423544.53487500007</v>
      </c>
      <c r="L105" s="87">
        <f t="shared" si="8"/>
        <v>423544.53487500007</v>
      </c>
      <c r="M105" s="92">
        <f t="shared" si="5"/>
        <v>121.01272425000002</v>
      </c>
      <c r="N105" s="92">
        <f t="shared" si="9"/>
        <v>121.01272425000002</v>
      </c>
      <c r="O105" s="93" t="s">
        <v>54</v>
      </c>
    </row>
    <row r="106" spans="1:16" s="93" customFormat="1" x14ac:dyDescent="0.25">
      <c r="A106" s="201"/>
      <c r="B106" s="201"/>
      <c r="C106" s="80" t="s">
        <v>94</v>
      </c>
      <c r="D106" s="80" t="s">
        <v>114</v>
      </c>
      <c r="E106" s="79" t="s">
        <v>120</v>
      </c>
      <c r="F106" s="80"/>
      <c r="G106" s="80">
        <v>1</v>
      </c>
      <c r="H106" s="131"/>
      <c r="I106" s="131">
        <f t="shared" si="7"/>
        <v>0</v>
      </c>
      <c r="J106" s="32"/>
      <c r="K106" s="82">
        <v>88200</v>
      </c>
      <c r="L106" s="87">
        <f t="shared" si="8"/>
        <v>88200</v>
      </c>
      <c r="M106" s="92">
        <f t="shared" si="5"/>
        <v>25.2</v>
      </c>
      <c r="N106" s="92">
        <f t="shared" si="9"/>
        <v>25.2</v>
      </c>
      <c r="O106" s="93" t="s">
        <v>94</v>
      </c>
    </row>
    <row r="107" spans="1:16" s="93" customFormat="1" x14ac:dyDescent="0.25">
      <c r="A107" s="201"/>
      <c r="B107" s="201"/>
      <c r="C107" s="80" t="s">
        <v>88</v>
      </c>
      <c r="D107" s="80" t="s">
        <v>25</v>
      </c>
      <c r="E107" s="80">
        <v>993327</v>
      </c>
      <c r="F107" s="80"/>
      <c r="G107" s="80">
        <v>7</v>
      </c>
      <c r="H107" s="135">
        <v>2.73</v>
      </c>
      <c r="I107" s="131">
        <f t="shared" si="7"/>
        <v>19.11</v>
      </c>
      <c r="J107" s="32" t="s">
        <v>353</v>
      </c>
      <c r="K107" s="82">
        <v>14687.946</v>
      </c>
      <c r="L107" s="87">
        <f t="shared" si="8"/>
        <v>102815.622</v>
      </c>
      <c r="M107" s="92">
        <f t="shared" si="5"/>
        <v>4.1965560000000002</v>
      </c>
      <c r="N107" s="92">
        <f t="shared" si="9"/>
        <v>29.375892</v>
      </c>
      <c r="O107" s="93" t="s">
        <v>55</v>
      </c>
      <c r="P107" t="s">
        <v>356</v>
      </c>
    </row>
    <row r="108" spans="1:16" s="93" customFormat="1" x14ac:dyDescent="0.25">
      <c r="A108" s="201"/>
      <c r="B108" s="201"/>
      <c r="C108" s="80" t="s">
        <v>5</v>
      </c>
      <c r="D108" s="80" t="s">
        <v>25</v>
      </c>
      <c r="E108" s="80">
        <v>980102</v>
      </c>
      <c r="F108" s="35"/>
      <c r="G108" s="80">
        <v>8</v>
      </c>
      <c r="H108" s="131">
        <v>6.5</v>
      </c>
      <c r="I108" s="131">
        <f t="shared" si="7"/>
        <v>52</v>
      </c>
      <c r="J108" s="32" t="s">
        <v>353</v>
      </c>
      <c r="K108" s="82">
        <v>36282</v>
      </c>
      <c r="L108" s="87">
        <f t="shared" si="8"/>
        <v>290256</v>
      </c>
      <c r="M108" s="92">
        <f t="shared" si="5"/>
        <v>10.366285714285715</v>
      </c>
      <c r="N108" s="92">
        <f t="shared" si="9"/>
        <v>82.930285714285716</v>
      </c>
      <c r="O108" s="93" t="s">
        <v>55</v>
      </c>
      <c r="P108" s="93" t="s">
        <v>358</v>
      </c>
    </row>
    <row r="109" spans="1:16" s="93" customFormat="1" x14ac:dyDescent="0.25">
      <c r="A109" s="201"/>
      <c r="B109" s="201"/>
      <c r="C109" s="80" t="s">
        <v>5</v>
      </c>
      <c r="D109" s="80" t="s">
        <v>25</v>
      </c>
      <c r="E109" s="80">
        <v>983502</v>
      </c>
      <c r="F109" s="80"/>
      <c r="G109" s="80">
        <v>64</v>
      </c>
      <c r="H109" s="131">
        <v>1027.6500000000001</v>
      </c>
      <c r="I109" s="131">
        <f t="shared" si="7"/>
        <v>65769.600000000006</v>
      </c>
      <c r="J109" s="32" t="s">
        <v>6</v>
      </c>
      <c r="K109" s="82">
        <v>2080.6285499999999</v>
      </c>
      <c r="L109" s="87">
        <f t="shared" si="8"/>
        <v>133160.22719999999</v>
      </c>
      <c r="M109" s="92">
        <f t="shared" si="5"/>
        <v>0.59446529999999997</v>
      </c>
      <c r="N109" s="92">
        <f t="shared" si="9"/>
        <v>38.045779199999998</v>
      </c>
      <c r="O109" s="93" t="s">
        <v>116</v>
      </c>
    </row>
    <row r="110" spans="1:16" s="93" customFormat="1" x14ac:dyDescent="0.25">
      <c r="A110" s="201"/>
      <c r="B110" s="201"/>
      <c r="C110" s="80" t="s">
        <v>5</v>
      </c>
      <c r="D110" s="80" t="s">
        <v>25</v>
      </c>
      <c r="E110" s="80">
        <v>983505</v>
      </c>
      <c r="F110" s="35"/>
      <c r="G110" s="80">
        <v>65</v>
      </c>
      <c r="H110" s="131">
        <v>1500</v>
      </c>
      <c r="I110" s="131">
        <f t="shared" si="7"/>
        <v>97500</v>
      </c>
      <c r="J110" s="32" t="s">
        <v>6</v>
      </c>
      <c r="K110" s="82">
        <v>1543.6921500000001</v>
      </c>
      <c r="L110" s="87">
        <f t="shared" si="8"/>
        <v>100339.98975000001</v>
      </c>
      <c r="M110" s="92">
        <f t="shared" si="5"/>
        <v>0.44105490000000003</v>
      </c>
      <c r="N110" s="92">
        <f t="shared" si="9"/>
        <v>28.668568500000003</v>
      </c>
      <c r="O110" s="93" t="s">
        <v>116</v>
      </c>
      <c r="P110" s="93" t="s">
        <v>358</v>
      </c>
    </row>
    <row r="111" spans="1:16" s="93" customFormat="1" x14ac:dyDescent="0.25">
      <c r="A111" s="201"/>
      <c r="B111" s="201"/>
      <c r="C111" s="80" t="s">
        <v>5</v>
      </c>
      <c r="D111" s="80" t="s">
        <v>121</v>
      </c>
      <c r="E111" s="80">
        <v>947626</v>
      </c>
      <c r="F111" s="80"/>
      <c r="G111" s="80">
        <v>1</v>
      </c>
      <c r="H111" s="131">
        <v>1.24</v>
      </c>
      <c r="I111" s="131">
        <f t="shared" si="7"/>
        <v>1.24</v>
      </c>
      <c r="J111" s="32" t="s">
        <v>353</v>
      </c>
      <c r="K111" s="82">
        <v>5839.1833500000002</v>
      </c>
      <c r="L111" s="87">
        <f t="shared" si="8"/>
        <v>5839.1833500000002</v>
      </c>
      <c r="M111" s="92">
        <f t="shared" si="5"/>
        <v>1.6683381000000002</v>
      </c>
      <c r="N111" s="92">
        <f t="shared" si="9"/>
        <v>1.6683381000000002</v>
      </c>
      <c r="O111" s="93" t="s">
        <v>54</v>
      </c>
    </row>
    <row r="112" spans="1:16" s="93" customFormat="1" x14ac:dyDescent="0.25">
      <c r="A112" s="201"/>
      <c r="B112" s="201"/>
      <c r="C112" s="80" t="s">
        <v>5</v>
      </c>
      <c r="D112" s="80" t="s">
        <v>25</v>
      </c>
      <c r="E112" s="80">
        <v>983495</v>
      </c>
      <c r="F112" s="80"/>
      <c r="G112" s="80">
        <v>1</v>
      </c>
      <c r="H112" s="131">
        <v>0.53</v>
      </c>
      <c r="I112" s="131">
        <f t="shared" si="7"/>
        <v>0.53</v>
      </c>
      <c r="J112" s="32" t="s">
        <v>353</v>
      </c>
      <c r="K112" s="82">
        <v>2483.3308500000003</v>
      </c>
      <c r="L112" s="87">
        <f t="shared" si="8"/>
        <v>2483.3308500000003</v>
      </c>
      <c r="M112" s="92">
        <f t="shared" si="5"/>
        <v>0.70952310000000007</v>
      </c>
      <c r="N112" s="92">
        <f t="shared" si="9"/>
        <v>0.70952310000000007</v>
      </c>
      <c r="O112" s="93" t="s">
        <v>54</v>
      </c>
    </row>
    <row r="113" spans="1:16" s="93" customFormat="1" x14ac:dyDescent="0.25">
      <c r="A113" s="201"/>
      <c r="B113" s="201"/>
      <c r="C113" s="80" t="s">
        <v>5</v>
      </c>
      <c r="D113" s="80" t="s">
        <v>25</v>
      </c>
      <c r="E113" s="80">
        <v>990557</v>
      </c>
      <c r="F113" s="80"/>
      <c r="G113" s="80">
        <v>4</v>
      </c>
      <c r="H113" s="131">
        <v>2991.53</v>
      </c>
      <c r="I113" s="131">
        <f t="shared" si="7"/>
        <v>11966.12</v>
      </c>
      <c r="J113" s="32" t="s">
        <v>6</v>
      </c>
      <c r="K113" s="82">
        <v>3422.9695500000003</v>
      </c>
      <c r="L113" s="87">
        <f t="shared" si="8"/>
        <v>13691.878200000001</v>
      </c>
      <c r="M113" s="92">
        <f t="shared" ref="M113:M172" si="10">K113/3500</f>
        <v>0.97799130000000012</v>
      </c>
      <c r="N113" s="92">
        <f t="shared" si="9"/>
        <v>3.9119652000000005</v>
      </c>
      <c r="O113" s="93" t="s">
        <v>122</v>
      </c>
    </row>
    <row r="114" spans="1:16" s="93" customFormat="1" x14ac:dyDescent="0.25">
      <c r="A114" s="201"/>
      <c r="B114" s="201"/>
      <c r="C114" s="80" t="s">
        <v>5</v>
      </c>
      <c r="D114" s="80" t="s">
        <v>25</v>
      </c>
      <c r="E114" s="80">
        <v>983524</v>
      </c>
      <c r="F114" s="35"/>
      <c r="G114" s="80">
        <v>3</v>
      </c>
      <c r="H114" s="132">
        <v>15.79</v>
      </c>
      <c r="I114" s="131">
        <f t="shared" si="7"/>
        <v>47.37</v>
      </c>
      <c r="J114" s="32" t="s">
        <v>353</v>
      </c>
      <c r="K114" s="82">
        <v>3629</v>
      </c>
      <c r="L114" s="87">
        <f t="shared" si="8"/>
        <v>10887</v>
      </c>
      <c r="M114" s="92">
        <f t="shared" si="10"/>
        <v>1.0368571428571429</v>
      </c>
      <c r="N114" s="92">
        <f t="shared" si="9"/>
        <v>3.1105714285714288</v>
      </c>
      <c r="O114" s="93" t="s">
        <v>55</v>
      </c>
      <c r="P114" s="93" t="s">
        <v>358</v>
      </c>
    </row>
    <row r="115" spans="1:16" s="93" customFormat="1" x14ac:dyDescent="0.25">
      <c r="A115" s="201"/>
      <c r="B115" s="201"/>
      <c r="C115" s="80" t="s">
        <v>5</v>
      </c>
      <c r="D115" s="80" t="s">
        <v>25</v>
      </c>
      <c r="E115" s="80">
        <v>990608</v>
      </c>
      <c r="F115" s="80"/>
      <c r="G115" s="80">
        <v>1</v>
      </c>
      <c r="H115" s="131">
        <v>1.17</v>
      </c>
      <c r="I115" s="131">
        <f t="shared" si="7"/>
        <v>1.17</v>
      </c>
      <c r="J115" s="32" t="s">
        <v>353</v>
      </c>
      <c r="K115" s="82">
        <v>5503.5981000000002</v>
      </c>
      <c r="L115" s="87">
        <f t="shared" si="8"/>
        <v>5503.5981000000002</v>
      </c>
      <c r="M115" s="92">
        <f t="shared" si="10"/>
        <v>1.5724566</v>
      </c>
      <c r="N115" s="92">
        <f t="shared" si="9"/>
        <v>1.5724566</v>
      </c>
      <c r="O115" s="93" t="s">
        <v>54</v>
      </c>
    </row>
    <row r="116" spans="1:16" s="93" customFormat="1" x14ac:dyDescent="0.25">
      <c r="A116" s="201"/>
      <c r="B116" s="201"/>
      <c r="C116" s="80" t="s">
        <v>5</v>
      </c>
      <c r="D116" s="80" t="s">
        <v>25</v>
      </c>
      <c r="E116" s="80">
        <v>993325</v>
      </c>
      <c r="F116" s="35"/>
      <c r="G116" s="80">
        <v>1</v>
      </c>
      <c r="H116" s="131">
        <v>12000</v>
      </c>
      <c r="I116" s="131">
        <f t="shared" si="7"/>
        <v>12000</v>
      </c>
      <c r="J116" s="32" t="s">
        <v>6</v>
      </c>
      <c r="K116" s="82">
        <v>17927.370825000002</v>
      </c>
      <c r="L116" s="87">
        <f t="shared" si="8"/>
        <v>17927.370825000002</v>
      </c>
      <c r="M116" s="92">
        <f t="shared" si="10"/>
        <v>5.1221059500000008</v>
      </c>
      <c r="N116" s="92">
        <f t="shared" si="9"/>
        <v>5.1221059500000008</v>
      </c>
      <c r="O116" s="93" t="s">
        <v>55</v>
      </c>
      <c r="P116" s="93" t="s">
        <v>358</v>
      </c>
    </row>
    <row r="117" spans="1:16" s="93" customFormat="1" x14ac:dyDescent="0.25">
      <c r="A117" s="201"/>
      <c r="B117" s="201"/>
      <c r="C117" s="80" t="s">
        <v>5</v>
      </c>
      <c r="D117" s="80" t="s">
        <v>25</v>
      </c>
      <c r="E117" s="80">
        <v>983519</v>
      </c>
      <c r="F117" s="80"/>
      <c r="G117" s="80">
        <v>2</v>
      </c>
      <c r="H117" s="131">
        <v>2.6</v>
      </c>
      <c r="I117" s="131">
        <f t="shared" si="7"/>
        <v>5.2</v>
      </c>
      <c r="J117" s="32" t="s">
        <v>353</v>
      </c>
      <c r="K117" s="82">
        <v>12349.537200000001</v>
      </c>
      <c r="L117" s="87">
        <f t="shared" si="8"/>
        <v>24699.074400000001</v>
      </c>
      <c r="M117" s="92">
        <f t="shared" si="10"/>
        <v>3.5284392000000002</v>
      </c>
      <c r="N117" s="92">
        <f t="shared" si="9"/>
        <v>7.0568784000000004</v>
      </c>
      <c r="O117" s="93" t="s">
        <v>54</v>
      </c>
    </row>
    <row r="118" spans="1:16" s="93" customFormat="1" x14ac:dyDescent="0.25">
      <c r="A118" s="201"/>
      <c r="B118" s="201"/>
      <c r="C118" s="80" t="s">
        <v>5</v>
      </c>
      <c r="D118" s="80" t="s">
        <v>25</v>
      </c>
      <c r="E118" s="80">
        <v>981291</v>
      </c>
      <c r="F118" s="80"/>
      <c r="G118" s="80">
        <v>5</v>
      </c>
      <c r="H118" s="131">
        <v>2.98</v>
      </c>
      <c r="I118" s="131">
        <f t="shared" si="7"/>
        <v>14.9</v>
      </c>
      <c r="J118" s="32" t="s">
        <v>353</v>
      </c>
      <c r="K118" s="82">
        <v>14027.463449999999</v>
      </c>
      <c r="L118" s="87">
        <f t="shared" si="8"/>
        <v>70137.317249999993</v>
      </c>
      <c r="M118" s="92">
        <f t="shared" si="10"/>
        <v>4.0078467</v>
      </c>
      <c r="N118" s="92">
        <f t="shared" si="9"/>
        <v>20.039233500000002</v>
      </c>
      <c r="O118" s="93" t="s">
        <v>54</v>
      </c>
    </row>
    <row r="119" spans="1:16" x14ac:dyDescent="0.25">
      <c r="A119" s="185" t="s">
        <v>123</v>
      </c>
      <c r="B119" s="185" t="s">
        <v>124</v>
      </c>
      <c r="C119" s="32" t="s">
        <v>5</v>
      </c>
      <c r="D119" s="32" t="s">
        <v>10</v>
      </c>
      <c r="E119" s="32">
        <v>14502645</v>
      </c>
      <c r="F119" s="32"/>
      <c r="G119" s="32">
        <v>1</v>
      </c>
      <c r="H119" s="131">
        <v>748796.16</v>
      </c>
      <c r="I119" s="131">
        <f t="shared" si="7"/>
        <v>748796.16</v>
      </c>
      <c r="J119" s="32" t="s">
        <v>6</v>
      </c>
      <c r="K119" s="33">
        <v>923810</v>
      </c>
      <c r="L119" s="86">
        <f t="shared" si="8"/>
        <v>923810</v>
      </c>
      <c r="M119" s="76">
        <f t="shared" si="10"/>
        <v>263.9457142857143</v>
      </c>
      <c r="N119" s="76">
        <f t="shared" si="9"/>
        <v>263.9457142857143</v>
      </c>
      <c r="O119" t="s">
        <v>55</v>
      </c>
    </row>
    <row r="120" spans="1:16" x14ac:dyDescent="0.25">
      <c r="A120" s="185"/>
      <c r="B120" s="185"/>
      <c r="C120" s="32" t="s">
        <v>5</v>
      </c>
      <c r="D120" s="32" t="s">
        <v>93</v>
      </c>
      <c r="E120" s="32">
        <v>949238</v>
      </c>
      <c r="F120" s="32"/>
      <c r="G120" s="32">
        <v>8</v>
      </c>
      <c r="H120" s="131">
        <v>1.44</v>
      </c>
      <c r="I120" s="131">
        <f t="shared" si="7"/>
        <v>11.52</v>
      </c>
      <c r="J120" s="32" t="s">
        <v>353</v>
      </c>
      <c r="K120" s="33">
        <v>6779</v>
      </c>
      <c r="L120" s="86">
        <f t="shared" si="8"/>
        <v>54232</v>
      </c>
      <c r="M120" s="76">
        <f t="shared" si="10"/>
        <v>1.9368571428571428</v>
      </c>
      <c r="N120" s="76">
        <f t="shared" si="9"/>
        <v>15.494857142857143</v>
      </c>
      <c r="O120" t="s">
        <v>54</v>
      </c>
    </row>
    <row r="121" spans="1:16" s="93" customFormat="1" ht="15.75" customHeight="1" x14ac:dyDescent="0.25">
      <c r="A121" s="195" t="s">
        <v>125</v>
      </c>
      <c r="B121" s="198" t="s">
        <v>126</v>
      </c>
      <c r="C121" s="94" t="s">
        <v>5</v>
      </c>
      <c r="D121" s="95" t="s">
        <v>127</v>
      </c>
      <c r="E121" s="96">
        <v>17445359</v>
      </c>
      <c r="F121" s="96">
        <v>11715805</v>
      </c>
      <c r="G121" s="97">
        <v>1</v>
      </c>
      <c r="H121" s="131">
        <v>16900294</v>
      </c>
      <c r="I121" s="131">
        <f t="shared" si="7"/>
        <v>16900294</v>
      </c>
      <c r="J121" s="32" t="s">
        <v>6</v>
      </c>
      <c r="K121" s="98">
        <v>21751917.955949999</v>
      </c>
      <c r="L121" s="87">
        <f t="shared" si="8"/>
        <v>21751917.955949999</v>
      </c>
      <c r="M121" s="92">
        <f t="shared" si="10"/>
        <v>6214.8337016999994</v>
      </c>
      <c r="N121" s="92">
        <f t="shared" si="9"/>
        <v>6214.8337016999994</v>
      </c>
      <c r="O121" s="93" t="s">
        <v>128</v>
      </c>
      <c r="P121" s="92"/>
    </row>
    <row r="122" spans="1:16" s="93" customFormat="1" ht="15.75" customHeight="1" x14ac:dyDescent="0.25">
      <c r="A122" s="196"/>
      <c r="B122" s="199"/>
      <c r="C122" s="94" t="s">
        <v>5</v>
      </c>
      <c r="D122" s="99" t="s">
        <v>7</v>
      </c>
      <c r="E122" s="81">
        <v>20905400</v>
      </c>
      <c r="F122" s="81"/>
      <c r="G122" s="81">
        <v>24</v>
      </c>
      <c r="H122" s="131">
        <v>178579.5</v>
      </c>
      <c r="I122" s="131">
        <f t="shared" si="7"/>
        <v>4285908</v>
      </c>
      <c r="J122" s="32" t="s">
        <v>6</v>
      </c>
      <c r="K122" s="100">
        <v>203962.61340000003</v>
      </c>
      <c r="L122" s="87">
        <f t="shared" si="8"/>
        <v>4895102.7216000007</v>
      </c>
      <c r="M122" s="92">
        <f t="shared" si="10"/>
        <v>58.275032400000008</v>
      </c>
      <c r="N122" s="92">
        <f t="shared" si="9"/>
        <v>1398.6007776000001</v>
      </c>
      <c r="O122" s="93" t="s">
        <v>128</v>
      </c>
    </row>
    <row r="123" spans="1:16" s="93" customFormat="1" ht="15.75" customHeight="1" x14ac:dyDescent="0.25">
      <c r="A123" s="196"/>
      <c r="B123" s="199"/>
      <c r="C123" s="94" t="s">
        <v>5</v>
      </c>
      <c r="D123" s="99" t="s">
        <v>129</v>
      </c>
      <c r="E123" s="81">
        <v>20459329</v>
      </c>
      <c r="F123" s="81"/>
      <c r="G123" s="81">
        <v>12</v>
      </c>
      <c r="H123" s="131">
        <v>285076.47999999998</v>
      </c>
      <c r="I123" s="131">
        <f t="shared" si="7"/>
        <v>3420917.7599999998</v>
      </c>
      <c r="J123" s="32" t="s">
        <v>6</v>
      </c>
      <c r="K123" s="100">
        <v>347071.41787499998</v>
      </c>
      <c r="L123" s="87">
        <f t="shared" si="8"/>
        <v>4164857.0144999996</v>
      </c>
      <c r="M123" s="92">
        <f t="shared" si="10"/>
        <v>99.163262250000002</v>
      </c>
      <c r="N123" s="92">
        <f t="shared" si="9"/>
        <v>1189.959147</v>
      </c>
      <c r="O123" s="93" t="s">
        <v>128</v>
      </c>
    </row>
    <row r="124" spans="1:16" s="93" customFormat="1" ht="15.75" customHeight="1" x14ac:dyDescent="0.25">
      <c r="A124" s="196"/>
      <c r="B124" s="199"/>
      <c r="C124" s="94" t="s">
        <v>5</v>
      </c>
      <c r="D124" s="99" t="s">
        <v>131</v>
      </c>
      <c r="E124" s="81">
        <v>3169366</v>
      </c>
      <c r="F124" s="81"/>
      <c r="G124" s="81">
        <v>12</v>
      </c>
      <c r="H124" s="131">
        <v>303878.44</v>
      </c>
      <c r="I124" s="131">
        <f t="shared" si="7"/>
        <v>3646541.2800000003</v>
      </c>
      <c r="J124" s="32" t="s">
        <v>6</v>
      </c>
      <c r="K124" s="100">
        <v>347071.41787499998</v>
      </c>
      <c r="L124" s="87">
        <f t="shared" si="8"/>
        <v>4164857.0144999996</v>
      </c>
      <c r="M124" s="92">
        <f t="shared" si="10"/>
        <v>99.163262250000002</v>
      </c>
      <c r="N124" s="92">
        <f t="shared" si="9"/>
        <v>1189.959147</v>
      </c>
      <c r="O124" s="93" t="s">
        <v>128</v>
      </c>
    </row>
    <row r="125" spans="1:16" s="93" customFormat="1" ht="15.75" customHeight="1" x14ac:dyDescent="0.25">
      <c r="A125" s="196"/>
      <c r="B125" s="199"/>
      <c r="C125" s="94" t="s">
        <v>5</v>
      </c>
      <c r="D125" s="99" t="s">
        <v>132</v>
      </c>
      <c r="E125" s="81">
        <v>20459326</v>
      </c>
      <c r="F125" s="81"/>
      <c r="G125" s="81">
        <v>12</v>
      </c>
      <c r="H125" s="131">
        <v>193919.77</v>
      </c>
      <c r="I125" s="131">
        <f t="shared" si="7"/>
        <v>2327037.2399999998</v>
      </c>
      <c r="J125" s="32" t="s">
        <v>6</v>
      </c>
      <c r="K125" s="100">
        <v>223006.56787500004</v>
      </c>
      <c r="L125" s="87">
        <f t="shared" si="8"/>
        <v>2676078.8145000003</v>
      </c>
      <c r="M125" s="92">
        <f t="shared" si="10"/>
        <v>63.716162250000011</v>
      </c>
      <c r="N125" s="92">
        <f t="shared" si="9"/>
        <v>764.59394700000007</v>
      </c>
      <c r="O125" s="93" t="s">
        <v>128</v>
      </c>
    </row>
    <row r="126" spans="1:16" s="93" customFormat="1" ht="15.75" customHeight="1" x14ac:dyDescent="0.25">
      <c r="A126" s="196"/>
      <c r="B126" s="199"/>
      <c r="C126" s="94" t="s">
        <v>5</v>
      </c>
      <c r="D126" s="99" t="s">
        <v>133</v>
      </c>
      <c r="E126" s="81">
        <v>20441945</v>
      </c>
      <c r="F126" s="81"/>
      <c r="G126" s="81">
        <v>12</v>
      </c>
      <c r="H126" s="131">
        <v>223060.15</v>
      </c>
      <c r="I126" s="131">
        <f t="shared" si="7"/>
        <v>2676721.7999999998</v>
      </c>
      <c r="J126" s="32" t="s">
        <v>6</v>
      </c>
      <c r="K126" s="100">
        <v>256380.012525</v>
      </c>
      <c r="L126" s="87">
        <f t="shared" si="8"/>
        <v>3076560.1502999999</v>
      </c>
      <c r="M126" s="92">
        <f t="shared" si="10"/>
        <v>73.251432149999999</v>
      </c>
      <c r="N126" s="92">
        <f t="shared" si="9"/>
        <v>879.01718579999999</v>
      </c>
      <c r="O126" s="93" t="s">
        <v>128</v>
      </c>
    </row>
    <row r="127" spans="1:16" s="93" customFormat="1" ht="15.75" customHeight="1" x14ac:dyDescent="0.25">
      <c r="A127" s="196"/>
      <c r="B127" s="199"/>
      <c r="C127" s="94" t="s">
        <v>5</v>
      </c>
      <c r="D127" s="99" t="s">
        <v>134</v>
      </c>
      <c r="E127" s="81">
        <v>21501189</v>
      </c>
      <c r="F127" s="81"/>
      <c r="G127" s="81">
        <v>24</v>
      </c>
      <c r="H127" s="131">
        <v>9.68</v>
      </c>
      <c r="I127" s="131">
        <f t="shared" si="7"/>
        <v>232.32</v>
      </c>
      <c r="J127" s="32" t="s">
        <v>353</v>
      </c>
      <c r="K127" s="100">
        <v>110293.65165000003</v>
      </c>
      <c r="L127" s="87">
        <f t="shared" si="8"/>
        <v>2647047.6396000008</v>
      </c>
      <c r="M127" s="92">
        <f t="shared" si="10"/>
        <v>31.512471900000008</v>
      </c>
      <c r="N127" s="92">
        <f t="shared" si="9"/>
        <v>756.2993256000002</v>
      </c>
      <c r="O127" s="93" t="s">
        <v>55</v>
      </c>
      <c r="P127" s="93" t="s">
        <v>358</v>
      </c>
    </row>
    <row r="128" spans="1:16" s="93" customFormat="1" ht="15.75" customHeight="1" x14ac:dyDescent="0.25">
      <c r="A128" s="196"/>
      <c r="B128" s="199"/>
      <c r="C128" s="94" t="s">
        <v>5</v>
      </c>
      <c r="D128" s="99" t="s">
        <v>136</v>
      </c>
      <c r="E128" s="81">
        <v>973523</v>
      </c>
      <c r="F128" s="81"/>
      <c r="G128" s="81">
        <v>4</v>
      </c>
      <c r="H128" s="131">
        <v>1.2</v>
      </c>
      <c r="I128" s="131">
        <f t="shared" si="7"/>
        <v>4.8</v>
      </c>
      <c r="J128" s="32" t="s">
        <v>353</v>
      </c>
      <c r="K128" s="100">
        <v>6040.5345000000007</v>
      </c>
      <c r="L128" s="87">
        <f t="shared" si="8"/>
        <v>24162.138000000003</v>
      </c>
      <c r="M128" s="92">
        <f t="shared" si="10"/>
        <v>1.7258670000000003</v>
      </c>
      <c r="N128" s="92">
        <f t="shared" si="9"/>
        <v>6.903468000000001</v>
      </c>
      <c r="O128" s="93" t="s">
        <v>54</v>
      </c>
    </row>
    <row r="129" spans="1:17" s="93" customFormat="1" ht="15.75" customHeight="1" x14ac:dyDescent="0.25">
      <c r="A129" s="196"/>
      <c r="B129" s="199"/>
      <c r="C129" s="94" t="s">
        <v>5</v>
      </c>
      <c r="D129" s="99" t="s">
        <v>138</v>
      </c>
      <c r="E129" s="81">
        <v>984735</v>
      </c>
      <c r="F129" s="81"/>
      <c r="G129" s="81">
        <v>4</v>
      </c>
      <c r="H129" s="131">
        <v>1.57</v>
      </c>
      <c r="I129" s="131">
        <f t="shared" si="7"/>
        <v>6.28</v>
      </c>
      <c r="J129" s="32" t="s">
        <v>353</v>
      </c>
      <c r="K129" s="100">
        <v>7382.8755000000001</v>
      </c>
      <c r="L129" s="87">
        <f t="shared" si="8"/>
        <v>29531.502</v>
      </c>
      <c r="M129" s="92">
        <f t="shared" si="10"/>
        <v>2.1093929999999999</v>
      </c>
      <c r="N129" s="92">
        <f t="shared" si="9"/>
        <v>8.4375719999999994</v>
      </c>
      <c r="O129" s="93" t="s">
        <v>54</v>
      </c>
      <c r="P129" s="93" t="s">
        <v>221</v>
      </c>
    </row>
    <row r="130" spans="1:17" s="93" customFormat="1" ht="15.75" customHeight="1" x14ac:dyDescent="0.25">
      <c r="A130" s="196"/>
      <c r="B130" s="199"/>
      <c r="C130" s="94" t="s">
        <v>5</v>
      </c>
      <c r="D130" s="99" t="s">
        <v>139</v>
      </c>
      <c r="E130" s="81">
        <v>3972542</v>
      </c>
      <c r="F130" s="81"/>
      <c r="G130" s="81">
        <v>2</v>
      </c>
      <c r="H130" s="131">
        <v>1.6</v>
      </c>
      <c r="I130" s="131">
        <f t="shared" si="7"/>
        <v>3.2</v>
      </c>
      <c r="J130" s="32" t="s">
        <v>353</v>
      </c>
      <c r="K130" s="100">
        <v>7517.1096000000007</v>
      </c>
      <c r="L130" s="87">
        <f t="shared" si="8"/>
        <v>15034.219200000001</v>
      </c>
      <c r="M130" s="92">
        <f t="shared" si="10"/>
        <v>2.1477456000000004</v>
      </c>
      <c r="N130" s="92">
        <f t="shared" ref="N130:N161" si="11">G130*M130</f>
        <v>4.2954912000000007</v>
      </c>
      <c r="O130" s="93" t="s">
        <v>54</v>
      </c>
      <c r="P130" s="93" t="s">
        <v>140</v>
      </c>
    </row>
    <row r="131" spans="1:17" s="93" customFormat="1" ht="15.75" customHeight="1" x14ac:dyDescent="0.25">
      <c r="A131" s="196"/>
      <c r="B131" s="199"/>
      <c r="C131" s="94" t="s">
        <v>5</v>
      </c>
      <c r="D131" s="99" t="s">
        <v>141</v>
      </c>
      <c r="E131" s="81">
        <v>994561</v>
      </c>
      <c r="F131" s="81"/>
      <c r="G131" s="81">
        <v>4</v>
      </c>
      <c r="H131" s="131">
        <v>1.68</v>
      </c>
      <c r="I131" s="131">
        <f t="shared" ref="I131:I194" si="12">H131*G131</f>
        <v>6.72</v>
      </c>
      <c r="J131" s="32" t="s">
        <v>353</v>
      </c>
      <c r="K131" s="100">
        <v>7852.694849999999</v>
      </c>
      <c r="L131" s="87">
        <f t="shared" ref="L131:L194" si="13">K131*G131</f>
        <v>31410.779399999996</v>
      </c>
      <c r="M131" s="92">
        <f t="shared" si="10"/>
        <v>2.2436270999999999</v>
      </c>
      <c r="N131" s="92">
        <f t="shared" si="11"/>
        <v>8.9745083999999995</v>
      </c>
      <c r="O131" s="93" t="s">
        <v>54</v>
      </c>
    </row>
    <row r="132" spans="1:17" s="93" customFormat="1" ht="15.75" customHeight="1" x14ac:dyDescent="0.25">
      <c r="A132" s="196"/>
      <c r="B132" s="199"/>
      <c r="C132" s="94" t="s">
        <v>5</v>
      </c>
      <c r="D132" s="99" t="s">
        <v>143</v>
      </c>
      <c r="E132" s="81">
        <v>20807510</v>
      </c>
      <c r="F132" s="81"/>
      <c r="G132" s="81">
        <v>1</v>
      </c>
      <c r="H132" s="131">
        <v>26.69</v>
      </c>
      <c r="I132" s="131">
        <f t="shared" si="12"/>
        <v>26.69</v>
      </c>
      <c r="J132" s="32" t="s">
        <v>353</v>
      </c>
      <c r="K132" s="100">
        <v>125844.46875000001</v>
      </c>
      <c r="L132" s="87">
        <f t="shared" si="13"/>
        <v>125844.46875000001</v>
      </c>
      <c r="M132" s="92">
        <f t="shared" si="10"/>
        <v>35.955562500000006</v>
      </c>
      <c r="N132" s="92">
        <f t="shared" si="11"/>
        <v>35.955562500000006</v>
      </c>
      <c r="O132" s="93" t="s">
        <v>54</v>
      </c>
    </row>
    <row r="133" spans="1:17" s="93" customFormat="1" ht="15.75" customHeight="1" x14ac:dyDescent="0.25">
      <c r="A133" s="196"/>
      <c r="B133" s="199"/>
      <c r="C133" s="94" t="s">
        <v>5</v>
      </c>
      <c r="D133" s="99" t="s">
        <v>145</v>
      </c>
      <c r="E133" s="81">
        <v>21123014</v>
      </c>
      <c r="F133" s="81"/>
      <c r="G133" s="81">
        <v>1</v>
      </c>
      <c r="H133" s="131">
        <v>288283.71000000002</v>
      </c>
      <c r="I133" s="131">
        <f t="shared" si="12"/>
        <v>288283.71000000002</v>
      </c>
      <c r="J133" s="32" t="s">
        <v>6</v>
      </c>
      <c r="K133" s="100">
        <v>357733.87650000007</v>
      </c>
      <c r="L133" s="87">
        <f t="shared" si="13"/>
        <v>357733.87650000007</v>
      </c>
      <c r="M133" s="92">
        <f t="shared" si="10"/>
        <v>102.20967900000002</v>
      </c>
      <c r="N133" s="92">
        <f t="shared" si="11"/>
        <v>102.20967900000002</v>
      </c>
      <c r="O133" s="93" t="s">
        <v>147</v>
      </c>
    </row>
    <row r="134" spans="1:17" s="93" customFormat="1" ht="15.75" customHeight="1" x14ac:dyDescent="0.25">
      <c r="A134" s="196"/>
      <c r="B134" s="199"/>
      <c r="C134" s="94" t="s">
        <v>5</v>
      </c>
      <c r="D134" s="99" t="s">
        <v>148</v>
      </c>
      <c r="E134" s="81">
        <v>3964604</v>
      </c>
      <c r="F134" s="81"/>
      <c r="G134" s="81">
        <v>16</v>
      </c>
      <c r="H134" s="131">
        <v>4.4800000000000004</v>
      </c>
      <c r="I134" s="131">
        <f t="shared" si="12"/>
        <v>71.680000000000007</v>
      </c>
      <c r="J134" s="32" t="s">
        <v>353</v>
      </c>
      <c r="K134" s="100">
        <v>21141.870750000002</v>
      </c>
      <c r="L134" s="87">
        <f t="shared" si="13"/>
        <v>338269.93200000003</v>
      </c>
      <c r="M134" s="92">
        <f t="shared" si="10"/>
        <v>6.0405345000000006</v>
      </c>
      <c r="N134" s="92">
        <f t="shared" si="11"/>
        <v>96.648552000000009</v>
      </c>
      <c r="O134" s="93" t="s">
        <v>54</v>
      </c>
    </row>
    <row r="135" spans="1:17" s="93" customFormat="1" ht="15.75" customHeight="1" x14ac:dyDescent="0.25">
      <c r="A135" s="196"/>
      <c r="B135" s="199"/>
      <c r="C135" s="94" t="s">
        <v>5</v>
      </c>
      <c r="D135" s="99" t="s">
        <v>150</v>
      </c>
      <c r="E135" s="81">
        <v>967344</v>
      </c>
      <c r="F135" s="81"/>
      <c r="G135" s="81">
        <v>1</v>
      </c>
      <c r="H135" s="131">
        <v>12.51</v>
      </c>
      <c r="I135" s="131">
        <f t="shared" si="12"/>
        <v>12.51</v>
      </c>
      <c r="J135" s="32" t="s">
        <v>353</v>
      </c>
      <c r="K135" s="100">
        <v>58995.88695</v>
      </c>
      <c r="L135" s="87">
        <f t="shared" si="13"/>
        <v>58995.88695</v>
      </c>
      <c r="M135" s="92">
        <f t="shared" si="10"/>
        <v>16.855967700000001</v>
      </c>
      <c r="N135" s="92">
        <f t="shared" si="11"/>
        <v>16.855967700000001</v>
      </c>
      <c r="O135" s="93" t="s">
        <v>54</v>
      </c>
    </row>
    <row r="136" spans="1:17" s="93" customFormat="1" ht="15.75" customHeight="1" x14ac:dyDescent="0.25">
      <c r="A136" s="196"/>
      <c r="B136" s="199"/>
      <c r="C136" s="94" t="s">
        <v>5</v>
      </c>
      <c r="D136" s="99" t="s">
        <v>152</v>
      </c>
      <c r="E136" s="81">
        <v>20503200</v>
      </c>
      <c r="F136" s="81"/>
      <c r="G136" s="81">
        <v>1</v>
      </c>
      <c r="H136" s="131">
        <v>218176.9</v>
      </c>
      <c r="I136" s="131">
        <f t="shared" si="12"/>
        <v>218176.9</v>
      </c>
      <c r="J136" s="32" t="s">
        <v>6</v>
      </c>
      <c r="K136" s="100">
        <v>264045.80475000007</v>
      </c>
      <c r="L136" s="87">
        <f t="shared" si="13"/>
        <v>264045.80475000007</v>
      </c>
      <c r="M136" s="92">
        <f t="shared" si="10"/>
        <v>75.441658500000017</v>
      </c>
      <c r="N136" s="92">
        <f t="shared" si="11"/>
        <v>75.441658500000017</v>
      </c>
      <c r="O136" s="93" t="s">
        <v>128</v>
      </c>
    </row>
    <row r="137" spans="1:17" s="93" customFormat="1" ht="15.75" customHeight="1" x14ac:dyDescent="0.25">
      <c r="A137" s="196"/>
      <c r="B137" s="199"/>
      <c r="C137" s="94" t="s">
        <v>5</v>
      </c>
      <c r="D137" s="99" t="s">
        <v>152</v>
      </c>
      <c r="E137" s="81">
        <v>276630</v>
      </c>
      <c r="F137" s="81"/>
      <c r="G137" s="81">
        <v>6</v>
      </c>
      <c r="H137" s="131">
        <v>170269.69</v>
      </c>
      <c r="I137" s="131">
        <f t="shared" si="12"/>
        <v>1021618.14</v>
      </c>
      <c r="J137" s="32" t="s">
        <v>6</v>
      </c>
      <c r="K137" s="100">
        <v>194471.65237500001</v>
      </c>
      <c r="L137" s="87">
        <f t="shared" si="13"/>
        <v>1166829.9142499999</v>
      </c>
      <c r="M137" s="92">
        <f t="shared" si="10"/>
        <v>55.563329250000002</v>
      </c>
      <c r="N137" s="92">
        <f t="shared" si="11"/>
        <v>333.3799755</v>
      </c>
      <c r="O137" s="93" t="s">
        <v>128</v>
      </c>
    </row>
    <row r="138" spans="1:17" s="93" customFormat="1" ht="15.75" customHeight="1" x14ac:dyDescent="0.25">
      <c r="A138" s="196"/>
      <c r="B138" s="199"/>
      <c r="C138" s="94" t="s">
        <v>5</v>
      </c>
      <c r="D138" s="99" t="s">
        <v>153</v>
      </c>
      <c r="E138" s="81">
        <v>276134</v>
      </c>
      <c r="F138" s="81"/>
      <c r="G138" s="81">
        <v>6</v>
      </c>
      <c r="H138" s="131">
        <v>398393.04</v>
      </c>
      <c r="I138" s="131">
        <f t="shared" si="12"/>
        <v>2390358.2399999998</v>
      </c>
      <c r="J138" s="32" t="s">
        <v>6</v>
      </c>
      <c r="K138" s="100">
        <v>450000</v>
      </c>
      <c r="L138" s="87">
        <f t="shared" si="13"/>
        <v>2700000</v>
      </c>
      <c r="M138" s="92">
        <f t="shared" si="10"/>
        <v>128.57142857142858</v>
      </c>
      <c r="N138" s="92">
        <f t="shared" si="11"/>
        <v>771.42857142857156</v>
      </c>
      <c r="O138" s="93" t="s">
        <v>128</v>
      </c>
    </row>
    <row r="139" spans="1:17" s="93" customFormat="1" ht="15.75" customHeight="1" x14ac:dyDescent="0.25">
      <c r="A139" s="196"/>
      <c r="B139" s="199"/>
      <c r="C139" s="94" t="s">
        <v>5</v>
      </c>
      <c r="D139" s="99" t="s">
        <v>154</v>
      </c>
      <c r="E139" s="81">
        <v>23624058</v>
      </c>
      <c r="F139" s="81"/>
      <c r="G139" s="81">
        <v>7</v>
      </c>
      <c r="H139" s="131">
        <v>38.25</v>
      </c>
      <c r="I139" s="131">
        <f t="shared" si="12"/>
        <v>267.75</v>
      </c>
      <c r="J139" s="32" t="s">
        <v>353</v>
      </c>
      <c r="K139" s="100">
        <v>136037.10802500002</v>
      </c>
      <c r="L139" s="87">
        <f t="shared" si="13"/>
        <v>952259.75617500022</v>
      </c>
      <c r="M139" s="92">
        <f t="shared" si="10"/>
        <v>38.867745150000005</v>
      </c>
      <c r="N139" s="92">
        <f t="shared" si="11"/>
        <v>272.07421605000002</v>
      </c>
      <c r="O139" s="93" t="s">
        <v>55</v>
      </c>
      <c r="P139" s="93" t="s">
        <v>358</v>
      </c>
      <c r="Q139" s="93" t="s">
        <v>222</v>
      </c>
    </row>
    <row r="140" spans="1:17" s="93" customFormat="1" ht="15.75" customHeight="1" x14ac:dyDescent="0.25">
      <c r="A140" s="196"/>
      <c r="B140" s="199"/>
      <c r="C140" s="94" t="s">
        <v>5</v>
      </c>
      <c r="D140" s="99" t="s">
        <v>155</v>
      </c>
      <c r="E140" s="81">
        <v>21948261</v>
      </c>
      <c r="F140" s="81"/>
      <c r="G140" s="81">
        <v>1</v>
      </c>
      <c r="H140" s="131">
        <v>91.403884000000019</v>
      </c>
      <c r="I140" s="131">
        <f t="shared" si="12"/>
        <v>91.403884000000019</v>
      </c>
      <c r="J140" s="32" t="s">
        <v>353</v>
      </c>
      <c r="K140" s="100">
        <v>305509.69312499999</v>
      </c>
      <c r="L140" s="87">
        <f t="shared" si="13"/>
        <v>305509.69312499999</v>
      </c>
      <c r="M140" s="92">
        <f t="shared" si="10"/>
        <v>87.288483749999997</v>
      </c>
      <c r="N140" s="92">
        <f t="shared" si="11"/>
        <v>87.288483749999997</v>
      </c>
      <c r="O140" s="93" t="s">
        <v>55</v>
      </c>
      <c r="P140" s="93" t="s">
        <v>358</v>
      </c>
    </row>
    <row r="141" spans="1:17" s="93" customFormat="1" ht="15.75" customHeight="1" x14ac:dyDescent="0.25">
      <c r="A141" s="196"/>
      <c r="B141" s="199"/>
      <c r="C141" s="94" t="s">
        <v>5</v>
      </c>
      <c r="D141" s="99" t="s">
        <v>156</v>
      </c>
      <c r="E141" s="81">
        <v>20711957</v>
      </c>
      <c r="F141" s="81"/>
      <c r="G141" s="81">
        <v>1</v>
      </c>
      <c r="H141" s="131">
        <v>511.63</v>
      </c>
      <c r="I141" s="131">
        <f t="shared" si="12"/>
        <v>511.63</v>
      </c>
      <c r="J141" s="32" t="s">
        <v>353</v>
      </c>
      <c r="K141" s="100">
        <v>2412186.7769999998</v>
      </c>
      <c r="L141" s="87">
        <f t="shared" si="13"/>
        <v>2412186.7769999998</v>
      </c>
      <c r="M141" s="92">
        <f t="shared" si="10"/>
        <v>689.19622199999992</v>
      </c>
      <c r="N141" s="92">
        <f t="shared" si="11"/>
        <v>689.19622199999992</v>
      </c>
      <c r="O141" s="93" t="s">
        <v>54</v>
      </c>
    </row>
    <row r="142" spans="1:17" s="93" customFormat="1" ht="15.75" customHeight="1" x14ac:dyDescent="0.25">
      <c r="A142" s="196"/>
      <c r="B142" s="199"/>
      <c r="C142" s="94" t="s">
        <v>5</v>
      </c>
      <c r="D142" s="99" t="s">
        <v>158</v>
      </c>
      <c r="E142" s="81">
        <v>17460059</v>
      </c>
      <c r="F142" s="81"/>
      <c r="G142" s="81">
        <v>1</v>
      </c>
      <c r="H142" s="131">
        <v>520803.72</v>
      </c>
      <c r="I142" s="131">
        <f t="shared" si="12"/>
        <v>520803.72</v>
      </c>
      <c r="J142" s="32" t="s">
        <v>6</v>
      </c>
      <c r="K142" s="100">
        <v>646270.07445000007</v>
      </c>
      <c r="L142" s="87">
        <f t="shared" si="13"/>
        <v>646270.07445000007</v>
      </c>
      <c r="M142" s="92">
        <f t="shared" si="10"/>
        <v>184.64859270000002</v>
      </c>
      <c r="N142" s="92">
        <f t="shared" si="11"/>
        <v>184.64859270000002</v>
      </c>
      <c r="O142" s="93" t="s">
        <v>147</v>
      </c>
      <c r="P142" s="93" t="s">
        <v>223</v>
      </c>
    </row>
    <row r="143" spans="1:17" s="93" customFormat="1" ht="15.75" customHeight="1" x14ac:dyDescent="0.25">
      <c r="A143" s="196"/>
      <c r="B143" s="199"/>
      <c r="C143" s="94" t="s">
        <v>5</v>
      </c>
      <c r="D143" s="99" t="s">
        <v>121</v>
      </c>
      <c r="E143" s="81">
        <v>15128018</v>
      </c>
      <c r="F143" s="81"/>
      <c r="G143" s="81">
        <v>1</v>
      </c>
      <c r="H143" s="131">
        <v>171672.14</v>
      </c>
      <c r="I143" s="131">
        <f t="shared" si="12"/>
        <v>171672.14</v>
      </c>
      <c r="J143" s="32" t="s">
        <v>6</v>
      </c>
      <c r="K143" s="100">
        <v>213029.51670000001</v>
      </c>
      <c r="L143" s="87">
        <f t="shared" si="13"/>
        <v>213029.51670000001</v>
      </c>
      <c r="M143" s="92">
        <f t="shared" si="10"/>
        <v>60.8655762</v>
      </c>
      <c r="N143" s="92">
        <f t="shared" si="11"/>
        <v>60.8655762</v>
      </c>
      <c r="O143" s="93" t="s">
        <v>147</v>
      </c>
      <c r="P143" s="93" t="s">
        <v>224</v>
      </c>
    </row>
    <row r="144" spans="1:17" s="93" customFormat="1" ht="15.75" customHeight="1" x14ac:dyDescent="0.25">
      <c r="A144" s="196"/>
      <c r="B144" s="199"/>
      <c r="C144" s="94" t="s">
        <v>5</v>
      </c>
      <c r="D144" s="99" t="s">
        <v>145</v>
      </c>
      <c r="E144" s="81">
        <v>20532272</v>
      </c>
      <c r="F144" s="81"/>
      <c r="G144" s="81">
        <v>1</v>
      </c>
      <c r="H144" s="131">
        <v>212021.04</v>
      </c>
      <c r="I144" s="131">
        <f t="shared" si="12"/>
        <v>212021.04</v>
      </c>
      <c r="J144" s="32" t="s">
        <v>6</v>
      </c>
      <c r="K144" s="100">
        <v>263098.83600000001</v>
      </c>
      <c r="L144" s="87">
        <f t="shared" si="13"/>
        <v>263098.83600000001</v>
      </c>
      <c r="M144" s="92">
        <f t="shared" si="10"/>
        <v>75.171096000000006</v>
      </c>
      <c r="N144" s="92">
        <f t="shared" si="11"/>
        <v>75.171096000000006</v>
      </c>
      <c r="O144" s="93" t="s">
        <v>147</v>
      </c>
    </row>
    <row r="145" spans="1:16" s="93" customFormat="1" ht="15.75" customHeight="1" x14ac:dyDescent="0.25">
      <c r="A145" s="196"/>
      <c r="B145" s="199"/>
      <c r="C145" s="94" t="s">
        <v>5</v>
      </c>
      <c r="D145" s="99" t="s">
        <v>150</v>
      </c>
      <c r="E145" s="81">
        <v>990719</v>
      </c>
      <c r="F145" s="81"/>
      <c r="G145" s="81">
        <v>1</v>
      </c>
      <c r="H145" s="131">
        <v>7.81</v>
      </c>
      <c r="I145" s="131">
        <f t="shared" si="12"/>
        <v>7.81</v>
      </c>
      <c r="J145" s="32" t="s">
        <v>353</v>
      </c>
      <c r="K145" s="100">
        <v>36780.143400000008</v>
      </c>
      <c r="L145" s="87">
        <f t="shared" si="13"/>
        <v>36780.143400000008</v>
      </c>
      <c r="M145" s="92">
        <f t="shared" si="10"/>
        <v>10.508612400000002</v>
      </c>
      <c r="N145" s="92">
        <f t="shared" si="11"/>
        <v>10.508612400000002</v>
      </c>
      <c r="O145" s="93" t="s">
        <v>54</v>
      </c>
    </row>
    <row r="146" spans="1:16" s="93" customFormat="1" ht="15.75" customHeight="1" x14ac:dyDescent="0.25">
      <c r="A146" s="196"/>
      <c r="B146" s="199"/>
      <c r="C146" s="94" t="s">
        <v>5</v>
      </c>
      <c r="D146" s="99" t="s">
        <v>161</v>
      </c>
      <c r="E146" s="81">
        <v>22397140</v>
      </c>
      <c r="F146" s="81"/>
      <c r="G146" s="81" t="s">
        <v>162</v>
      </c>
      <c r="H146" s="131">
        <v>6908898.8300000001</v>
      </c>
      <c r="I146" s="131">
        <f t="shared" si="12"/>
        <v>6908898.8300000001</v>
      </c>
      <c r="J146" s="32" t="s">
        <v>6</v>
      </c>
      <c r="K146" s="100">
        <v>4687666.2923999997</v>
      </c>
      <c r="L146" s="87">
        <f t="shared" si="13"/>
        <v>4687666.2923999997</v>
      </c>
      <c r="M146" s="92">
        <f t="shared" si="10"/>
        <v>1339.3332263999998</v>
      </c>
      <c r="N146" s="92">
        <f t="shared" si="11"/>
        <v>1339.3332263999998</v>
      </c>
      <c r="O146" s="93" t="s">
        <v>128</v>
      </c>
    </row>
    <row r="147" spans="1:16" s="93" customFormat="1" ht="24" customHeight="1" x14ac:dyDescent="0.25">
      <c r="A147" s="196"/>
      <c r="B147" s="199"/>
      <c r="C147" s="94" t="s">
        <v>5</v>
      </c>
      <c r="D147" s="99" t="s">
        <v>121</v>
      </c>
      <c r="E147" s="81">
        <v>8170534</v>
      </c>
      <c r="F147" s="81"/>
      <c r="G147" s="81" t="s">
        <v>162</v>
      </c>
      <c r="H147" s="131">
        <v>64.260000000000005</v>
      </c>
      <c r="I147" s="131">
        <f t="shared" si="12"/>
        <v>64.260000000000005</v>
      </c>
      <c r="J147" s="32"/>
      <c r="K147" s="100">
        <v>216049.78395000001</v>
      </c>
      <c r="L147" s="87">
        <f t="shared" si="13"/>
        <v>216049.78395000001</v>
      </c>
      <c r="M147" s="92">
        <f t="shared" si="10"/>
        <v>61.728509700000004</v>
      </c>
      <c r="N147" s="92">
        <f t="shared" si="11"/>
        <v>61.728509700000004</v>
      </c>
      <c r="O147" s="93" t="s">
        <v>164</v>
      </c>
      <c r="P147" s="93" t="s">
        <v>359</v>
      </c>
    </row>
    <row r="148" spans="1:16" s="93" customFormat="1" ht="32.25" customHeight="1" x14ac:dyDescent="0.25">
      <c r="A148" s="196"/>
      <c r="B148" s="199"/>
      <c r="C148" s="94" t="s">
        <v>5</v>
      </c>
      <c r="D148" s="99" t="s">
        <v>165</v>
      </c>
      <c r="E148" s="81">
        <v>13948981</v>
      </c>
      <c r="F148" s="81"/>
      <c r="G148" s="81" t="s">
        <v>167</v>
      </c>
      <c r="H148" s="131">
        <v>21.25</v>
      </c>
      <c r="I148" s="131">
        <f t="shared" si="12"/>
        <v>63.75</v>
      </c>
      <c r="J148" s="32" t="s">
        <v>353</v>
      </c>
      <c r="K148" s="100">
        <v>100205.75565000001</v>
      </c>
      <c r="L148" s="87">
        <f t="shared" si="13"/>
        <v>300617.26695000002</v>
      </c>
      <c r="M148" s="92">
        <f t="shared" si="10"/>
        <v>28.630215900000003</v>
      </c>
      <c r="N148" s="92">
        <f t="shared" si="11"/>
        <v>85.890647700000017</v>
      </c>
      <c r="O148" s="93" t="s">
        <v>54</v>
      </c>
    </row>
    <row r="149" spans="1:16" s="93" customFormat="1" ht="15.75" customHeight="1" x14ac:dyDescent="0.25">
      <c r="A149" s="196"/>
      <c r="B149" s="199"/>
      <c r="C149" s="94" t="s">
        <v>5</v>
      </c>
      <c r="D149" s="99" t="s">
        <v>121</v>
      </c>
      <c r="E149" s="81">
        <v>982508</v>
      </c>
      <c r="F149" s="81"/>
      <c r="G149" s="81" t="s">
        <v>169</v>
      </c>
      <c r="H149" s="131">
        <v>6.09</v>
      </c>
      <c r="I149" s="131">
        <f t="shared" si="12"/>
        <v>12.18</v>
      </c>
      <c r="J149" s="32" t="s">
        <v>353</v>
      </c>
      <c r="K149" s="100">
        <v>28726.097400000002</v>
      </c>
      <c r="L149" s="87">
        <f t="shared" si="13"/>
        <v>57452.194800000005</v>
      </c>
      <c r="M149" s="92">
        <f t="shared" si="10"/>
        <v>8.2074563999999999</v>
      </c>
      <c r="N149" s="92">
        <f t="shared" si="11"/>
        <v>16.4149128</v>
      </c>
      <c r="O149" s="93" t="s">
        <v>54</v>
      </c>
    </row>
    <row r="150" spans="1:16" s="93" customFormat="1" ht="15.75" customHeight="1" x14ac:dyDescent="0.25">
      <c r="A150" s="196"/>
      <c r="B150" s="199"/>
      <c r="C150" s="94" t="s">
        <v>5</v>
      </c>
      <c r="D150" s="99" t="s">
        <v>170</v>
      </c>
      <c r="E150" s="81">
        <v>17533661</v>
      </c>
      <c r="F150" s="81"/>
      <c r="G150" s="81" t="s">
        <v>169</v>
      </c>
      <c r="H150" s="131">
        <v>57179.81</v>
      </c>
      <c r="I150" s="131">
        <f t="shared" si="12"/>
        <v>114359.62</v>
      </c>
      <c r="J150" s="32" t="s">
        <v>6</v>
      </c>
      <c r="K150" s="100">
        <v>65893.038750000007</v>
      </c>
      <c r="L150" s="87">
        <f t="shared" si="13"/>
        <v>131786.07750000001</v>
      </c>
      <c r="M150" s="92">
        <f t="shared" si="10"/>
        <v>18.826582500000001</v>
      </c>
      <c r="N150" s="92">
        <f t="shared" si="11"/>
        <v>37.653165000000001</v>
      </c>
      <c r="O150" s="93" t="s">
        <v>128</v>
      </c>
    </row>
    <row r="151" spans="1:16" s="93" customFormat="1" ht="15.75" customHeight="1" x14ac:dyDescent="0.25">
      <c r="A151" s="196"/>
      <c r="B151" s="199"/>
      <c r="C151" s="94" t="s">
        <v>5</v>
      </c>
      <c r="D151" s="99" t="s">
        <v>170</v>
      </c>
      <c r="E151" s="81">
        <v>21707132</v>
      </c>
      <c r="F151" s="81"/>
      <c r="G151" s="81" t="s">
        <v>162</v>
      </c>
      <c r="H151" s="131">
        <v>58387.74</v>
      </c>
      <c r="I151" s="131">
        <f t="shared" si="12"/>
        <v>58387.74</v>
      </c>
      <c r="J151" s="32" t="s">
        <v>6</v>
      </c>
      <c r="K151" s="100">
        <v>67742.482499999998</v>
      </c>
      <c r="L151" s="87">
        <f t="shared" si="13"/>
        <v>67742.482499999998</v>
      </c>
      <c r="M151" s="92">
        <f t="shared" si="10"/>
        <v>19.354994999999999</v>
      </c>
      <c r="N151" s="92">
        <f t="shared" si="11"/>
        <v>19.354994999999999</v>
      </c>
      <c r="O151" s="93" t="s">
        <v>55</v>
      </c>
    </row>
    <row r="152" spans="1:16" s="93" customFormat="1" ht="15.75" customHeight="1" x14ac:dyDescent="0.25">
      <c r="A152" s="196"/>
      <c r="B152" s="199"/>
      <c r="C152" s="94" t="s">
        <v>5</v>
      </c>
      <c r="D152" s="99" t="s">
        <v>121</v>
      </c>
      <c r="E152" s="81">
        <v>982508</v>
      </c>
      <c r="F152" s="81"/>
      <c r="G152" s="81" t="s">
        <v>169</v>
      </c>
      <c r="H152" s="131">
        <v>6.09</v>
      </c>
      <c r="I152" s="131">
        <f t="shared" si="12"/>
        <v>12.18</v>
      </c>
      <c r="J152" s="32" t="s">
        <v>353</v>
      </c>
      <c r="K152" s="100">
        <v>28726.097400000002</v>
      </c>
      <c r="L152" s="87">
        <f t="shared" si="13"/>
        <v>57452.194800000005</v>
      </c>
      <c r="M152" s="92">
        <f t="shared" si="10"/>
        <v>8.2074563999999999</v>
      </c>
      <c r="N152" s="92">
        <f t="shared" si="11"/>
        <v>16.4149128</v>
      </c>
      <c r="O152" s="93" t="s">
        <v>54</v>
      </c>
    </row>
    <row r="153" spans="1:16" s="93" customFormat="1" ht="15.75" customHeight="1" x14ac:dyDescent="0.25">
      <c r="A153" s="196"/>
      <c r="B153" s="199"/>
      <c r="C153" s="94" t="s">
        <v>5</v>
      </c>
      <c r="D153" s="99" t="s">
        <v>158</v>
      </c>
      <c r="E153" s="81">
        <v>20551483</v>
      </c>
      <c r="F153" s="81"/>
      <c r="G153" s="81" t="s">
        <v>162</v>
      </c>
      <c r="H153" s="131">
        <v>15.637622000000002</v>
      </c>
      <c r="I153" s="131">
        <f t="shared" si="12"/>
        <v>15.637622000000002</v>
      </c>
      <c r="J153" s="32" t="s">
        <v>353</v>
      </c>
      <c r="K153" s="100">
        <v>89140.594725000003</v>
      </c>
      <c r="L153" s="87">
        <f t="shared" si="13"/>
        <v>89140.594725000003</v>
      </c>
      <c r="M153" s="92">
        <f t="shared" si="10"/>
        <v>25.468741350000002</v>
      </c>
      <c r="N153" s="92">
        <f t="shared" si="11"/>
        <v>25.468741350000002</v>
      </c>
      <c r="O153" s="93" t="s">
        <v>128</v>
      </c>
      <c r="P153" s="93" t="s">
        <v>358</v>
      </c>
    </row>
    <row r="154" spans="1:16" s="93" customFormat="1" ht="15.75" customHeight="1" x14ac:dyDescent="0.25">
      <c r="A154" s="196"/>
      <c r="B154" s="199"/>
      <c r="C154" s="94" t="s">
        <v>5</v>
      </c>
      <c r="D154" s="99" t="s">
        <v>121</v>
      </c>
      <c r="E154" s="81">
        <v>3964833</v>
      </c>
      <c r="F154" s="81"/>
      <c r="G154" s="81" t="s">
        <v>162</v>
      </c>
      <c r="H154" s="131">
        <v>36.08</v>
      </c>
      <c r="I154" s="131">
        <f t="shared" si="12"/>
        <v>36.08</v>
      </c>
      <c r="J154" s="32" t="s">
        <v>353</v>
      </c>
      <c r="K154" s="100">
        <v>170141.72175000003</v>
      </c>
      <c r="L154" s="87">
        <f t="shared" si="13"/>
        <v>170141.72175000003</v>
      </c>
      <c r="M154" s="92">
        <f t="shared" si="10"/>
        <v>48.611920500000011</v>
      </c>
      <c r="N154" s="92">
        <f t="shared" si="11"/>
        <v>48.611920500000011</v>
      </c>
      <c r="O154" s="93" t="s">
        <v>54</v>
      </c>
    </row>
    <row r="155" spans="1:16" s="93" customFormat="1" ht="15.75" customHeight="1" x14ac:dyDescent="0.25">
      <c r="A155" s="196"/>
      <c r="B155" s="199"/>
      <c r="C155" s="94" t="s">
        <v>5</v>
      </c>
      <c r="D155" s="99" t="s">
        <v>171</v>
      </c>
      <c r="E155" s="81">
        <v>11110683</v>
      </c>
      <c r="F155" s="81"/>
      <c r="G155" s="81" t="s">
        <v>162</v>
      </c>
      <c r="H155" s="131">
        <v>50.25</v>
      </c>
      <c r="I155" s="131">
        <f t="shared" si="12"/>
        <v>50.25</v>
      </c>
      <c r="J155" s="32" t="s">
        <v>353</v>
      </c>
      <c r="K155" s="100">
        <v>200004.13125000001</v>
      </c>
      <c r="L155" s="87">
        <f t="shared" si="13"/>
        <v>200004.13125000001</v>
      </c>
      <c r="M155" s="92">
        <f t="shared" si="10"/>
        <v>57.144037500000003</v>
      </c>
      <c r="N155" s="92">
        <f t="shared" si="11"/>
        <v>57.144037500000003</v>
      </c>
      <c r="O155" s="93" t="s">
        <v>55</v>
      </c>
      <c r="P155" s="93" t="s">
        <v>358</v>
      </c>
    </row>
    <row r="156" spans="1:16" s="93" customFormat="1" ht="15.75" customHeight="1" x14ac:dyDescent="0.25">
      <c r="A156" s="196"/>
      <c r="B156" s="199"/>
      <c r="C156" s="94" t="s">
        <v>5</v>
      </c>
      <c r="D156" s="99" t="s">
        <v>171</v>
      </c>
      <c r="E156" s="81">
        <v>15126069</v>
      </c>
      <c r="F156" s="81"/>
      <c r="G156" s="81" t="s">
        <v>162</v>
      </c>
      <c r="H156" s="131">
        <v>171174.05</v>
      </c>
      <c r="I156" s="131">
        <f t="shared" si="12"/>
        <v>171174.05</v>
      </c>
      <c r="J156" s="32" t="s">
        <v>6</v>
      </c>
      <c r="K156" s="100">
        <v>95906.868750000009</v>
      </c>
      <c r="L156" s="87">
        <f t="shared" si="13"/>
        <v>95906.868750000009</v>
      </c>
      <c r="M156" s="92">
        <f t="shared" si="10"/>
        <v>27.401962500000003</v>
      </c>
      <c r="N156" s="92">
        <f t="shared" si="11"/>
        <v>27.401962500000003</v>
      </c>
      <c r="O156" s="93" t="s">
        <v>55</v>
      </c>
    </row>
    <row r="157" spans="1:16" s="93" customFormat="1" ht="15.75" customHeight="1" x14ac:dyDescent="0.25">
      <c r="A157" s="196"/>
      <c r="B157" s="199"/>
      <c r="C157" s="94" t="s">
        <v>5</v>
      </c>
      <c r="D157" s="99" t="s">
        <v>121</v>
      </c>
      <c r="E157" s="81">
        <v>13969011</v>
      </c>
      <c r="F157" s="81"/>
      <c r="G157" s="81" t="s">
        <v>172</v>
      </c>
      <c r="H157" s="131">
        <v>6923.14</v>
      </c>
      <c r="I157" s="131">
        <f t="shared" si="12"/>
        <v>48461.98</v>
      </c>
      <c r="J157" s="32" t="s">
        <v>6</v>
      </c>
      <c r="K157" s="100">
        <v>8590.9824000000008</v>
      </c>
      <c r="L157" s="87">
        <f t="shared" si="13"/>
        <v>60136.876800000005</v>
      </c>
      <c r="M157" s="92">
        <f t="shared" si="10"/>
        <v>2.4545664</v>
      </c>
      <c r="N157" s="92">
        <f t="shared" si="11"/>
        <v>17.181964799999999</v>
      </c>
      <c r="O157" s="93" t="s">
        <v>147</v>
      </c>
    </row>
    <row r="158" spans="1:16" s="93" customFormat="1" ht="15.75" customHeight="1" x14ac:dyDescent="0.25">
      <c r="A158" s="196"/>
      <c r="B158" s="199"/>
      <c r="C158" s="94" t="s">
        <v>5</v>
      </c>
      <c r="D158" s="99" t="s">
        <v>173</v>
      </c>
      <c r="E158" s="81">
        <v>60113509</v>
      </c>
      <c r="F158" s="81"/>
      <c r="G158" s="81" t="s">
        <v>167</v>
      </c>
      <c r="H158" s="131">
        <v>2.4300000000000002</v>
      </c>
      <c r="I158" s="131">
        <f t="shared" si="12"/>
        <v>7.2900000000000009</v>
      </c>
      <c r="J158" s="32" t="s">
        <v>353</v>
      </c>
      <c r="K158" s="100">
        <v>13071.972375000001</v>
      </c>
      <c r="L158" s="87">
        <f t="shared" si="13"/>
        <v>39215.917125000007</v>
      </c>
      <c r="M158" s="92">
        <f t="shared" si="10"/>
        <v>3.7348492500000003</v>
      </c>
      <c r="N158" s="92">
        <f t="shared" si="11"/>
        <v>11.204547750000001</v>
      </c>
      <c r="O158" s="93" t="s">
        <v>55</v>
      </c>
      <c r="P158" s="93" t="s">
        <v>358</v>
      </c>
    </row>
    <row r="159" spans="1:16" s="93" customFormat="1" ht="15.75" customHeight="1" x14ac:dyDescent="0.25">
      <c r="A159" s="196"/>
      <c r="B159" s="199"/>
      <c r="C159" s="94" t="s">
        <v>5</v>
      </c>
      <c r="D159" s="99" t="s">
        <v>121</v>
      </c>
      <c r="E159" s="81">
        <v>13947281</v>
      </c>
      <c r="F159" s="81"/>
      <c r="G159" s="81" t="s">
        <v>167</v>
      </c>
      <c r="H159" s="131">
        <v>0.51</v>
      </c>
      <c r="I159" s="131">
        <f t="shared" si="12"/>
        <v>1.53</v>
      </c>
      <c r="J159" s="32" t="s">
        <v>353</v>
      </c>
      <c r="K159" s="100">
        <v>2416.2138000000004</v>
      </c>
      <c r="L159" s="87">
        <f t="shared" si="13"/>
        <v>7248.6414000000013</v>
      </c>
      <c r="M159" s="92">
        <f t="shared" si="10"/>
        <v>0.69034680000000015</v>
      </c>
      <c r="N159" s="92">
        <f t="shared" si="11"/>
        <v>2.0710404000000002</v>
      </c>
      <c r="O159" s="93" t="s">
        <v>54</v>
      </c>
    </row>
    <row r="160" spans="1:16" s="93" customFormat="1" ht="15.75" customHeight="1" x14ac:dyDescent="0.25">
      <c r="A160" s="196"/>
      <c r="B160" s="199"/>
      <c r="C160" s="94" t="s">
        <v>5</v>
      </c>
      <c r="D160" s="99" t="s">
        <v>174</v>
      </c>
      <c r="E160" s="81">
        <v>11194257</v>
      </c>
      <c r="F160" s="81"/>
      <c r="G160" s="81" t="s">
        <v>162</v>
      </c>
      <c r="H160" s="131">
        <v>19.48</v>
      </c>
      <c r="I160" s="131">
        <f t="shared" si="12"/>
        <v>19.48</v>
      </c>
      <c r="J160" s="32" t="s">
        <v>353</v>
      </c>
      <c r="K160" s="100">
        <v>91816.124400000001</v>
      </c>
      <c r="L160" s="87">
        <f t="shared" si="13"/>
        <v>91816.124400000001</v>
      </c>
      <c r="M160" s="92">
        <f t="shared" si="10"/>
        <v>26.2331784</v>
      </c>
      <c r="N160" s="92">
        <f t="shared" si="11"/>
        <v>26.2331784</v>
      </c>
      <c r="O160" s="93" t="s">
        <v>54</v>
      </c>
    </row>
    <row r="161" spans="1:16" s="93" customFormat="1" ht="15.75" customHeight="1" x14ac:dyDescent="0.25">
      <c r="A161" s="196"/>
      <c r="B161" s="199"/>
      <c r="C161" s="94" t="s">
        <v>5</v>
      </c>
      <c r="D161" s="99" t="s">
        <v>175</v>
      </c>
      <c r="E161" s="81">
        <v>7011996</v>
      </c>
      <c r="F161" s="81"/>
      <c r="G161" s="81" t="s">
        <v>176</v>
      </c>
      <c r="H161" s="131">
        <v>6220.01</v>
      </c>
      <c r="I161" s="131">
        <f t="shared" si="12"/>
        <v>37320.06</v>
      </c>
      <c r="J161" s="32" t="s">
        <v>6</v>
      </c>
      <c r="K161" s="100">
        <v>7517.1096000000007</v>
      </c>
      <c r="L161" s="87">
        <f t="shared" si="13"/>
        <v>45102.657600000006</v>
      </c>
      <c r="M161" s="92">
        <f t="shared" si="10"/>
        <v>2.1477456000000004</v>
      </c>
      <c r="N161" s="92">
        <f t="shared" si="11"/>
        <v>12.886473600000002</v>
      </c>
      <c r="O161" s="93" t="s">
        <v>177</v>
      </c>
    </row>
    <row r="162" spans="1:16" s="93" customFormat="1" ht="15.75" customHeight="1" x14ac:dyDescent="0.25">
      <c r="A162" s="196"/>
      <c r="B162" s="199"/>
      <c r="C162" s="94" t="s">
        <v>5</v>
      </c>
      <c r="D162" s="99" t="s">
        <v>178</v>
      </c>
      <c r="E162" s="81">
        <v>20852764</v>
      </c>
      <c r="F162" s="81"/>
      <c r="G162" s="81" t="s">
        <v>169</v>
      </c>
      <c r="H162" s="131">
        <v>2.48</v>
      </c>
      <c r="I162" s="131">
        <f t="shared" si="12"/>
        <v>4.96</v>
      </c>
      <c r="J162" s="32" t="s">
        <v>353</v>
      </c>
      <c r="K162" s="100">
        <v>21590.694865384616</v>
      </c>
      <c r="L162" s="87">
        <f t="shared" si="13"/>
        <v>43181.389730769231</v>
      </c>
      <c r="M162" s="92">
        <f t="shared" si="10"/>
        <v>6.1687699615384615</v>
      </c>
      <c r="N162" s="92">
        <f t="shared" ref="N162:N193" si="14">G162*M162</f>
        <v>12.337539923076923</v>
      </c>
      <c r="O162" s="93" t="s">
        <v>55</v>
      </c>
      <c r="P162" s="93" t="s">
        <v>358</v>
      </c>
    </row>
    <row r="163" spans="1:16" s="93" customFormat="1" ht="15.75" customHeight="1" x14ac:dyDescent="0.25">
      <c r="A163" s="196"/>
      <c r="B163" s="199"/>
      <c r="C163" s="94" t="s">
        <v>5</v>
      </c>
      <c r="D163" s="99" t="s">
        <v>179</v>
      </c>
      <c r="E163" s="81">
        <v>976929</v>
      </c>
      <c r="F163" s="81"/>
      <c r="G163" s="81" t="s">
        <v>169</v>
      </c>
      <c r="H163" s="131">
        <v>0.54</v>
      </c>
      <c r="I163" s="131">
        <f t="shared" si="12"/>
        <v>1.08</v>
      </c>
      <c r="J163" s="32" t="s">
        <v>353</v>
      </c>
      <c r="K163" s="100">
        <v>2617.5649500000009</v>
      </c>
      <c r="L163" s="87">
        <f t="shared" si="13"/>
        <v>5235.1299000000017</v>
      </c>
      <c r="M163" s="92">
        <f t="shared" si="10"/>
        <v>0.74787570000000025</v>
      </c>
      <c r="N163" s="92">
        <f t="shared" si="14"/>
        <v>1.4957514000000005</v>
      </c>
      <c r="O163" s="93" t="s">
        <v>68</v>
      </c>
      <c r="P163" s="93" t="s">
        <v>358</v>
      </c>
    </row>
    <row r="164" spans="1:16" s="93" customFormat="1" ht="15.75" customHeight="1" x14ac:dyDescent="0.25">
      <c r="A164" s="196"/>
      <c r="B164" s="199"/>
      <c r="C164" s="94" t="s">
        <v>5</v>
      </c>
      <c r="D164" s="99" t="s">
        <v>121</v>
      </c>
      <c r="E164" s="81">
        <v>20852765</v>
      </c>
      <c r="F164" s="81"/>
      <c r="G164" s="81" t="s">
        <v>169</v>
      </c>
      <c r="H164" s="131">
        <v>10979.66</v>
      </c>
      <c r="I164" s="131">
        <f t="shared" si="12"/>
        <v>21959.32</v>
      </c>
      <c r="J164" s="32" t="s">
        <v>6</v>
      </c>
      <c r="K164" s="100">
        <v>13624.76115</v>
      </c>
      <c r="L164" s="87">
        <f t="shared" si="13"/>
        <v>27249.522300000001</v>
      </c>
      <c r="M164" s="92">
        <f t="shared" si="10"/>
        <v>3.8927889000000002</v>
      </c>
      <c r="N164" s="92">
        <f t="shared" si="14"/>
        <v>7.7855778000000004</v>
      </c>
      <c r="O164" s="93" t="s">
        <v>147</v>
      </c>
    </row>
    <row r="165" spans="1:16" s="93" customFormat="1" ht="15.75" customHeight="1" x14ac:dyDescent="0.25">
      <c r="A165" s="196"/>
      <c r="B165" s="199"/>
      <c r="C165" s="94" t="s">
        <v>5</v>
      </c>
      <c r="D165" s="99" t="s">
        <v>180</v>
      </c>
      <c r="E165" s="81">
        <v>20852762</v>
      </c>
      <c r="F165" s="81"/>
      <c r="G165" s="81" t="s">
        <v>169</v>
      </c>
      <c r="H165" s="131">
        <v>2.76</v>
      </c>
      <c r="I165" s="131">
        <f t="shared" si="12"/>
        <v>5.52</v>
      </c>
      <c r="J165" s="32" t="s">
        <v>353</v>
      </c>
      <c r="K165" s="100">
        <v>13020.707700000003</v>
      </c>
      <c r="L165" s="87">
        <f t="shared" si="13"/>
        <v>26041.415400000005</v>
      </c>
      <c r="M165" s="92">
        <f t="shared" si="10"/>
        <v>3.7202022000000006</v>
      </c>
      <c r="N165" s="92">
        <f t="shared" si="14"/>
        <v>7.4404044000000011</v>
      </c>
      <c r="O165" s="93" t="s">
        <v>54</v>
      </c>
    </row>
    <row r="166" spans="1:16" s="93" customFormat="1" ht="15.75" customHeight="1" x14ac:dyDescent="0.25">
      <c r="A166" s="196"/>
      <c r="B166" s="199"/>
      <c r="C166" s="94" t="s">
        <v>5</v>
      </c>
      <c r="D166" s="99" t="s">
        <v>9</v>
      </c>
      <c r="E166" s="81">
        <v>276935</v>
      </c>
      <c r="F166" s="81"/>
      <c r="G166" s="81" t="s">
        <v>176</v>
      </c>
      <c r="H166" s="131">
        <v>64957.75</v>
      </c>
      <c r="I166" s="131">
        <f t="shared" si="12"/>
        <v>389746.5</v>
      </c>
      <c r="J166" s="32" t="s">
        <v>6</v>
      </c>
      <c r="K166" s="100">
        <v>74190.780300000028</v>
      </c>
      <c r="L166" s="87">
        <f t="shared" si="13"/>
        <v>445144.68180000014</v>
      </c>
      <c r="M166" s="92">
        <f t="shared" si="10"/>
        <v>21.197365800000007</v>
      </c>
      <c r="N166" s="92">
        <f t="shared" si="14"/>
        <v>127.18419480000004</v>
      </c>
      <c r="O166" s="93" t="s">
        <v>181</v>
      </c>
    </row>
    <row r="167" spans="1:16" s="93" customFormat="1" ht="15.75" customHeight="1" x14ac:dyDescent="0.25">
      <c r="A167" s="196"/>
      <c r="B167" s="199"/>
      <c r="C167" s="94" t="s">
        <v>5</v>
      </c>
      <c r="D167" s="99" t="s">
        <v>182</v>
      </c>
      <c r="E167" s="81">
        <v>8170959</v>
      </c>
      <c r="F167" s="81"/>
      <c r="G167" s="81" t="s">
        <v>176</v>
      </c>
      <c r="H167" s="131">
        <v>69015</v>
      </c>
      <c r="I167" s="131">
        <f t="shared" si="12"/>
        <v>414090</v>
      </c>
      <c r="J167" s="32" t="s">
        <v>6</v>
      </c>
      <c r="K167" s="100">
        <v>85641.355800000005</v>
      </c>
      <c r="L167" s="87">
        <f t="shared" si="13"/>
        <v>513848.1348</v>
      </c>
      <c r="M167" s="92">
        <f t="shared" si="10"/>
        <v>24.468958800000003</v>
      </c>
      <c r="N167" s="92">
        <f t="shared" si="14"/>
        <v>146.81375280000003</v>
      </c>
      <c r="O167" s="93" t="s">
        <v>147</v>
      </c>
      <c r="P167" s="93">
        <v>7.44</v>
      </c>
    </row>
    <row r="168" spans="1:16" s="93" customFormat="1" ht="15.75" customHeight="1" x14ac:dyDescent="0.25">
      <c r="A168" s="196"/>
      <c r="B168" s="199"/>
      <c r="C168" s="94" t="s">
        <v>5</v>
      </c>
      <c r="D168" s="99" t="s">
        <v>183</v>
      </c>
      <c r="E168" s="81">
        <v>21345127</v>
      </c>
      <c r="F168" s="81"/>
      <c r="G168" s="81" t="s">
        <v>184</v>
      </c>
      <c r="H168" s="131">
        <v>27794.16</v>
      </c>
      <c r="I168" s="131">
        <f t="shared" si="12"/>
        <v>111176.64</v>
      </c>
      <c r="J168" s="32" t="s">
        <v>6</v>
      </c>
      <c r="K168" s="100">
        <v>33001.250100000005</v>
      </c>
      <c r="L168" s="87">
        <f t="shared" si="13"/>
        <v>132005.00040000002</v>
      </c>
      <c r="M168" s="92">
        <f t="shared" si="10"/>
        <v>9.4289286000000008</v>
      </c>
      <c r="N168" s="92">
        <f t="shared" si="14"/>
        <v>37.715714400000003</v>
      </c>
      <c r="O168" s="93" t="s">
        <v>55</v>
      </c>
      <c r="P168" s="93">
        <v>4.91</v>
      </c>
    </row>
    <row r="169" spans="1:16" s="93" customFormat="1" ht="15.75" customHeight="1" x14ac:dyDescent="0.25">
      <c r="A169" s="196"/>
      <c r="B169" s="199"/>
      <c r="C169" s="94" t="s">
        <v>5</v>
      </c>
      <c r="D169" s="99" t="s">
        <v>185</v>
      </c>
      <c r="E169" s="81">
        <v>470467</v>
      </c>
      <c r="F169" s="81"/>
      <c r="G169" s="81" t="s">
        <v>184</v>
      </c>
      <c r="H169" s="131">
        <v>7.59</v>
      </c>
      <c r="I169" s="131">
        <f t="shared" si="12"/>
        <v>30.36</v>
      </c>
      <c r="J169" s="32" t="s">
        <v>353</v>
      </c>
      <c r="K169" s="100">
        <v>35773.387650000004</v>
      </c>
      <c r="L169" s="87">
        <f t="shared" si="13"/>
        <v>143093.55060000002</v>
      </c>
      <c r="M169" s="92">
        <f t="shared" si="10"/>
        <v>10.220967900000002</v>
      </c>
      <c r="N169" s="92">
        <f t="shared" si="14"/>
        <v>40.883871600000006</v>
      </c>
      <c r="O169" s="93" t="s">
        <v>54</v>
      </c>
      <c r="P169" s="93">
        <v>24.12</v>
      </c>
    </row>
    <row r="170" spans="1:16" s="93" customFormat="1" ht="15.75" customHeight="1" x14ac:dyDescent="0.25">
      <c r="A170" s="196"/>
      <c r="B170" s="199"/>
      <c r="C170" s="94" t="s">
        <v>5</v>
      </c>
      <c r="D170" s="99" t="s">
        <v>186</v>
      </c>
      <c r="E170" s="81">
        <v>1543499</v>
      </c>
      <c r="F170" s="81"/>
      <c r="G170" s="81" t="s">
        <v>184</v>
      </c>
      <c r="H170" s="131">
        <v>1.66</v>
      </c>
      <c r="I170" s="131">
        <f t="shared" si="12"/>
        <v>6.64</v>
      </c>
      <c r="J170" s="32" t="s">
        <v>353</v>
      </c>
      <c r="K170" s="100">
        <v>8808.6043499999978</v>
      </c>
      <c r="L170" s="87">
        <f t="shared" si="13"/>
        <v>35234.417399999991</v>
      </c>
      <c r="M170" s="92">
        <f t="shared" si="10"/>
        <v>2.5167440999999995</v>
      </c>
      <c r="N170" s="92">
        <f t="shared" si="14"/>
        <v>10.066976399999998</v>
      </c>
      <c r="O170" s="93" t="s">
        <v>55</v>
      </c>
      <c r="P170" s="93" t="s">
        <v>358</v>
      </c>
    </row>
    <row r="171" spans="1:16" s="93" customFormat="1" ht="15.75" customHeight="1" x14ac:dyDescent="0.25">
      <c r="A171" s="196"/>
      <c r="B171" s="199"/>
      <c r="C171" s="94" t="s">
        <v>5</v>
      </c>
      <c r="D171" s="99" t="s">
        <v>187</v>
      </c>
      <c r="E171" s="81">
        <v>21940615</v>
      </c>
      <c r="F171" s="81"/>
      <c r="G171" s="81" t="s">
        <v>162</v>
      </c>
      <c r="H171" s="131">
        <v>13.06</v>
      </c>
      <c r="I171" s="131">
        <f t="shared" si="12"/>
        <v>13.06</v>
      </c>
      <c r="J171" s="32" t="s">
        <v>353</v>
      </c>
      <c r="K171" s="100">
        <v>61210.749600000003</v>
      </c>
      <c r="L171" s="87">
        <f t="shared" si="13"/>
        <v>61210.749600000003</v>
      </c>
      <c r="M171" s="92">
        <f t="shared" si="10"/>
        <v>17.4887856</v>
      </c>
      <c r="N171" s="92">
        <f t="shared" si="14"/>
        <v>17.4887856</v>
      </c>
      <c r="O171" s="93" t="s">
        <v>54</v>
      </c>
      <c r="P171" s="93">
        <v>21504.63</v>
      </c>
    </row>
    <row r="172" spans="1:16" s="93" customFormat="1" ht="15.75" customHeight="1" x14ac:dyDescent="0.25">
      <c r="A172" s="196"/>
      <c r="B172" s="199"/>
      <c r="C172" s="94" t="s">
        <v>5</v>
      </c>
      <c r="D172" s="99" t="s">
        <v>188</v>
      </c>
      <c r="E172" s="81">
        <v>20784537</v>
      </c>
      <c r="F172" s="81"/>
      <c r="G172" s="81" t="s">
        <v>162</v>
      </c>
      <c r="H172" s="131">
        <v>5.58</v>
      </c>
      <c r="I172" s="131">
        <f t="shared" si="12"/>
        <v>5.58</v>
      </c>
      <c r="J172" s="32" t="s">
        <v>353</v>
      </c>
      <c r="K172" s="100">
        <v>31259.064375000013</v>
      </c>
      <c r="L172" s="87">
        <f t="shared" si="13"/>
        <v>31259.064375000013</v>
      </c>
      <c r="M172" s="92">
        <f t="shared" si="10"/>
        <v>8.9311612500000042</v>
      </c>
      <c r="N172" s="92">
        <f t="shared" si="14"/>
        <v>8.9311612500000042</v>
      </c>
      <c r="O172" s="93" t="s">
        <v>55</v>
      </c>
      <c r="P172" s="93" t="s">
        <v>358</v>
      </c>
    </row>
    <row r="173" spans="1:16" s="93" customFormat="1" ht="15.75" customHeight="1" x14ac:dyDescent="0.25">
      <c r="A173" s="196"/>
      <c r="B173" s="199"/>
      <c r="C173" s="94" t="s">
        <v>5</v>
      </c>
      <c r="D173" s="99" t="s">
        <v>189</v>
      </c>
      <c r="E173" s="81">
        <v>11712792</v>
      </c>
      <c r="F173" s="81"/>
      <c r="G173" s="81" t="s">
        <v>162</v>
      </c>
      <c r="H173" s="131">
        <v>556.48</v>
      </c>
      <c r="I173" s="131">
        <f t="shared" si="12"/>
        <v>556.48</v>
      </c>
      <c r="J173" s="32" t="s">
        <v>353</v>
      </c>
      <c r="K173" s="100">
        <v>2617564.9500000002</v>
      </c>
      <c r="L173" s="87">
        <f t="shared" si="13"/>
        <v>2617564.9500000002</v>
      </c>
      <c r="M173" s="92">
        <f t="shared" ref="M173:M198" si="15">K173/3500</f>
        <v>747.87570000000005</v>
      </c>
      <c r="N173" s="92">
        <f t="shared" si="14"/>
        <v>747.87570000000005</v>
      </c>
      <c r="O173" s="93" t="s">
        <v>54</v>
      </c>
    </row>
    <row r="174" spans="1:16" s="93" customFormat="1" ht="15.75" customHeight="1" x14ac:dyDescent="0.25">
      <c r="A174" s="196"/>
      <c r="B174" s="199"/>
      <c r="C174" s="94" t="s">
        <v>5</v>
      </c>
      <c r="D174" s="99" t="s">
        <v>25</v>
      </c>
      <c r="E174" s="81">
        <v>11712791</v>
      </c>
      <c r="F174" s="81"/>
      <c r="G174" s="81" t="s">
        <v>162</v>
      </c>
      <c r="H174" s="131">
        <v>14.4</v>
      </c>
      <c r="I174" s="131">
        <f t="shared" si="12"/>
        <v>14.4</v>
      </c>
      <c r="J174" s="32" t="s">
        <v>353</v>
      </c>
      <c r="K174" s="100">
        <v>68258.039850000001</v>
      </c>
      <c r="L174" s="87">
        <f t="shared" si="13"/>
        <v>68258.039850000001</v>
      </c>
      <c r="M174" s="92">
        <f t="shared" si="15"/>
        <v>19.5022971</v>
      </c>
      <c r="N174" s="92">
        <f t="shared" si="14"/>
        <v>19.5022971</v>
      </c>
      <c r="O174" s="93" t="s">
        <v>54</v>
      </c>
    </row>
    <row r="175" spans="1:16" s="93" customFormat="1" ht="15.75" customHeight="1" x14ac:dyDescent="0.25">
      <c r="A175" s="196"/>
      <c r="B175" s="199"/>
      <c r="C175" s="94" t="s">
        <v>5</v>
      </c>
      <c r="D175" s="99" t="s">
        <v>25</v>
      </c>
      <c r="E175" s="81">
        <v>968725</v>
      </c>
      <c r="F175" s="81"/>
      <c r="G175" s="81" t="s">
        <v>162</v>
      </c>
      <c r="H175" s="131">
        <v>4.05</v>
      </c>
      <c r="I175" s="131">
        <f t="shared" si="12"/>
        <v>4.05</v>
      </c>
      <c r="J175" s="32" t="s">
        <v>353</v>
      </c>
      <c r="K175" s="100">
        <v>19061.242199999997</v>
      </c>
      <c r="L175" s="87">
        <f t="shared" si="13"/>
        <v>19061.242199999997</v>
      </c>
      <c r="M175" s="92">
        <f t="shared" si="15"/>
        <v>5.4460691999999993</v>
      </c>
      <c r="N175" s="92">
        <f t="shared" si="14"/>
        <v>5.4460691999999993</v>
      </c>
      <c r="O175" s="93" t="s">
        <v>54</v>
      </c>
    </row>
    <row r="176" spans="1:16" s="93" customFormat="1" ht="15.75" customHeight="1" x14ac:dyDescent="0.25">
      <c r="A176" s="196"/>
      <c r="B176" s="199"/>
      <c r="C176" s="94" t="s">
        <v>5</v>
      </c>
      <c r="D176" s="99" t="s">
        <v>121</v>
      </c>
      <c r="E176" s="81">
        <v>13969011</v>
      </c>
      <c r="F176" s="81"/>
      <c r="G176" s="81" t="s">
        <v>169</v>
      </c>
      <c r="H176" s="131">
        <v>6923.14</v>
      </c>
      <c r="I176" s="131">
        <f t="shared" si="12"/>
        <v>13846.28</v>
      </c>
      <c r="J176" s="32" t="s">
        <v>6</v>
      </c>
      <c r="K176" s="100">
        <v>8590.9824000000008</v>
      </c>
      <c r="L176" s="87">
        <f t="shared" si="13"/>
        <v>17181.964800000002</v>
      </c>
      <c r="M176" s="92">
        <f t="shared" si="15"/>
        <v>2.4545664</v>
      </c>
      <c r="N176" s="92">
        <f t="shared" si="14"/>
        <v>4.9091328000000001</v>
      </c>
      <c r="O176" s="93" t="s">
        <v>147</v>
      </c>
    </row>
    <row r="177" spans="1:16" s="93" customFormat="1" ht="15.75" customHeight="1" x14ac:dyDescent="0.25">
      <c r="A177" s="196"/>
      <c r="B177" s="199"/>
      <c r="C177" s="94" t="s">
        <v>5</v>
      </c>
      <c r="D177" s="99" t="s">
        <v>190</v>
      </c>
      <c r="E177" s="81">
        <v>20532237</v>
      </c>
      <c r="F177" s="81"/>
      <c r="G177" s="81" t="s">
        <v>162</v>
      </c>
      <c r="H177" s="131">
        <v>126347.23</v>
      </c>
      <c r="I177" s="131">
        <f t="shared" si="12"/>
        <v>126347.23</v>
      </c>
      <c r="J177" s="32" t="s">
        <v>6</v>
      </c>
      <c r="K177" s="100">
        <v>156785.42879999999</v>
      </c>
      <c r="L177" s="87">
        <f t="shared" si="13"/>
        <v>156785.42879999999</v>
      </c>
      <c r="M177" s="92">
        <f t="shared" si="15"/>
        <v>44.795836799999996</v>
      </c>
      <c r="N177" s="92">
        <f t="shared" si="14"/>
        <v>44.795836799999996</v>
      </c>
      <c r="O177" s="93" t="s">
        <v>147</v>
      </c>
    </row>
    <row r="178" spans="1:16" s="93" customFormat="1" ht="15.75" customHeight="1" x14ac:dyDescent="0.25">
      <c r="A178" s="196"/>
      <c r="B178" s="199"/>
      <c r="C178" s="94" t="s">
        <v>5</v>
      </c>
      <c r="D178" s="99" t="s">
        <v>8</v>
      </c>
      <c r="E178" s="81">
        <v>8149182</v>
      </c>
      <c r="F178" s="81"/>
      <c r="G178" s="81" t="s">
        <v>162</v>
      </c>
      <c r="H178" s="131">
        <v>76.16</v>
      </c>
      <c r="I178" s="131">
        <f t="shared" si="12"/>
        <v>76.16</v>
      </c>
      <c r="J178" s="32" t="s">
        <v>353</v>
      </c>
      <c r="K178" s="100">
        <v>358423.35165000008</v>
      </c>
      <c r="L178" s="87">
        <f t="shared" si="13"/>
        <v>358423.35165000008</v>
      </c>
      <c r="M178" s="92">
        <f t="shared" si="15"/>
        <v>102.40667190000002</v>
      </c>
      <c r="N178" s="92">
        <f t="shared" si="14"/>
        <v>102.40667190000002</v>
      </c>
      <c r="O178" s="93" t="s">
        <v>54</v>
      </c>
    </row>
    <row r="179" spans="1:16" s="93" customFormat="1" ht="15.75" customHeight="1" x14ac:dyDescent="0.25">
      <c r="A179" s="196"/>
      <c r="B179" s="199"/>
      <c r="C179" s="94" t="s">
        <v>5</v>
      </c>
      <c r="D179" s="99" t="s">
        <v>25</v>
      </c>
      <c r="E179" s="81">
        <v>13975675</v>
      </c>
      <c r="F179" s="81"/>
      <c r="G179" s="81" t="s">
        <v>162</v>
      </c>
      <c r="H179" s="131">
        <v>41268.379999999997</v>
      </c>
      <c r="I179" s="131">
        <f t="shared" si="12"/>
        <v>41268.379999999997</v>
      </c>
      <c r="J179" s="32" t="s">
        <v>6</v>
      </c>
      <c r="K179" s="100">
        <v>51210.309150000008</v>
      </c>
      <c r="L179" s="87">
        <f t="shared" si="13"/>
        <v>51210.309150000008</v>
      </c>
      <c r="M179" s="92">
        <f t="shared" si="15"/>
        <v>14.631516900000003</v>
      </c>
      <c r="N179" s="92">
        <f t="shared" si="14"/>
        <v>14.631516900000003</v>
      </c>
      <c r="O179" s="93" t="s">
        <v>147</v>
      </c>
    </row>
    <row r="180" spans="1:16" s="93" customFormat="1" ht="15.75" customHeight="1" x14ac:dyDescent="0.25">
      <c r="A180" s="196"/>
      <c r="B180" s="199"/>
      <c r="C180" s="94" t="s">
        <v>5</v>
      </c>
      <c r="D180" s="99" t="s">
        <v>158</v>
      </c>
      <c r="E180" s="81">
        <v>1547254</v>
      </c>
      <c r="F180" s="81"/>
      <c r="G180" s="81" t="s">
        <v>169</v>
      </c>
      <c r="H180" s="131">
        <v>8.9499999999999993</v>
      </c>
      <c r="I180" s="131">
        <f t="shared" si="12"/>
        <v>17.899999999999999</v>
      </c>
      <c r="J180" s="32" t="s">
        <v>353</v>
      </c>
      <c r="K180" s="100">
        <v>42216.624450000003</v>
      </c>
      <c r="L180" s="87">
        <f t="shared" si="13"/>
        <v>84433.248900000006</v>
      </c>
      <c r="M180" s="92">
        <f t="shared" si="15"/>
        <v>12.061892700000001</v>
      </c>
      <c r="N180" s="92">
        <f t="shared" si="14"/>
        <v>24.123785400000003</v>
      </c>
      <c r="O180" s="93" t="s">
        <v>54</v>
      </c>
    </row>
    <row r="181" spans="1:16" s="93" customFormat="1" ht="15.75" customHeight="1" x14ac:dyDescent="0.25">
      <c r="A181" s="196"/>
      <c r="B181" s="199"/>
      <c r="C181" s="94" t="s">
        <v>5</v>
      </c>
      <c r="D181" s="99" t="s">
        <v>191</v>
      </c>
      <c r="E181" s="81">
        <v>21631484</v>
      </c>
      <c r="F181" s="81"/>
      <c r="G181" s="81" t="s">
        <v>169</v>
      </c>
      <c r="H181" s="131">
        <v>186.7</v>
      </c>
      <c r="I181" s="131">
        <f t="shared" si="12"/>
        <v>373.4</v>
      </c>
      <c r="J181" s="32" t="s">
        <v>353</v>
      </c>
      <c r="K181" s="100">
        <v>875340.56610000005</v>
      </c>
      <c r="L181" s="87">
        <f t="shared" si="13"/>
        <v>1750681.1322000001</v>
      </c>
      <c r="M181" s="92">
        <f t="shared" si="15"/>
        <v>250.09730460000003</v>
      </c>
      <c r="N181" s="92">
        <f t="shared" si="14"/>
        <v>500.19460920000006</v>
      </c>
      <c r="O181" s="93" t="s">
        <v>54</v>
      </c>
      <c r="P181" s="93">
        <v>21155561</v>
      </c>
    </row>
    <row r="182" spans="1:16" s="93" customFormat="1" ht="15.75" customHeight="1" x14ac:dyDescent="0.25">
      <c r="A182" s="196"/>
      <c r="B182" s="199"/>
      <c r="C182" s="94" t="s">
        <v>5</v>
      </c>
      <c r="D182" s="99" t="s">
        <v>192</v>
      </c>
      <c r="E182" s="81">
        <v>60112981</v>
      </c>
      <c r="F182" s="81"/>
      <c r="G182" s="81" t="s">
        <v>169</v>
      </c>
      <c r="H182" s="131">
        <v>9913.1200000000008</v>
      </c>
      <c r="I182" s="131">
        <f t="shared" si="12"/>
        <v>19826.240000000002</v>
      </c>
      <c r="J182" s="32" t="s">
        <v>6</v>
      </c>
      <c r="K182" s="100">
        <v>11342.78145</v>
      </c>
      <c r="L182" s="87">
        <f t="shared" si="13"/>
        <v>22685.562900000001</v>
      </c>
      <c r="M182" s="92">
        <f t="shared" si="15"/>
        <v>3.2407946999999999</v>
      </c>
      <c r="N182" s="92">
        <f t="shared" si="14"/>
        <v>6.4815893999999998</v>
      </c>
      <c r="O182" s="93" t="s">
        <v>193</v>
      </c>
      <c r="P182" s="93">
        <v>959245</v>
      </c>
    </row>
    <row r="183" spans="1:16" s="93" customFormat="1" ht="15.75" customHeight="1" x14ac:dyDescent="0.25">
      <c r="A183" s="196"/>
      <c r="B183" s="199"/>
      <c r="C183" s="94" t="s">
        <v>5</v>
      </c>
      <c r="D183" s="99" t="s">
        <v>25</v>
      </c>
      <c r="E183" s="81">
        <v>13948981</v>
      </c>
      <c r="F183" s="81"/>
      <c r="G183" s="81" t="s">
        <v>162</v>
      </c>
      <c r="H183" s="131">
        <v>21.25</v>
      </c>
      <c r="I183" s="131">
        <f t="shared" si="12"/>
        <v>21.25</v>
      </c>
      <c r="J183" s="32" t="s">
        <v>353</v>
      </c>
      <c r="K183" s="100">
        <v>100205.75565000001</v>
      </c>
      <c r="L183" s="87">
        <f t="shared" si="13"/>
        <v>100205.75565000001</v>
      </c>
      <c r="M183" s="92">
        <f t="shared" si="15"/>
        <v>28.630215900000003</v>
      </c>
      <c r="N183" s="92">
        <f t="shared" si="14"/>
        <v>28.630215900000003</v>
      </c>
      <c r="O183" s="93" t="s">
        <v>54</v>
      </c>
    </row>
    <row r="184" spans="1:16" s="93" customFormat="1" ht="15.75" customHeight="1" x14ac:dyDescent="0.25">
      <c r="A184" s="196"/>
      <c r="B184" s="199"/>
      <c r="C184" s="94" t="s">
        <v>5</v>
      </c>
      <c r="D184" s="99" t="s">
        <v>194</v>
      </c>
      <c r="E184" s="81">
        <v>20411860</v>
      </c>
      <c r="F184" s="81"/>
      <c r="G184" s="81" t="s">
        <v>162</v>
      </c>
      <c r="H184" s="131">
        <v>119600.79</v>
      </c>
      <c r="I184" s="131">
        <f t="shared" si="12"/>
        <v>119600.79</v>
      </c>
      <c r="J184" s="32" t="s">
        <v>6</v>
      </c>
      <c r="K184" s="100">
        <v>147606.50756250002</v>
      </c>
      <c r="L184" s="87">
        <f t="shared" si="13"/>
        <v>147606.50756250002</v>
      </c>
      <c r="M184" s="92">
        <f t="shared" si="15"/>
        <v>42.173287875000007</v>
      </c>
      <c r="N184" s="92">
        <f t="shared" si="14"/>
        <v>42.173287875000007</v>
      </c>
      <c r="O184" s="93" t="s">
        <v>55</v>
      </c>
    </row>
    <row r="185" spans="1:16" s="93" customFormat="1" ht="15.75" customHeight="1" x14ac:dyDescent="0.25">
      <c r="A185" s="197"/>
      <c r="B185" s="200"/>
      <c r="C185" s="94" t="s">
        <v>5</v>
      </c>
      <c r="D185" s="99" t="s">
        <v>138</v>
      </c>
      <c r="E185" s="81">
        <v>994390</v>
      </c>
      <c r="F185" s="81"/>
      <c r="G185" s="81" t="s">
        <v>162</v>
      </c>
      <c r="H185" s="131">
        <v>3.07</v>
      </c>
      <c r="I185" s="131">
        <f t="shared" si="12"/>
        <v>3.07</v>
      </c>
      <c r="J185" s="32" t="s">
        <v>353</v>
      </c>
      <c r="K185" s="100">
        <v>14497.282800000003</v>
      </c>
      <c r="L185" s="87">
        <f t="shared" si="13"/>
        <v>14497.282800000003</v>
      </c>
      <c r="M185" s="92">
        <f t="shared" si="15"/>
        <v>4.1420808000000005</v>
      </c>
      <c r="N185" s="92">
        <f t="shared" si="14"/>
        <v>4.1420808000000005</v>
      </c>
      <c r="O185" s="93" t="s">
        <v>54</v>
      </c>
      <c r="P185" s="93">
        <v>968553</v>
      </c>
    </row>
    <row r="186" spans="1:16" s="93" customFormat="1" ht="15.75" customHeight="1" x14ac:dyDescent="0.25">
      <c r="A186" s="201" t="s">
        <v>195</v>
      </c>
      <c r="B186" s="202" t="s">
        <v>196</v>
      </c>
      <c r="C186" s="101" t="s">
        <v>5</v>
      </c>
      <c r="D186" s="99" t="s">
        <v>197</v>
      </c>
      <c r="E186" s="81">
        <v>11706002</v>
      </c>
      <c r="F186" s="81"/>
      <c r="G186" s="81">
        <v>2</v>
      </c>
      <c r="H186" s="131">
        <v>27.92</v>
      </c>
      <c r="I186" s="131">
        <f t="shared" si="12"/>
        <v>55.84</v>
      </c>
      <c r="J186" s="32" t="s">
        <v>353</v>
      </c>
      <c r="K186" s="100">
        <v>304896.9144375</v>
      </c>
      <c r="L186" s="87">
        <f t="shared" si="13"/>
        <v>609793.82887500001</v>
      </c>
      <c r="M186" s="92">
        <f t="shared" si="15"/>
        <v>87.113404125000002</v>
      </c>
      <c r="N186" s="92">
        <f t="shared" si="14"/>
        <v>174.22680825</v>
      </c>
      <c r="O186" s="93" t="s">
        <v>198</v>
      </c>
      <c r="P186" s="93" t="s">
        <v>356</v>
      </c>
    </row>
    <row r="187" spans="1:16" s="93" customFormat="1" ht="15.75" customHeight="1" x14ac:dyDescent="0.25">
      <c r="A187" s="201"/>
      <c r="B187" s="202"/>
      <c r="C187" s="101" t="s">
        <v>5</v>
      </c>
      <c r="D187" s="99" t="s">
        <v>199</v>
      </c>
      <c r="E187" s="81">
        <v>14516637</v>
      </c>
      <c r="F187" s="81"/>
      <c r="G187" s="81">
        <v>4</v>
      </c>
      <c r="H187" s="131">
        <v>130349.67</v>
      </c>
      <c r="I187" s="131">
        <f t="shared" si="12"/>
        <v>521398.68</v>
      </c>
      <c r="J187" s="32" t="s">
        <v>6</v>
      </c>
      <c r="K187" s="100">
        <v>165040.82595000003</v>
      </c>
      <c r="L187" s="87">
        <f t="shared" si="13"/>
        <v>660163.30380000011</v>
      </c>
      <c r="M187" s="92">
        <f t="shared" si="15"/>
        <v>47.154521700000011</v>
      </c>
      <c r="N187" s="92">
        <f t="shared" si="14"/>
        <v>188.61808680000004</v>
      </c>
      <c r="O187" s="93" t="s">
        <v>200</v>
      </c>
    </row>
    <row r="188" spans="1:16" s="93" customFormat="1" ht="15.75" customHeight="1" x14ac:dyDescent="0.25">
      <c r="A188" s="201"/>
      <c r="B188" s="202"/>
      <c r="C188" s="101" t="s">
        <v>5</v>
      </c>
      <c r="D188" s="99" t="s">
        <v>201</v>
      </c>
      <c r="E188" s="81">
        <v>14619355</v>
      </c>
      <c r="F188" s="81"/>
      <c r="G188" s="81">
        <v>1</v>
      </c>
      <c r="H188" s="131">
        <v>119964.97</v>
      </c>
      <c r="I188" s="131">
        <f t="shared" si="12"/>
        <v>119964.97</v>
      </c>
      <c r="J188" s="32" t="s">
        <v>6</v>
      </c>
      <c r="K188" s="100">
        <v>148865.61690000002</v>
      </c>
      <c r="L188" s="87">
        <f t="shared" si="13"/>
        <v>148865.61690000002</v>
      </c>
      <c r="M188" s="92">
        <f t="shared" si="15"/>
        <v>42.533033400000008</v>
      </c>
      <c r="N188" s="92">
        <f t="shared" si="14"/>
        <v>42.533033400000008</v>
      </c>
      <c r="O188" s="93" t="s">
        <v>116</v>
      </c>
    </row>
    <row r="189" spans="1:16" s="93" customFormat="1" ht="15.75" customHeight="1" x14ac:dyDescent="0.25">
      <c r="A189" s="201"/>
      <c r="B189" s="202"/>
      <c r="C189" s="101" t="s">
        <v>5</v>
      </c>
      <c r="D189" s="99" t="s">
        <v>12</v>
      </c>
      <c r="E189" s="81" t="s">
        <v>202</v>
      </c>
      <c r="F189" s="81"/>
      <c r="G189" s="81">
        <v>4</v>
      </c>
      <c r="H189" s="131">
        <v>179622.93</v>
      </c>
      <c r="I189" s="131">
        <f t="shared" si="12"/>
        <v>718491.72</v>
      </c>
      <c r="J189" s="32" t="s">
        <v>6</v>
      </c>
      <c r="K189" s="100">
        <v>257461.00379999998</v>
      </c>
      <c r="L189" s="87">
        <f t="shared" si="13"/>
        <v>1029844.0151999999</v>
      </c>
      <c r="M189" s="92">
        <f t="shared" si="15"/>
        <v>73.5602868</v>
      </c>
      <c r="N189" s="92">
        <f t="shared" si="14"/>
        <v>294.2411472</v>
      </c>
      <c r="O189" s="93" t="s">
        <v>203</v>
      </c>
    </row>
    <row r="190" spans="1:16" s="93" customFormat="1" ht="15.75" customHeight="1" x14ac:dyDescent="0.25">
      <c r="A190" s="201"/>
      <c r="B190" s="202"/>
      <c r="C190" s="101" t="s">
        <v>5</v>
      </c>
      <c r="D190" s="99" t="s">
        <v>199</v>
      </c>
      <c r="E190" s="81">
        <v>14588698</v>
      </c>
      <c r="F190" s="81"/>
      <c r="G190" s="81">
        <v>2</v>
      </c>
      <c r="H190" s="131">
        <v>180000</v>
      </c>
      <c r="I190" s="131">
        <f t="shared" si="12"/>
        <v>360000</v>
      </c>
      <c r="J190" s="32" t="s">
        <v>6</v>
      </c>
      <c r="K190" s="100">
        <v>168615.46800000002</v>
      </c>
      <c r="L190" s="87">
        <f t="shared" si="13"/>
        <v>337230.93600000005</v>
      </c>
      <c r="M190" s="92">
        <f t="shared" si="15"/>
        <v>48.175848000000009</v>
      </c>
      <c r="N190" s="92">
        <f t="shared" si="14"/>
        <v>96.351696000000018</v>
      </c>
      <c r="O190" s="93" t="s">
        <v>198</v>
      </c>
      <c r="P190" s="93" t="s">
        <v>358</v>
      </c>
    </row>
    <row r="191" spans="1:16" s="93" customFormat="1" ht="15.75" customHeight="1" x14ac:dyDescent="0.25">
      <c r="A191" s="201"/>
      <c r="B191" s="202"/>
      <c r="C191" s="101" t="s">
        <v>5</v>
      </c>
      <c r="D191" s="99" t="s">
        <v>204</v>
      </c>
      <c r="E191" s="81" t="s">
        <v>205</v>
      </c>
      <c r="F191" s="81"/>
      <c r="G191" s="81">
        <v>2</v>
      </c>
      <c r="H191" s="131">
        <v>0.53</v>
      </c>
      <c r="I191" s="131">
        <f t="shared" si="12"/>
        <v>1.06</v>
      </c>
      <c r="J191" s="32" t="s">
        <v>353</v>
      </c>
      <c r="K191" s="100">
        <v>128394.91665</v>
      </c>
      <c r="L191" s="87">
        <f t="shared" si="13"/>
        <v>256789.8333</v>
      </c>
      <c r="M191" s="92">
        <f t="shared" si="15"/>
        <v>36.684261900000003</v>
      </c>
      <c r="N191" s="92">
        <f t="shared" si="14"/>
        <v>73.368523800000006</v>
      </c>
      <c r="O191" s="93" t="s">
        <v>54</v>
      </c>
    </row>
    <row r="192" spans="1:16" s="93" customFormat="1" ht="15.75" customHeight="1" x14ac:dyDescent="0.25">
      <c r="A192" s="201"/>
      <c r="B192" s="202"/>
      <c r="C192" s="101" t="s">
        <v>5</v>
      </c>
      <c r="D192" s="99" t="s">
        <v>204</v>
      </c>
      <c r="E192" s="81" t="s">
        <v>206</v>
      </c>
      <c r="F192" s="81"/>
      <c r="G192" s="81">
        <v>2</v>
      </c>
      <c r="H192" s="131">
        <v>27.24</v>
      </c>
      <c r="I192" s="131">
        <f t="shared" si="12"/>
        <v>54.48</v>
      </c>
      <c r="J192" s="32" t="s">
        <v>353</v>
      </c>
      <c r="K192" s="100">
        <v>128394.91665</v>
      </c>
      <c r="L192" s="87">
        <f t="shared" si="13"/>
        <v>256789.8333</v>
      </c>
      <c r="M192" s="92">
        <f t="shared" si="15"/>
        <v>36.684261900000003</v>
      </c>
      <c r="N192" s="92">
        <f t="shared" si="14"/>
        <v>73.368523800000006</v>
      </c>
      <c r="O192" s="93" t="s">
        <v>54</v>
      </c>
    </row>
    <row r="193" spans="1:16" s="93" customFormat="1" ht="15.75" customHeight="1" x14ac:dyDescent="0.25">
      <c r="A193" s="201"/>
      <c r="B193" s="202"/>
      <c r="C193" s="101" t="s">
        <v>5</v>
      </c>
      <c r="D193" s="99" t="s">
        <v>199</v>
      </c>
      <c r="E193" s="81">
        <v>14588699</v>
      </c>
      <c r="F193" s="81"/>
      <c r="G193" s="81">
        <v>2</v>
      </c>
      <c r="H193" s="131">
        <v>27.82</v>
      </c>
      <c r="I193" s="131">
        <f t="shared" si="12"/>
        <v>55.64</v>
      </c>
      <c r="J193" s="32" t="s">
        <v>353</v>
      </c>
      <c r="K193" s="100">
        <v>169207.29</v>
      </c>
      <c r="L193" s="87">
        <f t="shared" si="13"/>
        <v>338414.58</v>
      </c>
      <c r="M193" s="92">
        <f t="shared" si="15"/>
        <v>48.344940000000001</v>
      </c>
      <c r="N193" s="92">
        <f t="shared" si="14"/>
        <v>96.689880000000002</v>
      </c>
      <c r="O193" s="93" t="s">
        <v>198</v>
      </c>
      <c r="P193" s="93" t="s">
        <v>356</v>
      </c>
    </row>
    <row r="194" spans="1:16" s="93" customFormat="1" ht="15.75" customHeight="1" x14ac:dyDescent="0.25">
      <c r="A194" s="201"/>
      <c r="B194" s="202"/>
      <c r="C194" s="101" t="s">
        <v>5</v>
      </c>
      <c r="D194" s="99" t="s">
        <v>10</v>
      </c>
      <c r="E194" s="81" t="s">
        <v>207</v>
      </c>
      <c r="F194" s="81"/>
      <c r="G194" s="81">
        <v>1</v>
      </c>
      <c r="H194" s="131">
        <v>55.36</v>
      </c>
      <c r="I194" s="131">
        <f t="shared" si="12"/>
        <v>55.36</v>
      </c>
      <c r="J194" s="32" t="s">
        <v>353</v>
      </c>
      <c r="K194" s="100">
        <v>197412.42543750003</v>
      </c>
      <c r="L194" s="87">
        <f t="shared" si="13"/>
        <v>197412.42543750003</v>
      </c>
      <c r="M194" s="92">
        <f t="shared" si="15"/>
        <v>56.40355012500001</v>
      </c>
      <c r="N194" s="92">
        <f t="shared" ref="N194:N198" si="16">G194*M194</f>
        <v>56.40355012500001</v>
      </c>
      <c r="O194" s="93" t="s">
        <v>55</v>
      </c>
      <c r="P194" s="93" t="s">
        <v>358</v>
      </c>
    </row>
    <row r="195" spans="1:16" s="93" customFormat="1" ht="15.75" customHeight="1" x14ac:dyDescent="0.25">
      <c r="A195" s="201"/>
      <c r="B195" s="202"/>
      <c r="C195" s="101" t="s">
        <v>5</v>
      </c>
      <c r="D195" s="99" t="s">
        <v>199</v>
      </c>
      <c r="E195" s="81">
        <v>14588698</v>
      </c>
      <c r="F195" s="81"/>
      <c r="G195" s="81">
        <v>4</v>
      </c>
      <c r="H195" s="131">
        <v>180000</v>
      </c>
      <c r="I195" s="131">
        <f t="shared" ref="I195:I198" si="17">H195*G195</f>
        <v>720000</v>
      </c>
      <c r="J195" s="32" t="s">
        <v>6</v>
      </c>
      <c r="K195" s="100">
        <v>168615.46800000002</v>
      </c>
      <c r="L195" s="87">
        <f t="shared" ref="L195:L198" si="18">K195*G195</f>
        <v>674461.87200000009</v>
      </c>
      <c r="M195" s="92">
        <f t="shared" si="15"/>
        <v>48.175848000000009</v>
      </c>
      <c r="N195" s="92">
        <f t="shared" si="16"/>
        <v>192.70339200000004</v>
      </c>
      <c r="O195" s="93" t="s">
        <v>55</v>
      </c>
      <c r="P195" s="93" t="s">
        <v>358</v>
      </c>
    </row>
    <row r="196" spans="1:16" s="93" customFormat="1" ht="15.75" customHeight="1" x14ac:dyDescent="0.25">
      <c r="A196" s="201"/>
      <c r="B196" s="202"/>
      <c r="C196" s="101" t="s">
        <v>5</v>
      </c>
      <c r="D196" s="99" t="s">
        <v>204</v>
      </c>
      <c r="E196" s="81" t="s">
        <v>205</v>
      </c>
      <c r="F196" s="81"/>
      <c r="G196" s="81">
        <v>4</v>
      </c>
      <c r="H196" s="131">
        <v>0.53</v>
      </c>
      <c r="I196" s="131">
        <f t="shared" si="17"/>
        <v>2.12</v>
      </c>
      <c r="J196" s="32" t="s">
        <v>353</v>
      </c>
      <c r="K196" s="100">
        <v>197412.42543750003</v>
      </c>
      <c r="L196" s="87">
        <f t="shared" si="18"/>
        <v>789649.70175000012</v>
      </c>
      <c r="M196" s="92">
        <f t="shared" si="15"/>
        <v>56.40355012500001</v>
      </c>
      <c r="N196" s="92">
        <f t="shared" si="16"/>
        <v>225.61420050000004</v>
      </c>
      <c r="O196" s="93" t="s">
        <v>54</v>
      </c>
    </row>
    <row r="197" spans="1:16" s="93" customFormat="1" ht="15.75" customHeight="1" x14ac:dyDescent="0.25">
      <c r="A197" s="201"/>
      <c r="B197" s="202"/>
      <c r="C197" s="101" t="s">
        <v>5</v>
      </c>
      <c r="D197" s="99" t="s">
        <v>10</v>
      </c>
      <c r="E197" s="81" t="s">
        <v>207</v>
      </c>
      <c r="F197" s="81"/>
      <c r="G197" s="81">
        <v>1</v>
      </c>
      <c r="H197" s="131">
        <v>55.36</v>
      </c>
      <c r="I197" s="131">
        <f t="shared" si="17"/>
        <v>55.36</v>
      </c>
      <c r="J197" s="32" t="s">
        <v>353</v>
      </c>
      <c r="K197" s="100">
        <v>197412.42543750003</v>
      </c>
      <c r="L197" s="87">
        <f t="shared" si="18"/>
        <v>197412.42543750003</v>
      </c>
      <c r="M197" s="92">
        <f t="shared" si="15"/>
        <v>56.40355012500001</v>
      </c>
      <c r="N197" s="92">
        <f t="shared" si="16"/>
        <v>56.40355012500001</v>
      </c>
      <c r="O197" s="93" t="s">
        <v>55</v>
      </c>
      <c r="P197" s="93" t="s">
        <v>358</v>
      </c>
    </row>
    <row r="198" spans="1:16" s="93" customFormat="1" ht="15.75" customHeight="1" x14ac:dyDescent="0.25">
      <c r="A198" s="201"/>
      <c r="B198" s="202"/>
      <c r="C198" s="101" t="s">
        <v>5</v>
      </c>
      <c r="D198" s="99" t="s">
        <v>11</v>
      </c>
      <c r="E198" s="81" t="s">
        <v>208</v>
      </c>
      <c r="F198" s="81"/>
      <c r="G198" s="81">
        <v>2</v>
      </c>
      <c r="H198" s="131">
        <v>76.5</v>
      </c>
      <c r="I198" s="131">
        <f t="shared" si="17"/>
        <v>153</v>
      </c>
      <c r="J198" s="32" t="s">
        <v>353</v>
      </c>
      <c r="K198" s="100">
        <v>361022.61194999999</v>
      </c>
      <c r="L198" s="87">
        <f t="shared" si="18"/>
        <v>722045.22389999998</v>
      </c>
      <c r="M198" s="92">
        <f t="shared" si="15"/>
        <v>103.1493177</v>
      </c>
      <c r="N198" s="92">
        <f t="shared" si="16"/>
        <v>206.29863539999999</v>
      </c>
      <c r="O198" s="93" t="s">
        <v>209</v>
      </c>
    </row>
    <row r="199" spans="1:16" ht="42.75" customHeight="1" x14ac:dyDescent="0.25">
      <c r="H199" s="130"/>
      <c r="I199" s="130"/>
      <c r="K199" s="129"/>
      <c r="L199" s="129"/>
      <c r="M199" s="129"/>
      <c r="N199" s="129"/>
      <c r="P199" s="93"/>
    </row>
  </sheetData>
  <autoFilter ref="A1:P198"/>
  <mergeCells count="26">
    <mergeCell ref="A121:A185"/>
    <mergeCell ref="B121:B185"/>
    <mergeCell ref="A186:A198"/>
    <mergeCell ref="B186:B198"/>
    <mergeCell ref="A102:A118"/>
    <mergeCell ref="B102:B118"/>
    <mergeCell ref="A119:A120"/>
    <mergeCell ref="B119:B120"/>
    <mergeCell ref="A71:A84"/>
    <mergeCell ref="B71:B84"/>
    <mergeCell ref="A85:A101"/>
    <mergeCell ref="B85:B101"/>
    <mergeCell ref="A39:A52"/>
    <mergeCell ref="B39:B52"/>
    <mergeCell ref="A53:A70"/>
    <mergeCell ref="B53:B70"/>
    <mergeCell ref="A2:A7"/>
    <mergeCell ref="B2:B7"/>
    <mergeCell ref="A19:A24"/>
    <mergeCell ref="B19:B24"/>
    <mergeCell ref="A25:A38"/>
    <mergeCell ref="B25:B38"/>
    <mergeCell ref="A8:A12"/>
    <mergeCell ref="B8:B12"/>
    <mergeCell ref="A13:A18"/>
    <mergeCell ref="B13:B18"/>
  </mergeCells>
  <pageMargins left="0.55000000000000004" right="0.52" top="0.12" bottom="0.6" header="0.63" footer="0.12"/>
  <pageSetup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4"/>
  <sheetViews>
    <sheetView workbookViewId="0">
      <pane xSplit="2" ySplit="1" topLeftCell="C109" activePane="bottomRight" state="frozen"/>
      <selection pane="topRight" activeCell="C1" sqref="C1"/>
      <selection pane="bottomLeft" activeCell="A2" sqref="A2"/>
      <selection pane="bottomRight" activeCell="F120" sqref="F120"/>
    </sheetView>
  </sheetViews>
  <sheetFormatPr defaultRowHeight="15" x14ac:dyDescent="0.25"/>
  <cols>
    <col min="1" max="1" width="16.7109375" customWidth="1"/>
    <col min="2" max="2" width="17.28515625" bestFit="1" customWidth="1"/>
    <col min="3" max="3" width="8.28515625" customWidth="1"/>
    <col min="4" max="4" width="18.5703125" customWidth="1"/>
    <col min="5" max="5" width="14.85546875" customWidth="1"/>
    <col min="6" max="6" width="14" customWidth="1"/>
    <col min="7" max="7" width="8.28515625" bestFit="1" customWidth="1"/>
    <col min="8" max="8" width="13.85546875" customWidth="1"/>
    <col min="9" max="9" width="14.28515625" customWidth="1"/>
    <col min="10" max="10" width="17" bestFit="1" customWidth="1"/>
    <col min="11" max="11" width="13.7109375" bestFit="1" customWidth="1"/>
    <col min="12" max="12" width="27.42578125" customWidth="1"/>
    <col min="13" max="13" width="14.28515625" bestFit="1" customWidth="1"/>
  </cols>
  <sheetData>
    <row r="1" spans="1:12" ht="40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292</v>
      </c>
      <c r="K1" s="31" t="s">
        <v>3</v>
      </c>
      <c r="L1" s="31" t="s">
        <v>38</v>
      </c>
    </row>
    <row r="2" spans="1:12" ht="15" customHeight="1" x14ac:dyDescent="0.25">
      <c r="A2" s="185" t="s">
        <v>230</v>
      </c>
      <c r="B2" s="185" t="s">
        <v>53</v>
      </c>
      <c r="C2" s="32" t="s">
        <v>5</v>
      </c>
      <c r="D2" s="32" t="s">
        <v>231</v>
      </c>
      <c r="E2" s="32">
        <v>14589145</v>
      </c>
      <c r="F2" s="32">
        <v>14589145</v>
      </c>
      <c r="G2" s="32">
        <v>1</v>
      </c>
      <c r="H2" s="32"/>
      <c r="I2" s="32"/>
      <c r="J2" s="102">
        <v>409.33265099999994</v>
      </c>
      <c r="K2" s="103">
        <f t="shared" ref="K2:K33" si="0">J2*G2</f>
        <v>409.33265099999994</v>
      </c>
      <c r="L2" s="32" t="s">
        <v>232</v>
      </c>
    </row>
    <row r="3" spans="1:12" ht="15" customHeight="1" x14ac:dyDescent="0.25">
      <c r="A3" s="185"/>
      <c r="B3" s="185"/>
      <c r="C3" s="32" t="s">
        <v>5</v>
      </c>
      <c r="D3" s="32" t="s">
        <v>24</v>
      </c>
      <c r="E3" s="32">
        <v>14560211</v>
      </c>
      <c r="F3" s="32">
        <v>14560211</v>
      </c>
      <c r="G3" s="32">
        <v>1</v>
      </c>
      <c r="H3" s="32"/>
      <c r="I3" s="32"/>
      <c r="J3" s="102">
        <v>16.616554500000003</v>
      </c>
      <c r="K3" s="103">
        <f t="shared" si="0"/>
        <v>16.616554500000003</v>
      </c>
      <c r="L3" s="32" t="s">
        <v>232</v>
      </c>
    </row>
    <row r="4" spans="1:12" ht="15" customHeight="1" x14ac:dyDescent="0.25">
      <c r="A4" s="185"/>
      <c r="B4" s="185"/>
      <c r="C4" s="32" t="s">
        <v>5</v>
      </c>
      <c r="D4" s="32" t="s">
        <v>233</v>
      </c>
      <c r="E4" s="32">
        <v>13963059</v>
      </c>
      <c r="F4" s="32">
        <v>13963059</v>
      </c>
      <c r="G4" s="32">
        <v>1</v>
      </c>
      <c r="H4" s="32"/>
      <c r="I4" s="32"/>
      <c r="J4" s="102">
        <v>2.2575735000000003</v>
      </c>
      <c r="K4" s="103">
        <f t="shared" si="0"/>
        <v>2.2575735000000003</v>
      </c>
      <c r="L4" s="32" t="s">
        <v>54</v>
      </c>
    </row>
    <row r="5" spans="1:12" ht="15" customHeight="1" x14ac:dyDescent="0.25">
      <c r="A5" s="185" t="s">
        <v>234</v>
      </c>
      <c r="B5" s="185" t="s">
        <v>58</v>
      </c>
      <c r="C5" s="32" t="s">
        <v>5</v>
      </c>
      <c r="D5" s="32" t="s">
        <v>59</v>
      </c>
      <c r="E5" s="32">
        <v>14595221</v>
      </c>
      <c r="F5" s="32">
        <v>14595221</v>
      </c>
      <c r="G5" s="104">
        <v>1</v>
      </c>
      <c r="H5" s="104"/>
      <c r="I5" s="104"/>
      <c r="J5" s="102">
        <v>7.7489685000000001</v>
      </c>
      <c r="K5" s="103">
        <f t="shared" si="0"/>
        <v>7.7489685000000001</v>
      </c>
      <c r="L5" s="32" t="s">
        <v>54</v>
      </c>
    </row>
    <row r="6" spans="1:12" ht="15" customHeight="1" x14ac:dyDescent="0.25">
      <c r="A6" s="185"/>
      <c r="B6" s="185"/>
      <c r="C6" s="32" t="s">
        <v>5</v>
      </c>
      <c r="D6" s="32" t="s">
        <v>21</v>
      </c>
      <c r="E6" s="32">
        <v>14560211</v>
      </c>
      <c r="F6" s="32">
        <v>14560211</v>
      </c>
      <c r="G6" s="104">
        <v>4</v>
      </c>
      <c r="H6" s="104"/>
      <c r="I6" s="104"/>
      <c r="J6" s="102">
        <v>16.616554500000003</v>
      </c>
      <c r="K6" s="103">
        <f t="shared" si="0"/>
        <v>66.466218000000012</v>
      </c>
      <c r="L6" s="32" t="s">
        <v>116</v>
      </c>
    </row>
    <row r="7" spans="1:12" ht="15" customHeight="1" x14ac:dyDescent="0.25">
      <c r="A7" s="185"/>
      <c r="B7" s="185"/>
      <c r="C7" s="32" t="s">
        <v>5</v>
      </c>
      <c r="D7" s="32" t="s">
        <v>25</v>
      </c>
      <c r="E7" s="32">
        <v>990598</v>
      </c>
      <c r="F7" s="32">
        <v>990598</v>
      </c>
      <c r="G7" s="104">
        <v>1</v>
      </c>
      <c r="H7" s="104"/>
      <c r="I7" s="104"/>
      <c r="J7" s="102">
        <v>3.1117905000000001</v>
      </c>
      <c r="K7" s="103">
        <f t="shared" si="0"/>
        <v>3.1117905000000001</v>
      </c>
      <c r="L7" s="32" t="s">
        <v>54</v>
      </c>
    </row>
    <row r="8" spans="1:12" ht="15" customHeight="1" x14ac:dyDescent="0.25">
      <c r="A8" s="185"/>
      <c r="B8" s="185"/>
      <c r="C8" s="32" t="s">
        <v>5</v>
      </c>
      <c r="D8" s="32" t="s">
        <v>10</v>
      </c>
      <c r="E8" s="32">
        <v>14625659</v>
      </c>
      <c r="F8" s="32">
        <v>14625659</v>
      </c>
      <c r="G8" s="104">
        <v>1</v>
      </c>
      <c r="H8" s="104"/>
      <c r="I8" s="104"/>
      <c r="J8" s="102">
        <v>463.77881550000006</v>
      </c>
      <c r="K8" s="103">
        <f t="shared" si="0"/>
        <v>463.77881550000006</v>
      </c>
      <c r="L8" s="32" t="s">
        <v>116</v>
      </c>
    </row>
    <row r="9" spans="1:12" ht="15" customHeight="1" x14ac:dyDescent="0.25">
      <c r="A9" s="185"/>
      <c r="B9" s="185"/>
      <c r="C9" s="32" t="s">
        <v>5</v>
      </c>
      <c r="D9" s="32" t="s">
        <v>25</v>
      </c>
      <c r="E9" s="32">
        <v>949238</v>
      </c>
      <c r="F9" s="32">
        <v>949238</v>
      </c>
      <c r="G9" s="104">
        <v>10</v>
      </c>
      <c r="H9" s="104"/>
      <c r="I9" s="104"/>
      <c r="J9" s="102">
        <v>2.0541885</v>
      </c>
      <c r="K9" s="103">
        <f t="shared" si="0"/>
        <v>20.541885000000001</v>
      </c>
      <c r="L9" s="32" t="s">
        <v>54</v>
      </c>
    </row>
    <row r="10" spans="1:12" ht="15" customHeight="1" x14ac:dyDescent="0.25">
      <c r="A10" s="185" t="s">
        <v>235</v>
      </c>
      <c r="B10" s="185" t="s">
        <v>62</v>
      </c>
      <c r="C10" s="32" t="s">
        <v>5</v>
      </c>
      <c r="D10" s="32" t="s">
        <v>63</v>
      </c>
      <c r="E10" s="105">
        <v>14524665</v>
      </c>
      <c r="F10" s="106" t="s">
        <v>64</v>
      </c>
      <c r="G10" s="32">
        <v>1</v>
      </c>
      <c r="H10" s="32"/>
      <c r="I10" s="32"/>
      <c r="J10" s="102">
        <v>6.8133975000000007</v>
      </c>
      <c r="K10" s="103">
        <f t="shared" si="0"/>
        <v>6.8133975000000007</v>
      </c>
      <c r="L10" s="32" t="s">
        <v>54</v>
      </c>
    </row>
    <row r="11" spans="1:12" ht="15" customHeight="1" x14ac:dyDescent="0.25">
      <c r="A11" s="185"/>
      <c r="B11" s="185"/>
      <c r="C11" s="32" t="s">
        <v>5</v>
      </c>
      <c r="D11" s="32" t="s">
        <v>24</v>
      </c>
      <c r="E11" s="105">
        <v>14560209</v>
      </c>
      <c r="F11" s="35"/>
      <c r="G11" s="32">
        <v>2</v>
      </c>
      <c r="H11" s="32"/>
      <c r="I11" s="32"/>
      <c r="J11" s="102">
        <v>17.775849000000004</v>
      </c>
      <c r="K11" s="103">
        <f t="shared" si="0"/>
        <v>35.551698000000009</v>
      </c>
      <c r="L11" s="32" t="s">
        <v>54</v>
      </c>
    </row>
    <row r="12" spans="1:12" ht="15" customHeight="1" x14ac:dyDescent="0.25">
      <c r="A12" s="185"/>
      <c r="B12" s="185"/>
      <c r="C12" s="32" t="s">
        <v>5</v>
      </c>
      <c r="D12" s="32" t="s">
        <v>65</v>
      </c>
      <c r="E12" s="105">
        <v>13963059</v>
      </c>
      <c r="F12" s="35"/>
      <c r="G12" s="32">
        <v>1</v>
      </c>
      <c r="H12" s="32"/>
      <c r="I12" s="32"/>
      <c r="J12" s="102">
        <v>2.2575735000000003</v>
      </c>
      <c r="K12" s="103">
        <f t="shared" si="0"/>
        <v>2.2575735000000003</v>
      </c>
      <c r="L12" s="32" t="s">
        <v>54</v>
      </c>
    </row>
    <row r="13" spans="1:12" ht="15" customHeight="1" x14ac:dyDescent="0.25">
      <c r="A13" s="185"/>
      <c r="B13" s="185"/>
      <c r="C13" s="32" t="s">
        <v>5</v>
      </c>
      <c r="D13" s="32" t="s">
        <v>24</v>
      </c>
      <c r="E13" s="105">
        <v>14560211</v>
      </c>
      <c r="F13" s="35"/>
      <c r="G13" s="32">
        <v>2</v>
      </c>
      <c r="H13" s="32"/>
      <c r="I13" s="32"/>
      <c r="J13" s="102">
        <v>16.616554500000003</v>
      </c>
      <c r="K13" s="103">
        <f t="shared" si="0"/>
        <v>33.233109000000006</v>
      </c>
      <c r="L13" s="32" t="s">
        <v>116</v>
      </c>
    </row>
    <row r="14" spans="1:12" ht="15" customHeight="1" x14ac:dyDescent="0.25">
      <c r="A14" s="185"/>
      <c r="B14" s="185"/>
      <c r="C14" s="32" t="s">
        <v>5</v>
      </c>
      <c r="D14" s="32" t="s">
        <v>10</v>
      </c>
      <c r="E14" s="105">
        <v>14589143</v>
      </c>
      <c r="F14" s="35"/>
      <c r="G14" s="32">
        <v>1</v>
      </c>
      <c r="H14" s="32"/>
      <c r="I14" s="32"/>
      <c r="J14" s="102">
        <v>275.50532099999998</v>
      </c>
      <c r="K14" s="103">
        <f t="shared" si="0"/>
        <v>275.50532099999998</v>
      </c>
      <c r="L14" s="32" t="s">
        <v>116</v>
      </c>
    </row>
    <row r="15" spans="1:12" ht="15" customHeight="1" x14ac:dyDescent="0.25">
      <c r="A15" s="185"/>
      <c r="B15" s="185"/>
      <c r="C15" s="32" t="s">
        <v>5</v>
      </c>
      <c r="D15" s="32" t="s">
        <v>25</v>
      </c>
      <c r="E15" s="105">
        <v>949238</v>
      </c>
      <c r="F15" s="35"/>
      <c r="G15" s="32">
        <v>10</v>
      </c>
      <c r="H15" s="32"/>
      <c r="I15" s="32"/>
      <c r="J15" s="102">
        <v>2.0541885000000004</v>
      </c>
      <c r="K15" s="103">
        <f t="shared" si="0"/>
        <v>20.541885000000004</v>
      </c>
      <c r="L15" s="32" t="s">
        <v>54</v>
      </c>
    </row>
    <row r="16" spans="1:12" ht="15" customHeight="1" x14ac:dyDescent="0.25">
      <c r="A16" s="185" t="s">
        <v>236</v>
      </c>
      <c r="B16" s="185" t="s">
        <v>67</v>
      </c>
      <c r="C16" s="32" t="s">
        <v>5</v>
      </c>
      <c r="D16" s="32" t="s">
        <v>231</v>
      </c>
      <c r="E16" s="105">
        <v>14589143</v>
      </c>
      <c r="F16" s="107">
        <v>14524665</v>
      </c>
      <c r="G16" s="32">
        <v>1</v>
      </c>
      <c r="H16" s="32"/>
      <c r="I16" s="32"/>
      <c r="J16" s="102">
        <v>275.50532099999998</v>
      </c>
      <c r="K16" s="103">
        <f t="shared" si="0"/>
        <v>275.50532099999998</v>
      </c>
      <c r="L16" s="32" t="s">
        <v>116</v>
      </c>
    </row>
    <row r="17" spans="1:12" ht="15" customHeight="1" x14ac:dyDescent="0.25">
      <c r="A17" s="185"/>
      <c r="B17" s="185"/>
      <c r="C17" s="32" t="s">
        <v>5</v>
      </c>
      <c r="D17" s="32" t="s">
        <v>24</v>
      </c>
      <c r="E17" s="105">
        <v>14560211</v>
      </c>
      <c r="F17" s="35">
        <v>13963059</v>
      </c>
      <c r="G17" s="32">
        <v>2</v>
      </c>
      <c r="H17" s="32"/>
      <c r="I17" s="32"/>
      <c r="J17" s="102">
        <v>16.616554500000003</v>
      </c>
      <c r="K17" s="103">
        <f t="shared" si="0"/>
        <v>33.233109000000006</v>
      </c>
      <c r="L17" s="32" t="s">
        <v>116</v>
      </c>
    </row>
    <row r="18" spans="1:12" ht="15" customHeight="1" x14ac:dyDescent="0.25">
      <c r="A18" s="185"/>
      <c r="B18" s="185"/>
      <c r="C18" s="32" t="s">
        <v>5</v>
      </c>
      <c r="D18" s="32" t="s">
        <v>233</v>
      </c>
      <c r="E18" s="105">
        <v>13963059</v>
      </c>
      <c r="F18" s="35">
        <v>14560211</v>
      </c>
      <c r="G18" s="32">
        <v>1</v>
      </c>
      <c r="H18" s="32"/>
      <c r="I18" s="32"/>
      <c r="J18" s="102">
        <v>2.2575735000000003</v>
      </c>
      <c r="K18" s="103">
        <f t="shared" si="0"/>
        <v>2.2575735000000003</v>
      </c>
      <c r="L18" s="32" t="s">
        <v>54</v>
      </c>
    </row>
    <row r="19" spans="1:12" ht="15" customHeight="1" x14ac:dyDescent="0.25">
      <c r="A19" s="185" t="s">
        <v>237</v>
      </c>
      <c r="B19" s="185" t="s">
        <v>70</v>
      </c>
      <c r="C19" s="32" t="s">
        <v>88</v>
      </c>
      <c r="D19" s="32" t="s">
        <v>25</v>
      </c>
      <c r="E19" s="105">
        <v>2905613</v>
      </c>
      <c r="F19" s="35"/>
      <c r="G19" s="32">
        <v>1</v>
      </c>
      <c r="H19" s="32"/>
      <c r="I19" s="32"/>
      <c r="J19" s="102">
        <v>11.7759915</v>
      </c>
      <c r="K19" s="103">
        <f t="shared" si="0"/>
        <v>11.7759915</v>
      </c>
      <c r="L19" s="32" t="s">
        <v>55</v>
      </c>
    </row>
    <row r="20" spans="1:12" ht="15" customHeight="1" x14ac:dyDescent="0.25">
      <c r="A20" s="185"/>
      <c r="B20" s="185"/>
      <c r="C20" s="32" t="s">
        <v>5</v>
      </c>
      <c r="D20" s="32" t="s">
        <v>25</v>
      </c>
      <c r="E20" s="105">
        <v>14607423</v>
      </c>
      <c r="F20" s="35"/>
      <c r="G20" s="32">
        <v>1</v>
      </c>
      <c r="H20" s="32"/>
      <c r="I20" s="32"/>
      <c r="J20" s="102">
        <v>16.474184999999999</v>
      </c>
      <c r="K20" s="103">
        <f t="shared" si="0"/>
        <v>16.474184999999999</v>
      </c>
      <c r="L20" s="32" t="s">
        <v>55</v>
      </c>
    </row>
    <row r="21" spans="1:12" ht="15" customHeight="1" x14ac:dyDescent="0.25">
      <c r="A21" s="185"/>
      <c r="B21" s="185"/>
      <c r="C21" s="32" t="s">
        <v>5</v>
      </c>
      <c r="D21" s="32" t="s">
        <v>10</v>
      </c>
      <c r="E21" s="105">
        <v>14763370</v>
      </c>
      <c r="F21" s="107"/>
      <c r="G21" s="32">
        <v>1</v>
      </c>
      <c r="H21" s="32"/>
      <c r="I21" s="32"/>
      <c r="J21" s="102">
        <v>910.43261400000017</v>
      </c>
      <c r="K21" s="103">
        <f t="shared" si="0"/>
        <v>910.43261400000017</v>
      </c>
      <c r="L21" s="32" t="s">
        <v>54</v>
      </c>
    </row>
    <row r="22" spans="1:12" ht="15" customHeight="1" x14ac:dyDescent="0.25">
      <c r="A22" s="185"/>
      <c r="B22" s="185"/>
      <c r="C22" s="32" t="s">
        <v>5</v>
      </c>
      <c r="D22" s="32" t="s">
        <v>25</v>
      </c>
      <c r="E22" s="105">
        <v>11701192</v>
      </c>
      <c r="F22" s="35"/>
      <c r="G22" s="32">
        <v>1</v>
      </c>
      <c r="H22" s="32"/>
      <c r="I22" s="32"/>
      <c r="J22" s="102">
        <v>48.731046000000006</v>
      </c>
      <c r="K22" s="103">
        <f t="shared" si="0"/>
        <v>48.731046000000006</v>
      </c>
      <c r="L22" s="32" t="s">
        <v>116</v>
      </c>
    </row>
    <row r="23" spans="1:12" ht="15" customHeight="1" x14ac:dyDescent="0.25">
      <c r="A23" s="185"/>
      <c r="B23" s="185"/>
      <c r="C23" s="32" t="s">
        <v>5</v>
      </c>
      <c r="D23" s="32" t="s">
        <v>25</v>
      </c>
      <c r="E23" s="105">
        <v>14541748</v>
      </c>
      <c r="F23" s="35"/>
      <c r="G23" s="32">
        <v>1</v>
      </c>
      <c r="H23" s="32"/>
      <c r="I23" s="32"/>
      <c r="J23" s="102">
        <v>16.270800000000001</v>
      </c>
      <c r="K23" s="103">
        <f t="shared" si="0"/>
        <v>16.270800000000001</v>
      </c>
      <c r="L23" s="32" t="s">
        <v>54</v>
      </c>
    </row>
    <row r="24" spans="1:12" ht="15" customHeight="1" x14ac:dyDescent="0.25">
      <c r="A24" s="185"/>
      <c r="B24" s="185"/>
      <c r="C24" s="32" t="s">
        <v>5</v>
      </c>
      <c r="D24" s="32" t="s">
        <v>25</v>
      </c>
      <c r="E24" s="105">
        <v>11701198</v>
      </c>
      <c r="F24" s="35"/>
      <c r="G24" s="32">
        <v>1</v>
      </c>
      <c r="H24" s="32"/>
      <c r="I24" s="32"/>
      <c r="J24" s="102">
        <v>43.951498499999992</v>
      </c>
      <c r="K24" s="103">
        <f t="shared" si="0"/>
        <v>43.951498499999992</v>
      </c>
      <c r="L24" s="32" t="s">
        <v>55</v>
      </c>
    </row>
    <row r="25" spans="1:12" ht="15" customHeight="1" x14ac:dyDescent="0.25">
      <c r="A25" s="185"/>
      <c r="B25" s="185"/>
      <c r="C25" s="32" t="s">
        <v>5</v>
      </c>
      <c r="D25" s="32" t="s">
        <v>25</v>
      </c>
      <c r="E25" s="105" t="s">
        <v>79</v>
      </c>
      <c r="F25" s="35"/>
      <c r="G25" s="32">
        <v>1</v>
      </c>
      <c r="H25" s="32"/>
      <c r="I25" s="32"/>
      <c r="J25" s="102">
        <v>77.693070000000006</v>
      </c>
      <c r="K25" s="103">
        <f t="shared" si="0"/>
        <v>77.693070000000006</v>
      </c>
      <c r="L25" s="32" t="s">
        <v>116</v>
      </c>
    </row>
    <row r="26" spans="1:12" ht="15" customHeight="1" x14ac:dyDescent="0.25">
      <c r="A26" s="185"/>
      <c r="B26" s="185"/>
      <c r="C26" s="32" t="s">
        <v>5</v>
      </c>
      <c r="D26" s="32" t="s">
        <v>25</v>
      </c>
      <c r="E26" s="105" t="s">
        <v>26</v>
      </c>
      <c r="F26" s="35"/>
      <c r="G26" s="32">
        <v>1</v>
      </c>
      <c r="H26" s="32"/>
      <c r="I26" s="32"/>
      <c r="J26" s="102">
        <v>85.035268500000015</v>
      </c>
      <c r="K26" s="103">
        <f t="shared" si="0"/>
        <v>85.035268500000015</v>
      </c>
      <c r="L26" s="32" t="s">
        <v>54</v>
      </c>
    </row>
    <row r="27" spans="1:12" ht="15" customHeight="1" x14ac:dyDescent="0.25">
      <c r="A27" s="185"/>
      <c r="B27" s="185"/>
      <c r="C27" s="32" t="s">
        <v>5</v>
      </c>
      <c r="D27" s="32" t="s">
        <v>25</v>
      </c>
      <c r="E27" s="105">
        <v>11707954</v>
      </c>
      <c r="F27" s="35"/>
      <c r="G27" s="32">
        <v>1</v>
      </c>
      <c r="H27" s="32"/>
      <c r="I27" s="32"/>
      <c r="J27" s="102">
        <v>12.0607305</v>
      </c>
      <c r="K27" s="103">
        <f t="shared" si="0"/>
        <v>12.0607305</v>
      </c>
      <c r="L27" s="32" t="s">
        <v>55</v>
      </c>
    </row>
    <row r="28" spans="1:12" ht="15" customHeight="1" x14ac:dyDescent="0.25">
      <c r="A28" s="185" t="s">
        <v>238</v>
      </c>
      <c r="B28" s="185" t="s">
        <v>83</v>
      </c>
      <c r="C28" s="32" t="s">
        <v>5</v>
      </c>
      <c r="D28" s="32" t="s">
        <v>71</v>
      </c>
      <c r="E28" s="105" t="s">
        <v>72</v>
      </c>
      <c r="F28" s="35"/>
      <c r="G28" s="32">
        <v>1</v>
      </c>
      <c r="H28" s="32"/>
      <c r="I28" s="32"/>
      <c r="J28" s="108">
        <v>401.1</v>
      </c>
      <c r="K28" s="103">
        <f t="shared" si="0"/>
        <v>401.1</v>
      </c>
      <c r="L28" s="32" t="s">
        <v>116</v>
      </c>
    </row>
    <row r="29" spans="1:12" ht="15" customHeight="1" x14ac:dyDescent="0.25">
      <c r="A29" s="185"/>
      <c r="B29" s="185"/>
      <c r="C29" s="32" t="s">
        <v>5</v>
      </c>
      <c r="D29" s="32" t="s">
        <v>25</v>
      </c>
      <c r="E29" s="105">
        <v>2905613</v>
      </c>
      <c r="F29" s="35">
        <v>11705810</v>
      </c>
      <c r="G29" s="32">
        <v>1</v>
      </c>
      <c r="H29" s="32"/>
      <c r="I29" s="32"/>
      <c r="J29" s="102">
        <v>11.7759915</v>
      </c>
      <c r="K29" s="103">
        <f t="shared" si="0"/>
        <v>11.7759915</v>
      </c>
      <c r="L29" s="32" t="s">
        <v>116</v>
      </c>
    </row>
    <row r="30" spans="1:12" ht="15" customHeight="1" x14ac:dyDescent="0.25">
      <c r="A30" s="185"/>
      <c r="B30" s="185"/>
      <c r="C30" s="32" t="s">
        <v>5</v>
      </c>
      <c r="D30" s="32" t="s">
        <v>25</v>
      </c>
      <c r="E30" s="105">
        <v>14607423</v>
      </c>
      <c r="F30" s="107"/>
      <c r="G30" s="32">
        <v>1</v>
      </c>
      <c r="H30" s="32"/>
      <c r="I30" s="32"/>
      <c r="J30" s="102">
        <v>16.474184999999999</v>
      </c>
      <c r="K30" s="103">
        <f t="shared" si="0"/>
        <v>16.474184999999999</v>
      </c>
      <c r="L30" s="32" t="s">
        <v>239</v>
      </c>
    </row>
    <row r="31" spans="1:12" ht="15" customHeight="1" x14ac:dyDescent="0.25">
      <c r="A31" s="185"/>
      <c r="B31" s="185"/>
      <c r="C31" s="32" t="s">
        <v>5</v>
      </c>
      <c r="D31" s="32" t="s">
        <v>10</v>
      </c>
      <c r="E31" s="105">
        <v>14763370</v>
      </c>
      <c r="F31" s="35"/>
      <c r="G31" s="32">
        <v>1</v>
      </c>
      <c r="H31" s="32"/>
      <c r="I31" s="32"/>
      <c r="J31" s="102">
        <v>910.43261400000017</v>
      </c>
      <c r="K31" s="103">
        <f t="shared" si="0"/>
        <v>910.43261400000017</v>
      </c>
      <c r="L31" s="32" t="s">
        <v>54</v>
      </c>
    </row>
    <row r="32" spans="1:12" ht="15" customHeight="1" x14ac:dyDescent="0.25">
      <c r="A32" s="185"/>
      <c r="B32" s="185"/>
      <c r="C32" s="32" t="s">
        <v>5</v>
      </c>
      <c r="D32" s="32" t="s">
        <v>25</v>
      </c>
      <c r="E32" s="105">
        <v>11701192</v>
      </c>
      <c r="F32" s="35"/>
      <c r="G32" s="32">
        <v>1</v>
      </c>
      <c r="H32" s="32"/>
      <c r="I32" s="32"/>
      <c r="J32" s="102">
        <v>48.731046000000006</v>
      </c>
      <c r="K32" s="103">
        <f t="shared" si="0"/>
        <v>48.731046000000006</v>
      </c>
      <c r="L32" s="32" t="s">
        <v>116</v>
      </c>
    </row>
    <row r="33" spans="1:13" ht="15" customHeight="1" x14ac:dyDescent="0.25">
      <c r="A33" s="185"/>
      <c r="B33" s="185"/>
      <c r="C33" s="32" t="s">
        <v>5</v>
      </c>
      <c r="D33" s="32" t="s">
        <v>25</v>
      </c>
      <c r="E33" s="105">
        <v>14541748</v>
      </c>
      <c r="F33" s="35"/>
      <c r="G33" s="32">
        <v>1</v>
      </c>
      <c r="H33" s="32"/>
      <c r="I33" s="32"/>
      <c r="J33" s="102">
        <v>16.270800000000001</v>
      </c>
      <c r="K33" s="103">
        <f t="shared" si="0"/>
        <v>16.270800000000001</v>
      </c>
      <c r="L33" s="32" t="s">
        <v>54</v>
      </c>
    </row>
    <row r="34" spans="1:13" ht="15" customHeight="1" x14ac:dyDescent="0.25">
      <c r="A34" s="185"/>
      <c r="B34" s="185"/>
      <c r="C34" s="32" t="s">
        <v>5</v>
      </c>
      <c r="D34" s="32" t="s">
        <v>25</v>
      </c>
      <c r="E34" s="105">
        <v>11701198</v>
      </c>
      <c r="F34" s="35"/>
      <c r="G34" s="32">
        <v>1</v>
      </c>
      <c r="H34" s="32"/>
      <c r="I34" s="32"/>
      <c r="J34" s="102">
        <v>43.951498499999992</v>
      </c>
      <c r="K34" s="103">
        <f t="shared" ref="K34:K65" si="1">J34*G34</f>
        <v>43.951498499999992</v>
      </c>
      <c r="L34" s="32" t="s">
        <v>239</v>
      </c>
    </row>
    <row r="35" spans="1:13" ht="15" customHeight="1" x14ac:dyDescent="0.25">
      <c r="A35" s="185"/>
      <c r="B35" s="185"/>
      <c r="C35" s="32" t="s">
        <v>5</v>
      </c>
      <c r="D35" s="32" t="s">
        <v>25</v>
      </c>
      <c r="E35" s="105" t="s">
        <v>79</v>
      </c>
      <c r="F35" s="35"/>
      <c r="G35" s="32">
        <v>1</v>
      </c>
      <c r="H35" s="32"/>
      <c r="I35" s="32"/>
      <c r="J35" s="102">
        <v>77.693070000000006</v>
      </c>
      <c r="K35" s="103">
        <f t="shared" si="1"/>
        <v>77.693070000000006</v>
      </c>
      <c r="L35" s="32" t="s">
        <v>116</v>
      </c>
    </row>
    <row r="36" spans="1:13" ht="15" customHeight="1" x14ac:dyDescent="0.25">
      <c r="A36" s="185"/>
      <c r="B36" s="185"/>
      <c r="C36" s="32" t="s">
        <v>5</v>
      </c>
      <c r="D36" s="32" t="s">
        <v>25</v>
      </c>
      <c r="E36" s="105" t="s">
        <v>26</v>
      </c>
      <c r="F36" s="35"/>
      <c r="G36" s="32">
        <v>1</v>
      </c>
      <c r="H36" s="32"/>
      <c r="I36" s="32"/>
      <c r="J36" s="102">
        <v>85.035268500000015</v>
      </c>
      <c r="K36" s="103">
        <f t="shared" si="1"/>
        <v>85.035268500000015</v>
      </c>
      <c r="L36" s="32" t="s">
        <v>54</v>
      </c>
    </row>
    <row r="37" spans="1:13" ht="15" customHeight="1" x14ac:dyDescent="0.25">
      <c r="A37" s="185"/>
      <c r="B37" s="185"/>
      <c r="C37" s="32" t="s">
        <v>5</v>
      </c>
      <c r="D37" s="32" t="s">
        <v>25</v>
      </c>
      <c r="E37" s="105">
        <v>11707954</v>
      </c>
      <c r="F37" s="35"/>
      <c r="G37" s="32">
        <v>1</v>
      </c>
      <c r="H37" s="32"/>
      <c r="I37" s="32"/>
      <c r="J37" s="102">
        <v>12.0607305</v>
      </c>
      <c r="K37" s="103">
        <f t="shared" si="1"/>
        <v>12.0607305</v>
      </c>
      <c r="L37" s="32" t="s">
        <v>239</v>
      </c>
    </row>
    <row r="38" spans="1:13" ht="15" customHeight="1" x14ac:dyDescent="0.25">
      <c r="A38" s="185" t="s">
        <v>240</v>
      </c>
      <c r="B38" s="185" t="s">
        <v>85</v>
      </c>
      <c r="C38" s="90" t="s">
        <v>88</v>
      </c>
      <c r="D38" s="32" t="s">
        <v>241</v>
      </c>
      <c r="E38" s="105">
        <v>14529771</v>
      </c>
      <c r="F38" s="35"/>
      <c r="G38" s="32">
        <v>1</v>
      </c>
      <c r="H38" s="32"/>
      <c r="I38" s="32"/>
      <c r="J38" s="102">
        <v>111.03004403669723</v>
      </c>
      <c r="K38" s="103">
        <f t="shared" si="1"/>
        <v>111.03004403669723</v>
      </c>
      <c r="L38" s="32" t="s">
        <v>55</v>
      </c>
    </row>
    <row r="39" spans="1:13" ht="15" customHeight="1" x14ac:dyDescent="0.25">
      <c r="A39" s="185"/>
      <c r="B39" s="185"/>
      <c r="C39" s="42" t="s">
        <v>5</v>
      </c>
      <c r="D39" s="32" t="s">
        <v>71</v>
      </c>
      <c r="E39" s="105">
        <v>14529773</v>
      </c>
      <c r="F39" s="35"/>
      <c r="G39" s="32">
        <v>1</v>
      </c>
      <c r="H39" s="32"/>
      <c r="I39" s="32"/>
      <c r="J39" s="102">
        <v>774</v>
      </c>
      <c r="K39" s="103">
        <f t="shared" si="1"/>
        <v>774</v>
      </c>
      <c r="L39" s="32" t="s">
        <v>54</v>
      </c>
      <c r="M39" s="78"/>
    </row>
    <row r="40" spans="1:13" ht="15" customHeight="1" x14ac:dyDescent="0.25">
      <c r="A40" s="185"/>
      <c r="B40" s="185"/>
      <c r="C40" s="44" t="s">
        <v>5</v>
      </c>
      <c r="D40" s="32" t="s">
        <v>25</v>
      </c>
      <c r="E40" s="105">
        <v>14552329</v>
      </c>
      <c r="F40" s="35"/>
      <c r="G40" s="32">
        <v>2</v>
      </c>
      <c r="H40" s="32"/>
      <c r="I40" s="32"/>
      <c r="J40" s="102">
        <v>14.053903500000001</v>
      </c>
      <c r="K40" s="103">
        <f t="shared" si="1"/>
        <v>28.107807000000001</v>
      </c>
      <c r="L40" s="32" t="s">
        <v>54</v>
      </c>
    </row>
    <row r="41" spans="1:13" ht="15" customHeight="1" x14ac:dyDescent="0.25">
      <c r="A41" s="185"/>
      <c r="B41" s="185"/>
      <c r="C41" s="42" t="s">
        <v>5</v>
      </c>
      <c r="D41" s="32" t="s">
        <v>25</v>
      </c>
      <c r="E41" s="105">
        <v>983509</v>
      </c>
      <c r="F41" s="35"/>
      <c r="G41" s="32">
        <v>2</v>
      </c>
      <c r="H41" s="32"/>
      <c r="I41" s="32"/>
      <c r="J41" s="102">
        <v>0.976248</v>
      </c>
      <c r="K41" s="103">
        <f t="shared" si="1"/>
        <v>1.952496</v>
      </c>
      <c r="L41" s="32" t="s">
        <v>116</v>
      </c>
    </row>
    <row r="42" spans="1:13" ht="15" customHeight="1" x14ac:dyDescent="0.25">
      <c r="A42" s="185"/>
      <c r="B42" s="185"/>
      <c r="C42" s="44" t="s">
        <v>5</v>
      </c>
      <c r="D42" s="32" t="s">
        <v>242</v>
      </c>
      <c r="E42" s="105">
        <v>14625240</v>
      </c>
      <c r="F42" s="35"/>
      <c r="G42" s="32">
        <v>2</v>
      </c>
      <c r="H42" s="32"/>
      <c r="I42" s="32"/>
      <c r="J42" s="102">
        <v>1.5253875000000001</v>
      </c>
      <c r="K42" s="103">
        <f t="shared" si="1"/>
        <v>3.0507750000000002</v>
      </c>
      <c r="L42" s="32" t="s">
        <v>116</v>
      </c>
    </row>
    <row r="43" spans="1:13" ht="15" customHeight="1" x14ac:dyDescent="0.25">
      <c r="A43" s="185"/>
      <c r="B43" s="185"/>
      <c r="C43" s="42" t="s">
        <v>5</v>
      </c>
      <c r="D43" s="32" t="s">
        <v>11</v>
      </c>
      <c r="E43" s="105">
        <v>14529762</v>
      </c>
      <c r="F43" s="35"/>
      <c r="G43" s="32">
        <v>3</v>
      </c>
      <c r="H43" s="32"/>
      <c r="I43" s="32"/>
      <c r="J43" s="102">
        <v>48.79206150000001</v>
      </c>
      <c r="K43" s="103">
        <f t="shared" si="1"/>
        <v>146.37618450000002</v>
      </c>
      <c r="L43" s="32" t="s">
        <v>54</v>
      </c>
    </row>
    <row r="44" spans="1:13" ht="15" customHeight="1" x14ac:dyDescent="0.25">
      <c r="A44" s="185"/>
      <c r="B44" s="185"/>
      <c r="C44" s="42" t="s">
        <v>88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1"/>
        <v>230.0894505</v>
      </c>
      <c r="L44" s="32" t="s">
        <v>55</v>
      </c>
    </row>
    <row r="45" spans="1:13" ht="15" customHeight="1" x14ac:dyDescent="0.25">
      <c r="A45" s="185"/>
      <c r="B45" s="185"/>
      <c r="C45" s="109" t="s">
        <v>243</v>
      </c>
      <c r="D45" s="32" t="s">
        <v>244</v>
      </c>
      <c r="E45" s="105">
        <v>14529769</v>
      </c>
      <c r="F45" s="35">
        <v>14529769</v>
      </c>
      <c r="G45" s="32">
        <v>1</v>
      </c>
      <c r="H45" s="32"/>
      <c r="I45" s="32"/>
      <c r="J45" s="108">
        <v>80.180000000000007</v>
      </c>
      <c r="K45" s="103">
        <f t="shared" si="1"/>
        <v>80.180000000000007</v>
      </c>
      <c r="L45" s="32" t="s">
        <v>245</v>
      </c>
    </row>
    <row r="46" spans="1:13" ht="15" customHeight="1" x14ac:dyDescent="0.25">
      <c r="A46" s="185"/>
      <c r="B46" s="185"/>
      <c r="C46" s="42" t="s">
        <v>5</v>
      </c>
      <c r="D46" s="32" t="s">
        <v>13</v>
      </c>
      <c r="E46" s="105" t="s">
        <v>18</v>
      </c>
      <c r="F46" s="35"/>
      <c r="G46" s="32">
        <v>1</v>
      </c>
      <c r="H46" s="32"/>
      <c r="I46" s="32"/>
      <c r="J46" s="102">
        <v>97.929877500000003</v>
      </c>
      <c r="K46" s="103">
        <f t="shared" si="1"/>
        <v>97.929877500000003</v>
      </c>
      <c r="L46" s="32" t="s">
        <v>55</v>
      </c>
    </row>
    <row r="47" spans="1:13" ht="15" customHeight="1" x14ac:dyDescent="0.25">
      <c r="A47" s="185"/>
      <c r="B47" s="185"/>
      <c r="C47" s="42" t="s">
        <v>5</v>
      </c>
      <c r="D47" s="32" t="s">
        <v>17</v>
      </c>
      <c r="E47" s="105">
        <v>14577794</v>
      </c>
      <c r="F47" s="35"/>
      <c r="G47" s="32">
        <v>1</v>
      </c>
      <c r="H47" s="32"/>
      <c r="I47" s="32"/>
      <c r="J47" s="102">
        <v>10.474327500000003</v>
      </c>
      <c r="K47" s="103">
        <f t="shared" si="1"/>
        <v>10.474327500000003</v>
      </c>
      <c r="L47" s="32" t="s">
        <v>54</v>
      </c>
    </row>
    <row r="48" spans="1:13" ht="15" customHeight="1" x14ac:dyDescent="0.25">
      <c r="A48" s="185"/>
      <c r="B48" s="185"/>
      <c r="C48" s="44" t="s">
        <v>5</v>
      </c>
      <c r="D48" s="32" t="s">
        <v>10</v>
      </c>
      <c r="E48" s="105">
        <v>14552332</v>
      </c>
      <c r="F48" s="35"/>
      <c r="G48" s="32">
        <v>1</v>
      </c>
      <c r="H48" s="32"/>
      <c r="I48" s="32"/>
      <c r="J48" s="102">
        <v>166.87739249999998</v>
      </c>
      <c r="K48" s="103">
        <f t="shared" si="1"/>
        <v>166.87739249999998</v>
      </c>
      <c r="L48" s="32" t="s">
        <v>55</v>
      </c>
    </row>
    <row r="49" spans="1:13" ht="15" customHeight="1" x14ac:dyDescent="0.25">
      <c r="A49" s="185"/>
      <c r="B49" s="185"/>
      <c r="C49" s="42" t="s">
        <v>94</v>
      </c>
      <c r="D49" s="32" t="s">
        <v>246</v>
      </c>
      <c r="E49" s="105" t="s">
        <v>247</v>
      </c>
      <c r="F49" s="35"/>
      <c r="G49" s="32">
        <v>1</v>
      </c>
      <c r="H49" s="32"/>
      <c r="I49" s="32"/>
      <c r="J49" s="102">
        <v>31.5</v>
      </c>
      <c r="K49" s="103">
        <f t="shared" si="1"/>
        <v>31.5</v>
      </c>
      <c r="L49" s="32" t="s">
        <v>94</v>
      </c>
    </row>
    <row r="50" spans="1:13" ht="15" customHeight="1" x14ac:dyDescent="0.25">
      <c r="A50" s="185"/>
      <c r="B50" s="185"/>
      <c r="C50" s="42" t="s">
        <v>5</v>
      </c>
      <c r="D50" s="32" t="s">
        <v>25</v>
      </c>
      <c r="E50" s="105">
        <v>990596</v>
      </c>
      <c r="F50" s="35"/>
      <c r="G50" s="32">
        <v>1</v>
      </c>
      <c r="H50" s="32"/>
      <c r="I50" s="32"/>
      <c r="J50" s="102">
        <v>2.7660360000000002</v>
      </c>
      <c r="K50" s="103">
        <f t="shared" si="1"/>
        <v>2.7660360000000002</v>
      </c>
      <c r="L50" s="32" t="s">
        <v>54</v>
      </c>
    </row>
    <row r="51" spans="1:13" ht="15" customHeight="1" x14ac:dyDescent="0.25">
      <c r="A51" s="185"/>
      <c r="B51" s="185"/>
      <c r="C51" s="42" t="s">
        <v>5</v>
      </c>
      <c r="D51" s="32" t="s">
        <v>248</v>
      </c>
      <c r="E51" s="105">
        <v>14508911</v>
      </c>
      <c r="F51" s="35"/>
      <c r="G51" s="32">
        <v>1</v>
      </c>
      <c r="H51" s="32"/>
      <c r="I51" s="32"/>
      <c r="J51" s="102">
        <v>128.07153449999998</v>
      </c>
      <c r="K51" s="103">
        <f t="shared" si="1"/>
        <v>128.07153449999998</v>
      </c>
      <c r="L51" s="32" t="s">
        <v>55</v>
      </c>
    </row>
    <row r="52" spans="1:13" ht="15" customHeight="1" x14ac:dyDescent="0.25">
      <c r="A52" s="185"/>
      <c r="B52" s="185"/>
      <c r="C52" s="42" t="s">
        <v>5</v>
      </c>
      <c r="D52" s="32" t="s">
        <v>17</v>
      </c>
      <c r="E52" s="105">
        <v>14640027</v>
      </c>
      <c r="F52" s="35"/>
      <c r="G52" s="32">
        <v>1</v>
      </c>
      <c r="H52" s="32"/>
      <c r="I52" s="32"/>
      <c r="J52" s="108">
        <v>1272.5596065000002</v>
      </c>
      <c r="K52" s="103">
        <f t="shared" si="1"/>
        <v>1272.5596065000002</v>
      </c>
      <c r="L52" s="32" t="s">
        <v>54</v>
      </c>
      <c r="M52" s="78"/>
    </row>
    <row r="53" spans="1:13" ht="15" customHeight="1" x14ac:dyDescent="0.25">
      <c r="A53" s="185"/>
      <c r="B53" s="185"/>
      <c r="C53" s="42" t="s">
        <v>5</v>
      </c>
      <c r="D53" s="32" t="s">
        <v>17</v>
      </c>
      <c r="E53" s="105">
        <v>14640027</v>
      </c>
      <c r="F53" s="35"/>
      <c r="G53" s="32">
        <v>1</v>
      </c>
      <c r="H53" s="32"/>
      <c r="I53" s="32"/>
      <c r="J53" s="108">
        <v>1272.5596065000002</v>
      </c>
      <c r="K53" s="103">
        <f t="shared" si="1"/>
        <v>1272.5596065000002</v>
      </c>
      <c r="L53" s="32" t="s">
        <v>54</v>
      </c>
    </row>
    <row r="54" spans="1:13" ht="15" customHeight="1" x14ac:dyDescent="0.25">
      <c r="A54" s="185" t="s">
        <v>249</v>
      </c>
      <c r="B54" s="185" t="s">
        <v>104</v>
      </c>
      <c r="C54" s="110" t="s">
        <v>73</v>
      </c>
      <c r="D54" s="32" t="s">
        <v>241</v>
      </c>
      <c r="E54" s="105">
        <v>14529771</v>
      </c>
      <c r="F54" s="35"/>
      <c r="G54" s="32">
        <v>1</v>
      </c>
      <c r="H54" s="32"/>
      <c r="I54" s="32"/>
      <c r="J54" s="108">
        <v>61.090909090909093</v>
      </c>
      <c r="K54" s="103">
        <f t="shared" si="1"/>
        <v>61.090909090909093</v>
      </c>
      <c r="L54" s="32" t="s">
        <v>73</v>
      </c>
    </row>
    <row r="55" spans="1:13" ht="15" customHeight="1" x14ac:dyDescent="0.25">
      <c r="A55" s="185"/>
      <c r="B55" s="185"/>
      <c r="C55" s="110" t="s">
        <v>250</v>
      </c>
      <c r="D55" s="32" t="s">
        <v>71</v>
      </c>
      <c r="E55" s="105">
        <v>14529773</v>
      </c>
      <c r="F55" s="35"/>
      <c r="G55" s="32">
        <v>1</v>
      </c>
      <c r="H55" s="32"/>
      <c r="I55" s="32"/>
      <c r="J55" s="108">
        <v>378</v>
      </c>
      <c r="K55" s="103">
        <f t="shared" si="1"/>
        <v>378</v>
      </c>
      <c r="L55" s="32" t="s">
        <v>250</v>
      </c>
      <c r="M55" s="77"/>
    </row>
    <row r="56" spans="1:13" ht="15" customHeight="1" x14ac:dyDescent="0.25">
      <c r="A56" s="185"/>
      <c r="B56" s="185"/>
      <c r="C56" s="111" t="s">
        <v>5</v>
      </c>
      <c r="D56" s="32" t="s">
        <v>25</v>
      </c>
      <c r="E56" s="105">
        <v>14552329</v>
      </c>
      <c r="F56" s="35"/>
      <c r="G56" s="32">
        <v>2</v>
      </c>
      <c r="H56" s="32"/>
      <c r="I56" s="32"/>
      <c r="J56" s="108">
        <v>14.493087984375</v>
      </c>
      <c r="K56" s="103">
        <f t="shared" si="1"/>
        <v>28.98617596875</v>
      </c>
      <c r="L56" s="32" t="s">
        <v>198</v>
      </c>
      <c r="M56" s="77"/>
    </row>
    <row r="57" spans="1:13" ht="15" customHeight="1" x14ac:dyDescent="0.25">
      <c r="A57" s="185"/>
      <c r="B57" s="185"/>
      <c r="C57" s="42" t="s">
        <v>5</v>
      </c>
      <c r="D57" s="32" t="s">
        <v>25</v>
      </c>
      <c r="E57" s="105">
        <v>983509</v>
      </c>
      <c r="F57" s="35"/>
      <c r="G57" s="32">
        <v>2</v>
      </c>
      <c r="H57" s="32"/>
      <c r="I57" s="32"/>
      <c r="J57" s="102">
        <v>0.85993720312499999</v>
      </c>
      <c r="K57" s="103">
        <f t="shared" si="1"/>
        <v>1.71987440625</v>
      </c>
      <c r="L57" s="32" t="s">
        <v>251</v>
      </c>
    </row>
    <row r="58" spans="1:13" ht="15" customHeight="1" x14ac:dyDescent="0.25">
      <c r="A58" s="185"/>
      <c r="B58" s="185"/>
      <c r="C58" s="44" t="s">
        <v>5</v>
      </c>
      <c r="D58" s="32" t="s">
        <v>242</v>
      </c>
      <c r="E58" s="105">
        <v>14625240</v>
      </c>
      <c r="F58" s="35"/>
      <c r="G58" s="32">
        <v>2</v>
      </c>
      <c r="H58" s="32"/>
      <c r="I58" s="32"/>
      <c r="J58" s="102">
        <v>1.2584446875000002</v>
      </c>
      <c r="K58" s="103">
        <f t="shared" si="1"/>
        <v>2.5168893750000003</v>
      </c>
      <c r="L58" s="32" t="s">
        <v>54</v>
      </c>
    </row>
    <row r="59" spans="1:13" ht="15" customHeight="1" x14ac:dyDescent="0.25">
      <c r="A59" s="185"/>
      <c r="B59" s="185"/>
      <c r="C59" s="42" t="s">
        <v>5</v>
      </c>
      <c r="D59" s="32" t="s">
        <v>11</v>
      </c>
      <c r="E59" s="105">
        <v>14529762</v>
      </c>
      <c r="F59" s="35"/>
      <c r="G59" s="32">
        <v>3</v>
      </c>
      <c r="H59" s="32"/>
      <c r="I59" s="32"/>
      <c r="J59" s="102">
        <v>46.504933617187504</v>
      </c>
      <c r="K59" s="103">
        <f t="shared" si="1"/>
        <v>139.51480085156251</v>
      </c>
      <c r="L59" s="32" t="s">
        <v>54</v>
      </c>
    </row>
    <row r="60" spans="1:13" ht="15" customHeight="1" x14ac:dyDescent="0.25">
      <c r="A60" s="185"/>
      <c r="B60" s="185"/>
      <c r="C60" s="42" t="s">
        <v>88</v>
      </c>
      <c r="D60" s="32" t="s">
        <v>90</v>
      </c>
      <c r="E60" s="105">
        <v>14529772</v>
      </c>
      <c r="F60" s="35"/>
      <c r="G60" s="32">
        <v>1</v>
      </c>
      <c r="H60" s="32"/>
      <c r="I60" s="32"/>
      <c r="J60" s="102">
        <v>230.0894505</v>
      </c>
      <c r="K60" s="103">
        <f t="shared" si="1"/>
        <v>230.0894505</v>
      </c>
      <c r="L60" s="32" t="s">
        <v>54</v>
      </c>
    </row>
    <row r="61" spans="1:13" ht="15" customHeight="1" x14ac:dyDescent="0.25">
      <c r="A61" s="185"/>
      <c r="B61" s="185"/>
      <c r="C61" s="109" t="s">
        <v>73</v>
      </c>
      <c r="D61" s="32" t="s">
        <v>11</v>
      </c>
      <c r="E61" s="105">
        <v>14529770</v>
      </c>
      <c r="F61" s="35"/>
      <c r="G61" s="32">
        <v>1</v>
      </c>
      <c r="H61" s="32"/>
      <c r="I61" s="32"/>
      <c r="J61" s="108">
        <v>47.727272727272727</v>
      </c>
      <c r="K61" s="103">
        <f t="shared" si="1"/>
        <v>47.727272727272727</v>
      </c>
      <c r="L61" s="32" t="s">
        <v>73</v>
      </c>
      <c r="M61" s="78"/>
    </row>
    <row r="62" spans="1:13" ht="15" customHeight="1" x14ac:dyDescent="0.25">
      <c r="A62" s="185"/>
      <c r="B62" s="185"/>
      <c r="C62" s="109" t="s">
        <v>243</v>
      </c>
      <c r="D62" s="32" t="s">
        <v>244</v>
      </c>
      <c r="E62" s="105">
        <v>14529769</v>
      </c>
      <c r="F62" s="35"/>
      <c r="G62" s="32">
        <v>1</v>
      </c>
      <c r="H62" s="32"/>
      <c r="I62" s="32"/>
      <c r="J62" s="108">
        <v>80.180000000000007</v>
      </c>
      <c r="K62" s="103">
        <f t="shared" si="1"/>
        <v>80.180000000000007</v>
      </c>
      <c r="L62" s="32" t="s">
        <v>245</v>
      </c>
      <c r="M62" s="78"/>
    </row>
    <row r="63" spans="1:13" ht="15" customHeight="1" x14ac:dyDescent="0.25">
      <c r="A63" s="185"/>
      <c r="B63" s="185"/>
      <c r="C63" s="42" t="s">
        <v>5</v>
      </c>
      <c r="D63" s="32" t="s">
        <v>13</v>
      </c>
      <c r="E63" s="105" t="s">
        <v>18</v>
      </c>
      <c r="F63" s="35"/>
      <c r="G63" s="32">
        <v>1</v>
      </c>
      <c r="H63" s="32"/>
      <c r="I63" s="32"/>
      <c r="J63" s="102">
        <v>97.929877500000003</v>
      </c>
      <c r="K63" s="103">
        <f t="shared" si="1"/>
        <v>97.929877500000003</v>
      </c>
      <c r="L63" s="32" t="s">
        <v>55</v>
      </c>
    </row>
    <row r="64" spans="1:13" ht="15" customHeight="1" x14ac:dyDescent="0.25">
      <c r="A64" s="185"/>
      <c r="B64" s="185"/>
      <c r="C64" s="44" t="s">
        <v>5</v>
      </c>
      <c r="D64" s="32" t="s">
        <v>17</v>
      </c>
      <c r="E64" s="105">
        <v>14577794</v>
      </c>
      <c r="F64" s="35"/>
      <c r="G64" s="32">
        <v>1</v>
      </c>
      <c r="H64" s="32"/>
      <c r="I64" s="32"/>
      <c r="J64" s="102">
        <v>10.801650234375003</v>
      </c>
      <c r="K64" s="103">
        <f t="shared" si="1"/>
        <v>10.801650234375003</v>
      </c>
      <c r="L64" s="32" t="s">
        <v>54</v>
      </c>
    </row>
    <row r="65" spans="1:13" ht="15" customHeight="1" x14ac:dyDescent="0.25">
      <c r="A65" s="185"/>
      <c r="B65" s="185"/>
      <c r="C65" s="42" t="s">
        <v>5</v>
      </c>
      <c r="D65" s="32" t="s">
        <v>10</v>
      </c>
      <c r="E65" s="105">
        <v>14552332</v>
      </c>
      <c r="F65" s="35"/>
      <c r="G65" s="32">
        <v>1</v>
      </c>
      <c r="H65" s="32"/>
      <c r="I65" s="32"/>
      <c r="J65" s="102">
        <v>166.87739249999998</v>
      </c>
      <c r="K65" s="103">
        <f t="shared" si="1"/>
        <v>166.87739249999998</v>
      </c>
      <c r="L65" s="32" t="s">
        <v>55</v>
      </c>
    </row>
    <row r="66" spans="1:13" ht="15" customHeight="1" x14ac:dyDescent="0.25">
      <c r="A66" s="185"/>
      <c r="B66" s="185"/>
      <c r="C66" s="42" t="s">
        <v>94</v>
      </c>
      <c r="D66" s="32" t="s">
        <v>95</v>
      </c>
      <c r="E66" s="105" t="s">
        <v>96</v>
      </c>
      <c r="F66" s="35"/>
      <c r="G66" s="32">
        <v>1</v>
      </c>
      <c r="H66" s="32"/>
      <c r="I66" s="32"/>
      <c r="J66" s="102">
        <v>27</v>
      </c>
      <c r="K66" s="103">
        <f t="shared" ref="K66:K97" si="2">J66*G66</f>
        <v>27</v>
      </c>
      <c r="L66" s="32" t="s">
        <v>54</v>
      </c>
    </row>
    <row r="67" spans="1:13" ht="15" customHeight="1" x14ac:dyDescent="0.25">
      <c r="A67" s="185"/>
      <c r="B67" s="185"/>
      <c r="C67" s="42" t="s">
        <v>5</v>
      </c>
      <c r="D67" s="32" t="s">
        <v>25</v>
      </c>
      <c r="E67" s="105">
        <v>990596</v>
      </c>
      <c r="F67" s="35"/>
      <c r="G67" s="32">
        <v>1</v>
      </c>
      <c r="H67" s="32"/>
      <c r="I67" s="32"/>
      <c r="J67" s="102">
        <v>2.7660360000000002</v>
      </c>
      <c r="K67" s="103">
        <f t="shared" si="2"/>
        <v>2.7660360000000002</v>
      </c>
      <c r="L67" s="32" t="s">
        <v>54</v>
      </c>
    </row>
    <row r="68" spans="1:13" ht="15" customHeight="1" x14ac:dyDescent="0.25">
      <c r="A68" s="185"/>
      <c r="B68" s="185"/>
      <c r="C68" s="42" t="s">
        <v>5</v>
      </c>
      <c r="D68" s="32" t="s">
        <v>80</v>
      </c>
      <c r="E68" s="105">
        <v>14508911</v>
      </c>
      <c r="F68" s="35"/>
      <c r="G68" s="32">
        <v>1</v>
      </c>
      <c r="H68" s="32"/>
      <c r="I68" s="32"/>
      <c r="J68" s="102">
        <v>128.07153449999998</v>
      </c>
      <c r="K68" s="103">
        <f t="shared" si="2"/>
        <v>128.07153449999998</v>
      </c>
      <c r="L68" s="32" t="s">
        <v>116</v>
      </c>
    </row>
    <row r="69" spans="1:13" ht="15" customHeight="1" x14ac:dyDescent="0.25">
      <c r="A69" s="185" t="s">
        <v>252</v>
      </c>
      <c r="B69" s="185" t="s">
        <v>107</v>
      </c>
      <c r="C69" s="79" t="s">
        <v>73</v>
      </c>
      <c r="D69" s="32" t="s">
        <v>89</v>
      </c>
      <c r="E69" s="105">
        <v>14563796</v>
      </c>
      <c r="F69" s="35"/>
      <c r="G69" s="32">
        <v>1</v>
      </c>
      <c r="H69" s="32"/>
      <c r="I69" s="32"/>
      <c r="J69" s="108">
        <v>420</v>
      </c>
      <c r="K69" s="103">
        <f t="shared" si="2"/>
        <v>420</v>
      </c>
      <c r="L69" s="32" t="s">
        <v>73</v>
      </c>
      <c r="M69" s="78"/>
    </row>
    <row r="70" spans="1:13" ht="15" customHeight="1" x14ac:dyDescent="0.25">
      <c r="A70" s="185"/>
      <c r="B70" s="185"/>
      <c r="C70" s="32" t="s">
        <v>5</v>
      </c>
      <c r="D70" s="32" t="s">
        <v>17</v>
      </c>
      <c r="E70" s="105" t="s">
        <v>14</v>
      </c>
      <c r="F70" s="35"/>
      <c r="G70" s="32">
        <v>2</v>
      </c>
      <c r="H70" s="32"/>
      <c r="I70" s="32"/>
      <c r="J70" s="102">
        <v>167.48754749999998</v>
      </c>
      <c r="K70" s="103">
        <f t="shared" si="2"/>
        <v>334.97509499999995</v>
      </c>
      <c r="L70" s="32" t="s">
        <v>55</v>
      </c>
      <c r="M70" s="78"/>
    </row>
    <row r="71" spans="1:13" ht="15" customHeight="1" x14ac:dyDescent="0.25">
      <c r="A71" s="185"/>
      <c r="B71" s="185"/>
      <c r="C71" s="32" t="s">
        <v>5</v>
      </c>
      <c r="D71" s="32" t="s">
        <v>253</v>
      </c>
      <c r="E71" s="105">
        <v>14511981</v>
      </c>
      <c r="F71" s="35"/>
      <c r="G71" s="32">
        <v>2</v>
      </c>
      <c r="H71" s="32"/>
      <c r="I71" s="32"/>
      <c r="J71" s="102">
        <v>141.92205300000001</v>
      </c>
      <c r="K71" s="103">
        <f t="shared" si="2"/>
        <v>283.84410600000001</v>
      </c>
      <c r="L71" s="32" t="s">
        <v>54</v>
      </c>
    </row>
    <row r="72" spans="1:13" ht="15" customHeight="1" x14ac:dyDescent="0.25">
      <c r="A72" s="185"/>
      <c r="B72" s="185"/>
      <c r="C72" s="32" t="s">
        <v>5</v>
      </c>
      <c r="D72" s="32" t="s">
        <v>254</v>
      </c>
      <c r="E72" s="105">
        <v>14536027</v>
      </c>
      <c r="F72" s="35"/>
      <c r="G72" s="32">
        <v>2</v>
      </c>
      <c r="H72" s="32"/>
      <c r="I72" s="32"/>
      <c r="J72" s="102">
        <v>39.9</v>
      </c>
      <c r="K72" s="103">
        <f t="shared" si="2"/>
        <v>79.8</v>
      </c>
      <c r="L72" s="32" t="s">
        <v>54</v>
      </c>
    </row>
    <row r="73" spans="1:13" ht="15" customHeight="1" x14ac:dyDescent="0.25">
      <c r="A73" s="185"/>
      <c r="B73" s="185"/>
      <c r="C73" s="32" t="s">
        <v>5</v>
      </c>
      <c r="D73" s="32" t="s">
        <v>255</v>
      </c>
      <c r="E73" s="105" t="s">
        <v>15</v>
      </c>
      <c r="F73" s="35" t="s">
        <v>15</v>
      </c>
      <c r="G73" s="32">
        <v>1</v>
      </c>
      <c r="H73" s="32"/>
      <c r="I73" s="32"/>
      <c r="J73" s="102">
        <v>182.35499100000001</v>
      </c>
      <c r="K73" s="103">
        <f t="shared" si="2"/>
        <v>182.35499100000001</v>
      </c>
      <c r="L73" s="32" t="s">
        <v>54</v>
      </c>
    </row>
    <row r="74" spans="1:13" ht="15" customHeight="1" x14ac:dyDescent="0.25">
      <c r="A74" s="185"/>
      <c r="B74" s="185"/>
      <c r="C74" s="32" t="s">
        <v>5</v>
      </c>
      <c r="D74" s="32" t="s">
        <v>256</v>
      </c>
      <c r="E74" s="105" t="s">
        <v>257</v>
      </c>
      <c r="F74" s="35"/>
      <c r="G74" s="32">
        <v>1</v>
      </c>
      <c r="H74" s="32"/>
      <c r="I74" s="32"/>
      <c r="J74" s="102">
        <v>35.79629779687501</v>
      </c>
      <c r="K74" s="103">
        <f t="shared" si="2"/>
        <v>35.79629779687501</v>
      </c>
      <c r="L74" s="32" t="s">
        <v>54</v>
      </c>
    </row>
    <row r="75" spans="1:13" ht="15" customHeight="1" x14ac:dyDescent="0.25">
      <c r="A75" s="185"/>
      <c r="B75" s="185"/>
      <c r="C75" s="32" t="s">
        <v>5</v>
      </c>
      <c r="D75" s="32" t="s">
        <v>16</v>
      </c>
      <c r="E75" s="105">
        <v>14554877</v>
      </c>
      <c r="F75" s="35"/>
      <c r="G75" s="32">
        <v>1</v>
      </c>
      <c r="H75" s="32"/>
      <c r="I75" s="32"/>
      <c r="J75" s="102">
        <v>592.9486290000001</v>
      </c>
      <c r="K75" s="103">
        <f t="shared" si="2"/>
        <v>592.9486290000001</v>
      </c>
      <c r="L75" s="32" t="s">
        <v>55</v>
      </c>
    </row>
    <row r="76" spans="1:13" ht="15" customHeight="1" x14ac:dyDescent="0.25">
      <c r="A76" s="185"/>
      <c r="B76" s="185"/>
      <c r="C76" s="79" t="s">
        <v>73</v>
      </c>
      <c r="D76" s="32" t="s">
        <v>89</v>
      </c>
      <c r="E76" s="105">
        <v>14536025</v>
      </c>
      <c r="F76" s="35"/>
      <c r="G76" s="32">
        <v>1</v>
      </c>
      <c r="H76" s="32"/>
      <c r="I76" s="32"/>
      <c r="J76" s="108">
        <v>420</v>
      </c>
      <c r="K76" s="103">
        <f t="shared" si="2"/>
        <v>420</v>
      </c>
      <c r="L76" s="32" t="s">
        <v>73</v>
      </c>
    </row>
    <row r="77" spans="1:13" ht="15" customHeight="1" x14ac:dyDescent="0.25">
      <c r="A77" s="185"/>
      <c r="B77" s="185"/>
      <c r="C77" s="32" t="s">
        <v>94</v>
      </c>
      <c r="D77" s="32" t="s">
        <v>246</v>
      </c>
      <c r="E77" s="105" t="s">
        <v>258</v>
      </c>
      <c r="F77" s="107"/>
      <c r="G77" s="32">
        <v>1</v>
      </c>
      <c r="H77" s="32"/>
      <c r="I77" s="32"/>
      <c r="J77" s="102">
        <v>27.5625</v>
      </c>
      <c r="K77" s="103">
        <f t="shared" si="2"/>
        <v>27.5625</v>
      </c>
      <c r="L77" s="32" t="s">
        <v>94</v>
      </c>
    </row>
    <row r="78" spans="1:13" ht="15" customHeight="1" x14ac:dyDescent="0.25">
      <c r="A78" s="185"/>
      <c r="B78" s="185"/>
      <c r="C78" s="32" t="s">
        <v>88</v>
      </c>
      <c r="D78" s="32" t="s">
        <v>25</v>
      </c>
      <c r="E78" s="105">
        <v>990547</v>
      </c>
      <c r="F78" s="35"/>
      <c r="G78" s="32">
        <v>1</v>
      </c>
      <c r="H78" s="32"/>
      <c r="I78" s="32"/>
      <c r="J78" s="102">
        <v>0.53241890624999999</v>
      </c>
      <c r="K78" s="103">
        <f t="shared" si="2"/>
        <v>0.53241890624999999</v>
      </c>
      <c r="L78" s="32" t="s">
        <v>55</v>
      </c>
    </row>
    <row r="79" spans="1:13" ht="15" customHeight="1" x14ac:dyDescent="0.25">
      <c r="A79" s="185"/>
      <c r="B79" s="185"/>
      <c r="C79" s="32" t="s">
        <v>5</v>
      </c>
      <c r="D79" s="32" t="s">
        <v>25</v>
      </c>
      <c r="E79" s="105">
        <v>990738</v>
      </c>
      <c r="F79" s="35"/>
      <c r="G79" s="32">
        <v>1</v>
      </c>
      <c r="H79" s="32"/>
      <c r="I79" s="32"/>
      <c r="J79" s="102">
        <v>2.2168965000000003</v>
      </c>
      <c r="K79" s="103">
        <f t="shared" si="2"/>
        <v>2.2168965000000003</v>
      </c>
      <c r="L79" s="32" t="s">
        <v>55</v>
      </c>
    </row>
    <row r="80" spans="1:13" ht="15" customHeight="1" x14ac:dyDescent="0.25">
      <c r="A80" s="185"/>
      <c r="B80" s="185"/>
      <c r="C80" s="32" t="s">
        <v>5</v>
      </c>
      <c r="D80" s="32" t="s">
        <v>25</v>
      </c>
      <c r="E80" s="105">
        <v>990546</v>
      </c>
      <c r="F80" s="35"/>
      <c r="G80" s="32">
        <v>1</v>
      </c>
      <c r="H80" s="32"/>
      <c r="I80" s="32"/>
      <c r="J80" s="102">
        <v>4.3321005000000001</v>
      </c>
      <c r="K80" s="103">
        <f t="shared" si="2"/>
        <v>4.3321005000000001</v>
      </c>
      <c r="L80" s="32" t="s">
        <v>55</v>
      </c>
    </row>
    <row r="81" spans="1:13" ht="15" customHeight="1" x14ac:dyDescent="0.25">
      <c r="A81" s="185"/>
      <c r="B81" s="185"/>
      <c r="C81" s="32" t="s">
        <v>5</v>
      </c>
      <c r="D81" s="32" t="s">
        <v>16</v>
      </c>
      <c r="E81" s="105">
        <v>14554876</v>
      </c>
      <c r="F81" s="35"/>
      <c r="G81" s="32">
        <v>2</v>
      </c>
      <c r="H81" s="32"/>
      <c r="I81" s="32"/>
      <c r="J81" s="102">
        <v>91.197834</v>
      </c>
      <c r="K81" s="103">
        <f t="shared" si="2"/>
        <v>182.395668</v>
      </c>
      <c r="L81" s="32" t="s">
        <v>55</v>
      </c>
    </row>
    <row r="82" spans="1:13" ht="15" customHeight="1" x14ac:dyDescent="0.25">
      <c r="A82" s="185"/>
      <c r="B82" s="185"/>
      <c r="C82" s="32" t="s">
        <v>5</v>
      </c>
      <c r="D82" s="32" t="s">
        <v>25</v>
      </c>
      <c r="E82" s="105">
        <v>967955</v>
      </c>
      <c r="F82" s="35"/>
      <c r="G82" s="32">
        <v>1</v>
      </c>
      <c r="H82" s="32"/>
      <c r="I82" s="32"/>
      <c r="J82" s="102">
        <v>7.037121</v>
      </c>
      <c r="K82" s="103">
        <f t="shared" si="2"/>
        <v>7.037121</v>
      </c>
      <c r="L82" s="32" t="s">
        <v>54</v>
      </c>
    </row>
    <row r="83" spans="1:13" ht="15" customHeight="1" x14ac:dyDescent="0.25">
      <c r="A83" s="185"/>
      <c r="B83" s="185"/>
      <c r="C83" s="32" t="s">
        <v>5</v>
      </c>
      <c r="D83" s="32" t="s">
        <v>25</v>
      </c>
      <c r="E83" s="105">
        <v>949238</v>
      </c>
      <c r="F83" s="35"/>
      <c r="G83" s="32">
        <v>7</v>
      </c>
      <c r="H83" s="32"/>
      <c r="I83" s="32"/>
      <c r="J83" s="102">
        <v>1.7924769843750001</v>
      </c>
      <c r="K83" s="103">
        <f t="shared" si="2"/>
        <v>12.547338890625001</v>
      </c>
      <c r="L83" s="32" t="s">
        <v>54</v>
      </c>
    </row>
    <row r="84" spans="1:13" ht="15" customHeight="1" x14ac:dyDescent="0.25">
      <c r="A84" s="185"/>
      <c r="B84" s="185"/>
      <c r="C84" s="32" t="s">
        <v>5</v>
      </c>
      <c r="D84" s="32" t="s">
        <v>25</v>
      </c>
      <c r="E84" s="105">
        <v>993325</v>
      </c>
      <c r="F84" s="35">
        <v>13948700</v>
      </c>
      <c r="G84" s="32">
        <v>2</v>
      </c>
      <c r="H84" s="32"/>
      <c r="I84" s="32"/>
      <c r="J84" s="102">
        <v>5.9998575000000001</v>
      </c>
      <c r="K84" s="103">
        <f t="shared" si="2"/>
        <v>11.999715</v>
      </c>
      <c r="L84" s="32" t="s">
        <v>55</v>
      </c>
    </row>
    <row r="85" spans="1:13" ht="15" customHeight="1" x14ac:dyDescent="0.25">
      <c r="A85" s="185"/>
      <c r="B85" s="185"/>
      <c r="C85" s="32" t="s">
        <v>5</v>
      </c>
      <c r="D85" s="32" t="s">
        <v>25</v>
      </c>
      <c r="E85" s="105">
        <v>967955</v>
      </c>
      <c r="F85" s="35"/>
      <c r="G85" s="32">
        <v>1</v>
      </c>
      <c r="H85" s="32"/>
      <c r="I85" s="32"/>
      <c r="J85" s="102">
        <v>7.037121</v>
      </c>
      <c r="K85" s="103">
        <f t="shared" si="2"/>
        <v>7.037121</v>
      </c>
      <c r="L85" s="32" t="s">
        <v>54</v>
      </c>
    </row>
    <row r="86" spans="1:13" ht="15" customHeight="1" x14ac:dyDescent="0.25">
      <c r="A86" s="185"/>
      <c r="B86" s="185"/>
      <c r="C86" s="32" t="s">
        <v>5</v>
      </c>
      <c r="D86" s="32" t="s">
        <v>25</v>
      </c>
      <c r="E86" s="105">
        <v>983527</v>
      </c>
      <c r="F86" s="35"/>
      <c r="G86" s="32">
        <v>2</v>
      </c>
      <c r="H86" s="32"/>
      <c r="I86" s="32"/>
      <c r="J86" s="102">
        <v>1.3220025</v>
      </c>
      <c r="K86" s="103">
        <f t="shared" si="2"/>
        <v>2.6440049999999999</v>
      </c>
      <c r="L86" s="32" t="s">
        <v>55</v>
      </c>
    </row>
    <row r="87" spans="1:13" ht="15" customHeight="1" x14ac:dyDescent="0.25">
      <c r="A87" s="185"/>
      <c r="B87" s="185"/>
      <c r="C87" s="32" t="s">
        <v>88</v>
      </c>
      <c r="D87" s="32" t="s">
        <v>25</v>
      </c>
      <c r="E87" s="105">
        <v>978129</v>
      </c>
      <c r="F87" s="35"/>
      <c r="G87" s="32">
        <v>2</v>
      </c>
      <c r="H87" s="32"/>
      <c r="I87" s="32"/>
      <c r="J87" s="102">
        <v>4.0473615000000001</v>
      </c>
      <c r="K87" s="103">
        <f t="shared" si="2"/>
        <v>8.0947230000000001</v>
      </c>
      <c r="L87" s="32" t="s">
        <v>55</v>
      </c>
    </row>
    <row r="88" spans="1:13" ht="15" customHeight="1" x14ac:dyDescent="0.25">
      <c r="A88" s="185"/>
      <c r="B88" s="185"/>
      <c r="C88" s="32" t="s">
        <v>5</v>
      </c>
      <c r="D88" s="32" t="s">
        <v>259</v>
      </c>
      <c r="E88" s="105">
        <v>14561970</v>
      </c>
      <c r="F88" s="35"/>
      <c r="G88" s="32">
        <v>1</v>
      </c>
      <c r="H88" s="32"/>
      <c r="I88" s="32"/>
      <c r="J88" s="108">
        <v>916.36363636363637</v>
      </c>
      <c r="K88" s="103">
        <f t="shared" si="2"/>
        <v>916.36363636363637</v>
      </c>
      <c r="L88" s="32" t="s">
        <v>260</v>
      </c>
      <c r="M88" s="78"/>
    </row>
    <row r="89" spans="1:13" ht="15" customHeight="1" x14ac:dyDescent="0.25">
      <c r="A89" s="185"/>
      <c r="B89" s="185"/>
      <c r="C89" s="32" t="s">
        <v>5</v>
      </c>
      <c r="D89" s="32" t="s">
        <v>261</v>
      </c>
      <c r="E89" s="105">
        <v>14528378</v>
      </c>
      <c r="F89" s="35"/>
      <c r="G89" s="32">
        <v>1</v>
      </c>
      <c r="H89" s="32"/>
      <c r="I89" s="32"/>
      <c r="J89" s="102">
        <v>946.55207882812522</v>
      </c>
      <c r="K89" s="103">
        <f t="shared" si="2"/>
        <v>946.55207882812522</v>
      </c>
      <c r="L89" s="32" t="s">
        <v>54</v>
      </c>
      <c r="M89" s="78"/>
    </row>
    <row r="90" spans="1:13" ht="15" customHeight="1" x14ac:dyDescent="0.25">
      <c r="A90" s="185" t="s">
        <v>262</v>
      </c>
      <c r="B90" s="185" t="s">
        <v>119</v>
      </c>
      <c r="C90" s="32" t="s">
        <v>5</v>
      </c>
      <c r="D90" s="32" t="s">
        <v>10</v>
      </c>
      <c r="E90" s="105">
        <v>14564857</v>
      </c>
      <c r="F90" s="32"/>
      <c r="G90" s="32">
        <v>1</v>
      </c>
      <c r="H90" s="32"/>
      <c r="I90" s="32"/>
      <c r="J90" s="102">
        <v>120.1151133</v>
      </c>
      <c r="K90" s="103">
        <f t="shared" si="2"/>
        <v>120.1151133</v>
      </c>
      <c r="L90" s="32" t="s">
        <v>116</v>
      </c>
      <c r="M90" s="78"/>
    </row>
    <row r="91" spans="1:13" ht="15" customHeight="1" x14ac:dyDescent="0.25">
      <c r="A91" s="185"/>
      <c r="B91" s="185"/>
      <c r="C91" s="32" t="s">
        <v>94</v>
      </c>
      <c r="D91" s="32" t="s">
        <v>114</v>
      </c>
      <c r="E91" s="105" t="s">
        <v>120</v>
      </c>
      <c r="F91" s="32"/>
      <c r="G91" s="32">
        <v>1</v>
      </c>
      <c r="H91" s="32"/>
      <c r="I91" s="32"/>
      <c r="J91" s="102">
        <v>27.5625</v>
      </c>
      <c r="K91" s="103">
        <f t="shared" si="2"/>
        <v>27.5625</v>
      </c>
      <c r="L91" s="32" t="s">
        <v>94</v>
      </c>
    </row>
    <row r="92" spans="1:13" ht="15" customHeight="1" x14ac:dyDescent="0.25">
      <c r="A92" s="185"/>
      <c r="B92" s="185"/>
      <c r="C92" s="32" t="s">
        <v>88</v>
      </c>
      <c r="D92" s="32" t="s">
        <v>25</v>
      </c>
      <c r="E92" s="105">
        <v>993327</v>
      </c>
      <c r="F92" s="32"/>
      <c r="G92" s="32">
        <v>7</v>
      </c>
      <c r="H92" s="32"/>
      <c r="I92" s="32"/>
      <c r="J92" s="102">
        <v>4.9662112499999997</v>
      </c>
      <c r="K92" s="103">
        <f t="shared" si="2"/>
        <v>34.763478749999997</v>
      </c>
      <c r="L92" s="32" t="s">
        <v>198</v>
      </c>
    </row>
    <row r="93" spans="1:13" ht="15" customHeight="1" x14ac:dyDescent="0.25">
      <c r="A93" s="185"/>
      <c r="B93" s="185"/>
      <c r="C93" s="32" t="s">
        <v>5</v>
      </c>
      <c r="D93" s="32" t="s">
        <v>25</v>
      </c>
      <c r="E93" s="105">
        <v>980102</v>
      </c>
      <c r="F93" s="107" t="s">
        <v>263</v>
      </c>
      <c r="G93" s="32">
        <v>8</v>
      </c>
      <c r="H93" s="32"/>
      <c r="I93" s="32"/>
      <c r="J93" s="102">
        <v>13.484425500000002</v>
      </c>
      <c r="K93" s="103">
        <f t="shared" si="2"/>
        <v>107.87540400000002</v>
      </c>
      <c r="L93" s="32" t="s">
        <v>251</v>
      </c>
    </row>
    <row r="94" spans="1:13" ht="15" customHeight="1" x14ac:dyDescent="0.25">
      <c r="A94" s="185"/>
      <c r="B94" s="185"/>
      <c r="C94" s="32" t="s">
        <v>5</v>
      </c>
      <c r="D94" s="32" t="s">
        <v>25</v>
      </c>
      <c r="E94" s="105">
        <v>983502</v>
      </c>
      <c r="F94" s="32"/>
      <c r="G94" s="32">
        <v>64</v>
      </c>
      <c r="H94" s="32"/>
      <c r="I94" s="32"/>
      <c r="J94" s="102">
        <v>0.63049349999999993</v>
      </c>
      <c r="K94" s="103">
        <f t="shared" si="2"/>
        <v>40.351583999999995</v>
      </c>
      <c r="L94" s="32" t="s">
        <v>54</v>
      </c>
    </row>
    <row r="95" spans="1:13" ht="15" customHeight="1" x14ac:dyDescent="0.25">
      <c r="A95" s="185"/>
      <c r="B95" s="185"/>
      <c r="C95" s="32" t="s">
        <v>5</v>
      </c>
      <c r="D95" s="32" t="s">
        <v>25</v>
      </c>
      <c r="E95" s="105">
        <v>983505</v>
      </c>
      <c r="F95" s="32"/>
      <c r="G95" s="32">
        <v>65</v>
      </c>
      <c r="H95" s="32"/>
      <c r="I95" s="32"/>
      <c r="J95" s="102">
        <v>0.50846250000000004</v>
      </c>
      <c r="K95" s="103">
        <f t="shared" si="2"/>
        <v>33.050062500000003</v>
      </c>
      <c r="L95" s="32" t="s">
        <v>54</v>
      </c>
    </row>
    <row r="96" spans="1:13" ht="15" customHeight="1" x14ac:dyDescent="0.25">
      <c r="A96" s="185"/>
      <c r="B96" s="185"/>
      <c r="C96" s="32" t="s">
        <v>5</v>
      </c>
      <c r="D96" s="32" t="s">
        <v>121</v>
      </c>
      <c r="E96" s="105">
        <v>947626</v>
      </c>
      <c r="F96" s="32"/>
      <c r="G96" s="32">
        <v>1</v>
      </c>
      <c r="H96" s="32"/>
      <c r="I96" s="32"/>
      <c r="J96" s="102">
        <v>1.7694495000000001</v>
      </c>
      <c r="K96" s="103">
        <f t="shared" si="2"/>
        <v>1.7694495000000001</v>
      </c>
      <c r="L96" s="32" t="s">
        <v>54</v>
      </c>
    </row>
    <row r="97" spans="1:12" ht="15" customHeight="1" x14ac:dyDescent="0.25">
      <c r="A97" s="185"/>
      <c r="B97" s="185"/>
      <c r="C97" s="32" t="s">
        <v>5</v>
      </c>
      <c r="D97" s="32" t="s">
        <v>25</v>
      </c>
      <c r="E97" s="105">
        <v>983495</v>
      </c>
      <c r="F97" s="32"/>
      <c r="G97" s="32">
        <v>1</v>
      </c>
      <c r="H97" s="32"/>
      <c r="I97" s="32"/>
      <c r="J97" s="102">
        <v>0.75252450000000004</v>
      </c>
      <c r="K97" s="103">
        <f t="shared" si="2"/>
        <v>0.75252450000000004</v>
      </c>
      <c r="L97" s="32" t="s">
        <v>54</v>
      </c>
    </row>
    <row r="98" spans="1:12" ht="15" customHeight="1" x14ac:dyDescent="0.25">
      <c r="A98" s="185"/>
      <c r="B98" s="185"/>
      <c r="C98" s="32" t="s">
        <v>5</v>
      </c>
      <c r="D98" s="32" t="s">
        <v>25</v>
      </c>
      <c r="E98" s="105">
        <v>990557</v>
      </c>
      <c r="F98" s="32"/>
      <c r="G98" s="32">
        <v>4</v>
      </c>
      <c r="H98" s="32"/>
      <c r="I98" s="32"/>
      <c r="J98" s="102">
        <v>1.0372635000000001</v>
      </c>
      <c r="K98" s="103">
        <f t="shared" ref="K98:K129" si="3">J98*G98</f>
        <v>4.1490540000000005</v>
      </c>
      <c r="L98" s="32" t="s">
        <v>54</v>
      </c>
    </row>
    <row r="99" spans="1:12" ht="15" customHeight="1" x14ac:dyDescent="0.25">
      <c r="A99" s="185"/>
      <c r="B99" s="185"/>
      <c r="C99" s="32" t="s">
        <v>5</v>
      </c>
      <c r="D99" s="32" t="s">
        <v>25</v>
      </c>
      <c r="E99" s="105">
        <v>983524</v>
      </c>
      <c r="F99" s="32" t="s">
        <v>264</v>
      </c>
      <c r="G99" s="32">
        <v>3</v>
      </c>
      <c r="H99" s="32"/>
      <c r="I99" s="32"/>
      <c r="J99" s="102">
        <v>1.1796329999999997</v>
      </c>
      <c r="K99" s="103">
        <f t="shared" si="3"/>
        <v>3.5388989999999989</v>
      </c>
      <c r="L99" s="32" t="s">
        <v>55</v>
      </c>
    </row>
    <row r="100" spans="1:12" ht="15" customHeight="1" x14ac:dyDescent="0.25">
      <c r="A100" s="185"/>
      <c r="B100" s="185"/>
      <c r="C100" s="32" t="s">
        <v>5</v>
      </c>
      <c r="D100" s="32" t="s">
        <v>25</v>
      </c>
      <c r="E100" s="105">
        <v>990608</v>
      </c>
      <c r="F100" s="32"/>
      <c r="G100" s="32">
        <v>1</v>
      </c>
      <c r="H100" s="32"/>
      <c r="I100" s="32"/>
      <c r="J100" s="102">
        <v>1.6677570000000002</v>
      </c>
      <c r="K100" s="103">
        <f t="shared" si="3"/>
        <v>1.6677570000000002</v>
      </c>
      <c r="L100" s="32" t="s">
        <v>54</v>
      </c>
    </row>
    <row r="101" spans="1:12" ht="15" customHeight="1" x14ac:dyDescent="0.25">
      <c r="A101" s="185"/>
      <c r="B101" s="185"/>
      <c r="C101" s="32" t="s">
        <v>88</v>
      </c>
      <c r="D101" s="32" t="s">
        <v>25</v>
      </c>
      <c r="E101" s="105">
        <v>14882685</v>
      </c>
      <c r="F101" s="32" t="s">
        <v>265</v>
      </c>
      <c r="G101" s="32">
        <v>1</v>
      </c>
      <c r="H101" s="32"/>
      <c r="I101" s="32"/>
      <c r="J101" s="102">
        <v>2.4558187500000002</v>
      </c>
      <c r="K101" s="103">
        <f t="shared" si="3"/>
        <v>2.4558187500000002</v>
      </c>
      <c r="L101" s="32" t="s">
        <v>55</v>
      </c>
    </row>
    <row r="102" spans="1:12" ht="15" customHeight="1" x14ac:dyDescent="0.25">
      <c r="A102" s="185"/>
      <c r="B102" s="185"/>
      <c r="C102" s="32" t="s">
        <v>5</v>
      </c>
      <c r="D102" s="32" t="s">
        <v>25</v>
      </c>
      <c r="E102" s="105">
        <v>983519</v>
      </c>
      <c r="F102" s="32"/>
      <c r="G102" s="32">
        <v>2</v>
      </c>
      <c r="H102" s="32"/>
      <c r="I102" s="32"/>
      <c r="J102" s="102">
        <v>3.7422840000000002</v>
      </c>
      <c r="K102" s="103">
        <f t="shared" si="3"/>
        <v>7.4845680000000003</v>
      </c>
      <c r="L102" s="32" t="s">
        <v>54</v>
      </c>
    </row>
    <row r="103" spans="1:12" ht="15" customHeight="1" x14ac:dyDescent="0.25">
      <c r="A103" s="185"/>
      <c r="B103" s="185"/>
      <c r="C103" s="32" t="s">
        <v>5</v>
      </c>
      <c r="D103" s="32" t="s">
        <v>25</v>
      </c>
      <c r="E103" s="105">
        <v>981291</v>
      </c>
      <c r="F103" s="32"/>
      <c r="G103" s="32">
        <v>5</v>
      </c>
      <c r="H103" s="32"/>
      <c r="I103" s="32"/>
      <c r="J103" s="102">
        <v>4.2507465</v>
      </c>
      <c r="K103" s="103">
        <f t="shared" si="3"/>
        <v>21.253732499999998</v>
      </c>
      <c r="L103" s="32" t="s">
        <v>54</v>
      </c>
    </row>
    <row r="104" spans="1:12" ht="15" customHeight="1" x14ac:dyDescent="0.25">
      <c r="A104" s="185"/>
      <c r="B104" s="185"/>
      <c r="C104" s="32" t="s">
        <v>5</v>
      </c>
      <c r="D104" s="32" t="s">
        <v>10</v>
      </c>
      <c r="E104" s="105">
        <v>14564858</v>
      </c>
      <c r="F104" s="32"/>
      <c r="G104" s="32">
        <v>1</v>
      </c>
      <c r="H104" s="32"/>
      <c r="I104" s="32"/>
      <c r="J104" s="102">
        <v>273.00368550000002</v>
      </c>
      <c r="K104" s="103">
        <f t="shared" si="3"/>
        <v>273.00368550000002</v>
      </c>
      <c r="L104" s="32" t="s">
        <v>116</v>
      </c>
    </row>
    <row r="105" spans="1:12" ht="15" customHeight="1" x14ac:dyDescent="0.25">
      <c r="A105" s="185"/>
      <c r="B105" s="185"/>
      <c r="C105" s="32" t="s">
        <v>5</v>
      </c>
      <c r="D105" s="32" t="s">
        <v>90</v>
      </c>
      <c r="E105" s="105" t="s">
        <v>266</v>
      </c>
      <c r="F105" s="32"/>
      <c r="G105" s="32">
        <v>1</v>
      </c>
      <c r="H105" s="32"/>
      <c r="I105" s="32"/>
      <c r="J105" s="102">
        <v>32.663631000000002</v>
      </c>
      <c r="K105" s="103">
        <f t="shared" si="3"/>
        <v>32.663631000000002</v>
      </c>
      <c r="L105" s="32" t="s">
        <v>245</v>
      </c>
    </row>
    <row r="106" spans="1:12" ht="15" customHeight="1" x14ac:dyDescent="0.25">
      <c r="A106" s="185" t="s">
        <v>267</v>
      </c>
      <c r="B106" s="185" t="s">
        <v>124</v>
      </c>
      <c r="C106" s="32" t="s">
        <v>5</v>
      </c>
      <c r="D106" s="32" t="s">
        <v>10</v>
      </c>
      <c r="E106" s="104">
        <v>14502645</v>
      </c>
      <c r="F106" s="32">
        <v>14502645</v>
      </c>
      <c r="G106" s="32">
        <v>1</v>
      </c>
      <c r="H106" s="32"/>
      <c r="I106" s="32"/>
      <c r="J106" s="102">
        <v>328.36508250000003</v>
      </c>
      <c r="K106" s="103">
        <f t="shared" si="3"/>
        <v>328.36508250000003</v>
      </c>
      <c r="L106" s="32" t="s">
        <v>55</v>
      </c>
    </row>
    <row r="107" spans="1:12" ht="15" customHeight="1" x14ac:dyDescent="0.25">
      <c r="A107" s="185"/>
      <c r="B107" s="185"/>
      <c r="C107" s="32" t="s">
        <v>5</v>
      </c>
      <c r="D107" s="32" t="s">
        <v>93</v>
      </c>
      <c r="E107" s="104">
        <v>993326</v>
      </c>
      <c r="F107" s="32">
        <v>949238</v>
      </c>
      <c r="G107" s="32">
        <v>8</v>
      </c>
      <c r="H107" s="32"/>
      <c r="I107" s="32"/>
      <c r="J107" s="102">
        <v>2.1183818906249998</v>
      </c>
      <c r="K107" s="103">
        <f t="shared" si="3"/>
        <v>16.947055124999999</v>
      </c>
      <c r="L107" s="32" t="s">
        <v>54</v>
      </c>
    </row>
    <row r="108" spans="1:12" ht="15.75" customHeight="1" x14ac:dyDescent="0.25">
      <c r="A108" s="185" t="s">
        <v>268</v>
      </c>
      <c r="B108" s="186" t="s">
        <v>126</v>
      </c>
      <c r="C108" s="89" t="s">
        <v>5</v>
      </c>
      <c r="D108" s="46" t="s">
        <v>127</v>
      </c>
      <c r="E108" s="112">
        <v>17445359</v>
      </c>
      <c r="F108" s="47">
        <v>11715805</v>
      </c>
      <c r="G108" s="48">
        <v>1</v>
      </c>
      <c r="H108" s="48"/>
      <c r="I108" s="48"/>
      <c r="J108" s="102">
        <v>7131.7763790000008</v>
      </c>
      <c r="K108" s="103">
        <f t="shared" si="3"/>
        <v>7131.7763790000008</v>
      </c>
      <c r="L108" s="32" t="s">
        <v>116</v>
      </c>
    </row>
    <row r="109" spans="1:12" ht="15.75" customHeight="1" x14ac:dyDescent="0.25">
      <c r="A109" s="185"/>
      <c r="B109" s="186"/>
      <c r="C109" s="89" t="s">
        <v>5</v>
      </c>
      <c r="D109" s="51" t="s">
        <v>7</v>
      </c>
      <c r="E109" s="105">
        <v>20817648</v>
      </c>
      <c r="F109" s="35"/>
      <c r="G109" s="35">
        <v>24</v>
      </c>
      <c r="H109" s="35"/>
      <c r="I109" s="35"/>
      <c r="J109" s="102">
        <v>69.571017140625003</v>
      </c>
      <c r="K109" s="103">
        <f t="shared" si="3"/>
        <v>1669.7044113750001</v>
      </c>
      <c r="L109" s="32" t="s">
        <v>54</v>
      </c>
    </row>
    <row r="110" spans="1:12" ht="15.75" customHeight="1" x14ac:dyDescent="0.25">
      <c r="A110" s="185"/>
      <c r="B110" s="186"/>
      <c r="C110" s="89" t="s">
        <v>5</v>
      </c>
      <c r="D110" s="51" t="s">
        <v>129</v>
      </c>
      <c r="E110" s="105">
        <v>20459329</v>
      </c>
      <c r="F110" s="35">
        <v>20459329</v>
      </c>
      <c r="G110" s="35">
        <v>12</v>
      </c>
      <c r="H110" s="35"/>
      <c r="I110" s="35"/>
      <c r="J110" s="102">
        <v>108.078789</v>
      </c>
      <c r="K110" s="103">
        <f t="shared" si="3"/>
        <v>1296.9454679999999</v>
      </c>
      <c r="L110" s="32" t="s">
        <v>269</v>
      </c>
    </row>
    <row r="111" spans="1:12" ht="15.75" customHeight="1" x14ac:dyDescent="0.25">
      <c r="A111" s="185"/>
      <c r="B111" s="186"/>
      <c r="C111" s="89" t="s">
        <v>5</v>
      </c>
      <c r="D111" s="51" t="s">
        <v>131</v>
      </c>
      <c r="E111" s="105">
        <v>3169366</v>
      </c>
      <c r="F111" s="35"/>
      <c r="G111" s="35">
        <v>12</v>
      </c>
      <c r="H111" s="35"/>
      <c r="I111" s="35"/>
      <c r="J111" s="102">
        <v>113.79390749999999</v>
      </c>
      <c r="K111" s="103">
        <f t="shared" si="3"/>
        <v>1365.5268899999999</v>
      </c>
      <c r="L111" s="32" t="s">
        <v>54</v>
      </c>
    </row>
    <row r="112" spans="1:12" ht="15.75" customHeight="1" x14ac:dyDescent="0.25">
      <c r="A112" s="185"/>
      <c r="B112" s="186"/>
      <c r="C112" s="89" t="s">
        <v>5</v>
      </c>
      <c r="D112" s="51" t="s">
        <v>132</v>
      </c>
      <c r="E112" s="105">
        <v>20459326</v>
      </c>
      <c r="F112" s="35"/>
      <c r="G112" s="35">
        <v>12</v>
      </c>
      <c r="H112" s="35"/>
      <c r="I112" s="35"/>
      <c r="J112" s="102">
        <v>73.116907499999996</v>
      </c>
      <c r="K112" s="103">
        <f t="shared" si="3"/>
        <v>877.40288999999996</v>
      </c>
      <c r="L112" s="32" t="s">
        <v>270</v>
      </c>
    </row>
    <row r="113" spans="1:12" ht="15.75" customHeight="1" x14ac:dyDescent="0.25">
      <c r="A113" s="185"/>
      <c r="B113" s="186"/>
      <c r="C113" s="89" t="s">
        <v>5</v>
      </c>
      <c r="D113" s="51" t="s">
        <v>133</v>
      </c>
      <c r="E113" s="105">
        <v>20441945</v>
      </c>
      <c r="F113" s="35"/>
      <c r="G113" s="35">
        <v>12</v>
      </c>
      <c r="H113" s="35"/>
      <c r="I113" s="35"/>
      <c r="J113" s="102">
        <v>84.059020500000003</v>
      </c>
      <c r="K113" s="103">
        <f t="shared" si="3"/>
        <v>1008.708246</v>
      </c>
      <c r="L113" s="32" t="s">
        <v>270</v>
      </c>
    </row>
    <row r="114" spans="1:12" ht="15.75" customHeight="1" x14ac:dyDescent="0.25">
      <c r="A114" s="185"/>
      <c r="B114" s="186"/>
      <c r="C114" s="89" t="s">
        <v>5</v>
      </c>
      <c r="D114" s="51" t="s">
        <v>134</v>
      </c>
      <c r="E114" s="105">
        <v>21501189</v>
      </c>
      <c r="F114" s="35"/>
      <c r="G114" s="35">
        <v>24</v>
      </c>
      <c r="H114" s="35"/>
      <c r="I114" s="35"/>
      <c r="J114" s="102">
        <v>8.6436049218750011</v>
      </c>
      <c r="K114" s="103">
        <f t="shared" si="3"/>
        <v>207.44651812500001</v>
      </c>
      <c r="L114" s="32" t="s">
        <v>55</v>
      </c>
    </row>
    <row r="115" spans="1:12" ht="15.75" customHeight="1" x14ac:dyDescent="0.25">
      <c r="A115" s="185"/>
      <c r="B115" s="186"/>
      <c r="C115" s="89" t="s">
        <v>5</v>
      </c>
      <c r="D115" s="51" t="s">
        <v>22</v>
      </c>
      <c r="E115" s="105">
        <v>20536487</v>
      </c>
      <c r="F115" s="35"/>
      <c r="G115" s="35">
        <v>6</v>
      </c>
      <c r="H115" s="35"/>
      <c r="I115" s="35"/>
      <c r="J115" s="102">
        <v>9.5012573906250015</v>
      </c>
      <c r="K115" s="103">
        <f t="shared" si="3"/>
        <v>57.007544343750013</v>
      </c>
      <c r="L115" s="32" t="s">
        <v>54</v>
      </c>
    </row>
    <row r="116" spans="1:12" ht="15.75" customHeight="1" x14ac:dyDescent="0.25">
      <c r="A116" s="185"/>
      <c r="B116" s="186"/>
      <c r="C116" s="89" t="s">
        <v>5</v>
      </c>
      <c r="D116" s="51" t="s">
        <v>136</v>
      </c>
      <c r="E116" s="105">
        <v>973523</v>
      </c>
      <c r="F116" s="107"/>
      <c r="G116" s="35">
        <v>4</v>
      </c>
      <c r="H116" s="35"/>
      <c r="I116" s="35"/>
      <c r="J116" s="102">
        <v>1.8876670312500001</v>
      </c>
      <c r="K116" s="103">
        <f t="shared" si="3"/>
        <v>7.5506681250000005</v>
      </c>
      <c r="L116" s="32" t="s">
        <v>54</v>
      </c>
    </row>
    <row r="117" spans="1:12" ht="15.75" customHeight="1" x14ac:dyDescent="0.25">
      <c r="A117" s="185"/>
      <c r="B117" s="186"/>
      <c r="C117" s="89" t="s">
        <v>5</v>
      </c>
      <c r="D117" s="51" t="s">
        <v>121</v>
      </c>
      <c r="E117" s="105">
        <v>20712545</v>
      </c>
      <c r="F117" s="35"/>
      <c r="G117" s="35">
        <v>1</v>
      </c>
      <c r="H117" s="35"/>
      <c r="I117" s="35"/>
      <c r="J117" s="102">
        <v>176.35004887500003</v>
      </c>
      <c r="K117" s="103">
        <f t="shared" si="3"/>
        <v>176.35004887500003</v>
      </c>
      <c r="L117" s="32" t="s">
        <v>54</v>
      </c>
    </row>
    <row r="118" spans="1:12" ht="15.75" customHeight="1" x14ac:dyDescent="0.25">
      <c r="A118" s="185"/>
      <c r="B118" s="186"/>
      <c r="C118" s="89" t="s">
        <v>5</v>
      </c>
      <c r="D118" s="51" t="s">
        <v>138</v>
      </c>
      <c r="E118" s="105">
        <v>60113081</v>
      </c>
      <c r="F118" s="35"/>
      <c r="G118" s="35">
        <v>4</v>
      </c>
      <c r="H118" s="35"/>
      <c r="I118" s="35"/>
      <c r="J118" s="102">
        <v>2.30714859375</v>
      </c>
      <c r="K118" s="103">
        <f t="shared" si="3"/>
        <v>9.2285943750000001</v>
      </c>
      <c r="L118" s="32" t="s">
        <v>54</v>
      </c>
    </row>
    <row r="119" spans="1:12" ht="15.75" customHeight="1" x14ac:dyDescent="0.25">
      <c r="A119" s="185"/>
      <c r="B119" s="186"/>
      <c r="C119" s="89" t="s">
        <v>5</v>
      </c>
      <c r="D119" s="51" t="s">
        <v>138</v>
      </c>
      <c r="E119" s="105">
        <v>60113088</v>
      </c>
      <c r="F119" s="35"/>
      <c r="G119" s="35">
        <v>4</v>
      </c>
      <c r="H119" s="35"/>
      <c r="I119" s="35"/>
      <c r="J119" s="102">
        <v>7.2989791875000005</v>
      </c>
      <c r="K119" s="103">
        <f t="shared" si="3"/>
        <v>29.195916750000002</v>
      </c>
      <c r="L119" s="32" t="s">
        <v>54</v>
      </c>
    </row>
    <row r="120" spans="1:12" ht="15.75" customHeight="1" x14ac:dyDescent="0.25">
      <c r="A120" s="185"/>
      <c r="B120" s="186"/>
      <c r="C120" s="89" t="s">
        <v>5</v>
      </c>
      <c r="D120" s="51" t="s">
        <v>139</v>
      </c>
      <c r="E120" s="105">
        <v>13972542</v>
      </c>
      <c r="F120" s="35"/>
      <c r="G120" s="35">
        <v>2</v>
      </c>
      <c r="H120" s="35"/>
      <c r="I120" s="35"/>
      <c r="J120" s="102">
        <v>2.3490967500000002</v>
      </c>
      <c r="K120" s="103">
        <f t="shared" si="3"/>
        <v>4.6981935000000004</v>
      </c>
      <c r="L120" s="32" t="s">
        <v>54</v>
      </c>
    </row>
    <row r="121" spans="1:12" ht="15.75" customHeight="1" x14ac:dyDescent="0.25">
      <c r="A121" s="185"/>
      <c r="B121" s="186"/>
      <c r="C121" s="89" t="s">
        <v>5</v>
      </c>
      <c r="D121" s="51" t="s">
        <v>178</v>
      </c>
      <c r="E121" s="105">
        <v>3165097</v>
      </c>
      <c r="F121" s="35"/>
      <c r="G121" s="35">
        <v>1</v>
      </c>
      <c r="H121" s="35"/>
      <c r="I121" s="35"/>
      <c r="J121" s="102">
        <v>7.1941087968750015</v>
      </c>
      <c r="K121" s="103">
        <f t="shared" si="3"/>
        <v>7.1941087968750015</v>
      </c>
      <c r="L121" s="32" t="s">
        <v>54</v>
      </c>
    </row>
    <row r="122" spans="1:12" ht="15.75" customHeight="1" x14ac:dyDescent="0.25">
      <c r="A122" s="185"/>
      <c r="B122" s="186"/>
      <c r="C122" s="89" t="s">
        <v>5</v>
      </c>
      <c r="D122" s="51" t="s">
        <v>141</v>
      </c>
      <c r="E122" s="105">
        <v>994561</v>
      </c>
      <c r="F122" s="35"/>
      <c r="G122" s="35">
        <v>4</v>
      </c>
      <c r="H122" s="35"/>
      <c r="I122" s="35"/>
      <c r="J122" s="102">
        <v>2.5168893750000003</v>
      </c>
      <c r="K122" s="103">
        <f t="shared" si="3"/>
        <v>10.067557500000001</v>
      </c>
      <c r="L122" s="32" t="s">
        <v>54</v>
      </c>
    </row>
    <row r="123" spans="1:12" ht="15.75" customHeight="1" x14ac:dyDescent="0.25">
      <c r="A123" s="185"/>
      <c r="B123" s="186"/>
      <c r="C123" s="89" t="s">
        <v>5</v>
      </c>
      <c r="D123" s="51" t="s">
        <v>143</v>
      </c>
      <c r="E123" s="105">
        <v>20807510</v>
      </c>
      <c r="F123" s="35"/>
      <c r="G123" s="35">
        <v>1</v>
      </c>
      <c r="H123" s="35"/>
      <c r="I123" s="35"/>
      <c r="J123" s="102">
        <v>39.326396484375003</v>
      </c>
      <c r="K123" s="103">
        <f t="shared" si="3"/>
        <v>39.326396484375003</v>
      </c>
      <c r="L123" s="32" t="s">
        <v>54</v>
      </c>
    </row>
    <row r="124" spans="1:12" ht="15.75" customHeight="1" x14ac:dyDescent="0.25">
      <c r="A124" s="185"/>
      <c r="B124" s="186"/>
      <c r="C124" s="89" t="s">
        <v>5</v>
      </c>
      <c r="D124" s="51" t="s">
        <v>145</v>
      </c>
      <c r="E124" s="105">
        <v>21123014</v>
      </c>
      <c r="F124" s="35"/>
      <c r="G124" s="35">
        <v>1</v>
      </c>
      <c r="H124" s="35"/>
      <c r="I124" s="35"/>
      <c r="J124" s="102">
        <v>99.039596906250011</v>
      </c>
      <c r="K124" s="103">
        <f t="shared" si="3"/>
        <v>99.039596906250011</v>
      </c>
      <c r="L124" s="32" t="s">
        <v>116</v>
      </c>
    </row>
    <row r="125" spans="1:12" ht="15.75" customHeight="1" x14ac:dyDescent="0.25">
      <c r="A125" s="185"/>
      <c r="B125" s="186"/>
      <c r="C125" s="89" t="s">
        <v>5</v>
      </c>
      <c r="D125" s="51" t="s">
        <v>148</v>
      </c>
      <c r="E125" s="105">
        <v>3964604</v>
      </c>
      <c r="F125" s="35"/>
      <c r="G125" s="35">
        <v>16</v>
      </c>
      <c r="H125" s="35"/>
      <c r="I125" s="35"/>
      <c r="J125" s="102">
        <v>6.6068346093750003</v>
      </c>
      <c r="K125" s="103">
        <f t="shared" si="3"/>
        <v>105.70935375000001</v>
      </c>
      <c r="L125" s="32" t="s">
        <v>54</v>
      </c>
    </row>
    <row r="126" spans="1:12" ht="15.75" customHeight="1" x14ac:dyDescent="0.25">
      <c r="A126" s="185"/>
      <c r="B126" s="186"/>
      <c r="C126" s="89" t="s">
        <v>5</v>
      </c>
      <c r="D126" s="51" t="s">
        <v>145</v>
      </c>
      <c r="E126" s="105">
        <v>20714247</v>
      </c>
      <c r="F126" s="35"/>
      <c r="G126" s="35">
        <v>1</v>
      </c>
      <c r="H126" s="35"/>
      <c r="I126" s="35"/>
      <c r="J126" s="102">
        <v>26.595131062499998</v>
      </c>
      <c r="K126" s="103">
        <f t="shared" si="3"/>
        <v>26.595131062499998</v>
      </c>
      <c r="L126" s="32" t="s">
        <v>116</v>
      </c>
    </row>
    <row r="127" spans="1:12" ht="15.75" customHeight="1" x14ac:dyDescent="0.25">
      <c r="A127" s="185"/>
      <c r="B127" s="186"/>
      <c r="C127" s="89" t="s">
        <v>5</v>
      </c>
      <c r="D127" s="51" t="s">
        <v>150</v>
      </c>
      <c r="E127" s="105">
        <v>967344</v>
      </c>
      <c r="F127" s="35"/>
      <c r="G127" s="35">
        <v>1</v>
      </c>
      <c r="H127" s="35"/>
      <c r="I127" s="35"/>
      <c r="J127" s="102">
        <v>18.436214671875</v>
      </c>
      <c r="K127" s="103">
        <f t="shared" si="3"/>
        <v>18.436214671875</v>
      </c>
      <c r="L127" s="32" t="s">
        <v>54</v>
      </c>
    </row>
    <row r="128" spans="1:12" ht="15.75" customHeight="1" x14ac:dyDescent="0.25">
      <c r="A128" s="185"/>
      <c r="B128" s="186"/>
      <c r="C128" s="89" t="s">
        <v>5</v>
      </c>
      <c r="D128" s="51" t="s">
        <v>150</v>
      </c>
      <c r="E128" s="105">
        <v>967344</v>
      </c>
      <c r="F128" s="35"/>
      <c r="G128" s="35">
        <v>1</v>
      </c>
      <c r="H128" s="35"/>
      <c r="I128" s="35"/>
      <c r="J128" s="102">
        <v>18.436214671875</v>
      </c>
      <c r="K128" s="103">
        <f t="shared" si="3"/>
        <v>18.436214671875</v>
      </c>
      <c r="L128" s="32" t="s">
        <v>54</v>
      </c>
    </row>
    <row r="129" spans="1:12" ht="15.75" customHeight="1" x14ac:dyDescent="0.25">
      <c r="A129" s="185"/>
      <c r="B129" s="186"/>
      <c r="C129" s="89" t="s">
        <v>5</v>
      </c>
      <c r="D129" s="51" t="s">
        <v>152</v>
      </c>
      <c r="E129" s="105">
        <v>20503200</v>
      </c>
      <c r="F129" s="35"/>
      <c r="G129" s="35">
        <v>1</v>
      </c>
      <c r="H129" s="35"/>
      <c r="I129" s="35"/>
      <c r="J129" s="102">
        <v>96.628213499999987</v>
      </c>
      <c r="K129" s="103">
        <f t="shared" si="3"/>
        <v>96.628213499999987</v>
      </c>
      <c r="L129" s="32" t="s">
        <v>55</v>
      </c>
    </row>
    <row r="130" spans="1:12" ht="15.75" customHeight="1" x14ac:dyDescent="0.25">
      <c r="A130" s="185"/>
      <c r="B130" s="186"/>
      <c r="C130" s="89" t="s">
        <v>5</v>
      </c>
      <c r="D130" s="51" t="s">
        <v>152</v>
      </c>
      <c r="E130" s="105">
        <v>275630</v>
      </c>
      <c r="F130" s="35"/>
      <c r="G130" s="35">
        <v>6</v>
      </c>
      <c r="H130" s="35"/>
      <c r="I130" s="35"/>
      <c r="J130" s="102">
        <v>683.04182821874997</v>
      </c>
      <c r="K130" s="103">
        <f t="shared" ref="K130:K161" si="4">J130*G130</f>
        <v>4098.2509693124994</v>
      </c>
      <c r="L130" s="32" t="s">
        <v>271</v>
      </c>
    </row>
    <row r="131" spans="1:12" ht="15.75" customHeight="1" x14ac:dyDescent="0.25">
      <c r="A131" s="185"/>
      <c r="B131" s="186"/>
      <c r="C131" s="89" t="s">
        <v>5</v>
      </c>
      <c r="D131" s="51" t="s">
        <v>153</v>
      </c>
      <c r="E131" s="105">
        <v>276134</v>
      </c>
      <c r="F131" s="35"/>
      <c r="G131" s="35">
        <v>6</v>
      </c>
      <c r="H131" s="35"/>
      <c r="I131" s="35"/>
      <c r="J131" s="102">
        <v>58.879957500000003</v>
      </c>
      <c r="K131" s="103">
        <f t="shared" si="4"/>
        <v>353.27974500000005</v>
      </c>
      <c r="L131" s="32" t="s">
        <v>270</v>
      </c>
    </row>
    <row r="132" spans="1:12" ht="15.75" customHeight="1" x14ac:dyDescent="0.25">
      <c r="A132" s="185"/>
      <c r="B132" s="186"/>
      <c r="C132" s="89" t="s">
        <v>5</v>
      </c>
      <c r="D132" s="51" t="s">
        <v>154</v>
      </c>
      <c r="E132" s="105">
        <v>23070440</v>
      </c>
      <c r="F132" s="35"/>
      <c r="G132" s="35">
        <v>7</v>
      </c>
      <c r="H132" s="35"/>
      <c r="I132" s="35"/>
      <c r="J132" s="102">
        <v>45.996153328125011</v>
      </c>
      <c r="K132" s="103">
        <f t="shared" si="4"/>
        <v>321.9730732968751</v>
      </c>
      <c r="L132" s="32" t="s">
        <v>54</v>
      </c>
    </row>
    <row r="133" spans="1:12" ht="15.75" customHeight="1" x14ac:dyDescent="0.25">
      <c r="A133" s="185"/>
      <c r="B133" s="186"/>
      <c r="C133" s="89" t="s">
        <v>5</v>
      </c>
      <c r="D133" s="51" t="s">
        <v>155</v>
      </c>
      <c r="E133" s="105">
        <v>21948261</v>
      </c>
      <c r="F133" s="35"/>
      <c r="G133" s="35">
        <v>1</v>
      </c>
      <c r="H133" s="35"/>
      <c r="I133" s="35"/>
      <c r="J133" s="102">
        <v>100.16711249999999</v>
      </c>
      <c r="K133" s="103">
        <f t="shared" si="4"/>
        <v>100.16711249999999</v>
      </c>
      <c r="L133" s="32" t="s">
        <v>55</v>
      </c>
    </row>
    <row r="134" spans="1:12" ht="15.75" customHeight="1" x14ac:dyDescent="0.25">
      <c r="A134" s="185"/>
      <c r="B134" s="186"/>
      <c r="C134" s="89" t="s">
        <v>5</v>
      </c>
      <c r="D134" s="51" t="s">
        <v>156</v>
      </c>
      <c r="E134" s="105">
        <v>20711957</v>
      </c>
      <c r="F134" s="35"/>
      <c r="G134" s="35">
        <v>1</v>
      </c>
      <c r="H134" s="35"/>
      <c r="I134" s="35"/>
      <c r="J134" s="102">
        <v>753.80836781249991</v>
      </c>
      <c r="K134" s="103">
        <f t="shared" si="4"/>
        <v>753.80836781249991</v>
      </c>
      <c r="L134" s="32" t="s">
        <v>54</v>
      </c>
    </row>
    <row r="135" spans="1:12" ht="15.75" customHeight="1" x14ac:dyDescent="0.25">
      <c r="A135" s="185"/>
      <c r="B135" s="186"/>
      <c r="C135" s="89" t="s">
        <v>5</v>
      </c>
      <c r="D135" s="51" t="s">
        <v>158</v>
      </c>
      <c r="E135" s="105">
        <v>1543896</v>
      </c>
      <c r="F135" s="35"/>
      <c r="G135" s="35">
        <v>1</v>
      </c>
      <c r="H135" s="35"/>
      <c r="I135" s="35"/>
      <c r="J135" s="102">
        <v>215.19404156249999</v>
      </c>
      <c r="K135" s="103">
        <f t="shared" si="4"/>
        <v>215.19404156249999</v>
      </c>
      <c r="L135" s="32" t="s">
        <v>116</v>
      </c>
    </row>
    <row r="136" spans="1:12" ht="15.75" customHeight="1" x14ac:dyDescent="0.25">
      <c r="A136" s="185"/>
      <c r="B136" s="186"/>
      <c r="C136" s="89" t="s">
        <v>5</v>
      </c>
      <c r="D136" s="51" t="s">
        <v>121</v>
      </c>
      <c r="E136" s="105">
        <v>982509</v>
      </c>
      <c r="F136" s="35"/>
      <c r="G136" s="35">
        <v>1</v>
      </c>
      <c r="H136" s="35"/>
      <c r="I136" s="35"/>
      <c r="J136" s="102">
        <v>13.297565531249999</v>
      </c>
      <c r="K136" s="103">
        <f t="shared" si="4"/>
        <v>13.297565531249999</v>
      </c>
      <c r="L136" s="32" t="s">
        <v>54</v>
      </c>
    </row>
    <row r="137" spans="1:12" ht="15.75" customHeight="1" x14ac:dyDescent="0.25">
      <c r="A137" s="185"/>
      <c r="B137" s="186"/>
      <c r="C137" s="89" t="s">
        <v>5</v>
      </c>
      <c r="D137" s="51" t="s">
        <v>145</v>
      </c>
      <c r="E137" s="105">
        <v>20532272</v>
      </c>
      <c r="F137" s="35"/>
      <c r="G137" s="35">
        <v>1</v>
      </c>
      <c r="H137" s="35"/>
      <c r="I137" s="35"/>
      <c r="J137" s="102">
        <v>94.106239500000001</v>
      </c>
      <c r="K137" s="103">
        <f t="shared" si="4"/>
        <v>94.106239500000001</v>
      </c>
      <c r="L137" s="32" t="s">
        <v>116</v>
      </c>
    </row>
    <row r="138" spans="1:12" ht="15.75" customHeight="1" x14ac:dyDescent="0.25">
      <c r="A138" s="185"/>
      <c r="B138" s="186"/>
      <c r="C138" s="89" t="s">
        <v>5</v>
      </c>
      <c r="D138" s="51" t="s">
        <v>150</v>
      </c>
      <c r="E138" s="105">
        <v>990719</v>
      </c>
      <c r="F138" s="35"/>
      <c r="G138" s="35">
        <v>1</v>
      </c>
      <c r="H138" s="35"/>
      <c r="I138" s="35"/>
      <c r="J138" s="102">
        <v>11.493794812500003</v>
      </c>
      <c r="K138" s="103">
        <f t="shared" si="4"/>
        <v>11.493794812500003</v>
      </c>
      <c r="L138" s="32" t="s">
        <v>54</v>
      </c>
    </row>
    <row r="139" spans="1:12" ht="15.75" customHeight="1" x14ac:dyDescent="0.25">
      <c r="A139" s="185"/>
      <c r="B139" s="186"/>
      <c r="C139" s="89" t="s">
        <v>5</v>
      </c>
      <c r="D139" s="51" t="s">
        <v>161</v>
      </c>
      <c r="E139" s="105">
        <v>22397140</v>
      </c>
      <c r="F139" s="35" t="s">
        <v>272</v>
      </c>
      <c r="G139" s="35" t="s">
        <v>162</v>
      </c>
      <c r="H139" s="35"/>
      <c r="I139" s="35"/>
      <c r="J139" s="102">
        <v>1536.939768</v>
      </c>
      <c r="K139" s="103">
        <f t="shared" si="4"/>
        <v>1536.939768</v>
      </c>
      <c r="L139" s="32" t="s">
        <v>55</v>
      </c>
    </row>
    <row r="140" spans="1:12" ht="15.75" customHeight="1" x14ac:dyDescent="0.25">
      <c r="A140" s="185"/>
      <c r="B140" s="186"/>
      <c r="C140" s="89" t="s">
        <v>5</v>
      </c>
      <c r="D140" s="51" t="s">
        <v>158</v>
      </c>
      <c r="E140" s="105">
        <v>21092243</v>
      </c>
      <c r="F140" s="35"/>
      <c r="G140" s="35">
        <v>1</v>
      </c>
      <c r="H140" s="35"/>
      <c r="I140" s="35"/>
      <c r="J140" s="102">
        <v>8.872035046875002</v>
      </c>
      <c r="K140" s="103">
        <f t="shared" si="4"/>
        <v>8.872035046875002</v>
      </c>
      <c r="L140" s="32" t="s">
        <v>271</v>
      </c>
    </row>
    <row r="141" spans="1:12" ht="15.75" customHeight="1" x14ac:dyDescent="0.25">
      <c r="A141" s="185"/>
      <c r="B141" s="186"/>
      <c r="C141" s="89" t="s">
        <v>5</v>
      </c>
      <c r="D141" s="51" t="s">
        <v>121</v>
      </c>
      <c r="E141" s="105">
        <v>8170534</v>
      </c>
      <c r="F141" s="107"/>
      <c r="G141" s="35" t="s">
        <v>162</v>
      </c>
      <c r="H141" s="35"/>
      <c r="I141" s="35"/>
      <c r="J141" s="102">
        <v>80.22584882812501</v>
      </c>
      <c r="K141" s="103">
        <f t="shared" si="4"/>
        <v>80.22584882812501</v>
      </c>
      <c r="L141" s="32" t="s">
        <v>273</v>
      </c>
    </row>
    <row r="142" spans="1:12" ht="15.75" customHeight="1" x14ac:dyDescent="0.25">
      <c r="A142" s="185"/>
      <c r="B142" s="186"/>
      <c r="C142" s="89" t="s">
        <v>5</v>
      </c>
      <c r="D142" s="51" t="s">
        <v>165</v>
      </c>
      <c r="E142" s="105">
        <v>13948981</v>
      </c>
      <c r="F142" s="35"/>
      <c r="G142" s="35" t="s">
        <v>167</v>
      </c>
      <c r="H142" s="35"/>
      <c r="I142" s="35"/>
      <c r="J142" s="102">
        <v>30.365380500000001</v>
      </c>
      <c r="K142" s="103">
        <f t="shared" si="4"/>
        <v>91.096141500000002</v>
      </c>
      <c r="L142" s="32" t="s">
        <v>54</v>
      </c>
    </row>
    <row r="143" spans="1:12" ht="15.75" customHeight="1" x14ac:dyDescent="0.25">
      <c r="A143" s="185"/>
      <c r="B143" s="186"/>
      <c r="C143" s="89" t="s">
        <v>5</v>
      </c>
      <c r="D143" s="51" t="s">
        <v>121</v>
      </c>
      <c r="E143" s="105">
        <v>982508</v>
      </c>
      <c r="F143" s="107"/>
      <c r="G143" s="35" t="s">
        <v>169</v>
      </c>
      <c r="H143" s="35"/>
      <c r="I143" s="35"/>
      <c r="J143" s="102">
        <v>8.976905437500001</v>
      </c>
      <c r="K143" s="103">
        <f t="shared" si="4"/>
        <v>17.953810875000002</v>
      </c>
      <c r="L143" s="32" t="s">
        <v>54</v>
      </c>
    </row>
    <row r="144" spans="1:12" ht="15.75" customHeight="1" x14ac:dyDescent="0.25">
      <c r="A144" s="185"/>
      <c r="B144" s="186"/>
      <c r="C144" s="89" t="s">
        <v>5</v>
      </c>
      <c r="D144" s="51" t="s">
        <v>170</v>
      </c>
      <c r="E144" s="105">
        <v>17533661</v>
      </c>
      <c r="F144" s="35"/>
      <c r="G144" s="35" t="s">
        <v>169</v>
      </c>
      <c r="H144" s="35"/>
      <c r="I144" s="35"/>
      <c r="J144" s="102">
        <v>26.785804500000001</v>
      </c>
      <c r="K144" s="103">
        <f t="shared" si="4"/>
        <v>53.571609000000002</v>
      </c>
      <c r="L144" s="32" t="s">
        <v>55</v>
      </c>
    </row>
    <row r="145" spans="1:12" ht="15.75" customHeight="1" x14ac:dyDescent="0.25">
      <c r="A145" s="185"/>
      <c r="B145" s="186"/>
      <c r="C145" s="89" t="s">
        <v>5</v>
      </c>
      <c r="D145" s="51" t="s">
        <v>170</v>
      </c>
      <c r="E145" s="105">
        <v>21707132</v>
      </c>
      <c r="F145" s="35"/>
      <c r="G145" s="35" t="s">
        <v>162</v>
      </c>
      <c r="H145" s="35"/>
      <c r="I145" s="35"/>
      <c r="J145" s="102">
        <v>27.497652000000002</v>
      </c>
      <c r="K145" s="103">
        <f t="shared" si="4"/>
        <v>27.497652000000002</v>
      </c>
      <c r="L145" s="32" t="s">
        <v>55</v>
      </c>
    </row>
    <row r="146" spans="1:12" ht="15.75" customHeight="1" x14ac:dyDescent="0.25">
      <c r="A146" s="185"/>
      <c r="B146" s="186"/>
      <c r="C146" s="89" t="s">
        <v>5</v>
      </c>
      <c r="D146" s="51" t="s">
        <v>121</v>
      </c>
      <c r="E146" s="105">
        <v>982508</v>
      </c>
      <c r="F146" s="35"/>
      <c r="G146" s="35" t="s">
        <v>169</v>
      </c>
      <c r="H146" s="35"/>
      <c r="I146" s="35"/>
      <c r="J146" s="102">
        <v>8.976905437500001</v>
      </c>
      <c r="K146" s="103">
        <f t="shared" si="4"/>
        <v>17.953810875000002</v>
      </c>
      <c r="L146" s="32" t="s">
        <v>54</v>
      </c>
    </row>
    <row r="147" spans="1:12" ht="15.75" customHeight="1" x14ac:dyDescent="0.25">
      <c r="A147" s="185"/>
      <c r="B147" s="186"/>
      <c r="C147" s="89" t="s">
        <v>5</v>
      </c>
      <c r="D147" s="51" t="s">
        <v>158</v>
      </c>
      <c r="E147" s="105">
        <v>20551483</v>
      </c>
      <c r="F147" s="35"/>
      <c r="G147" s="35" t="s">
        <v>162</v>
      </c>
      <c r="H147" s="35"/>
      <c r="I147" s="35"/>
      <c r="J147" s="102">
        <v>29.226424499999997</v>
      </c>
      <c r="K147" s="103">
        <f t="shared" si="4"/>
        <v>29.226424499999997</v>
      </c>
      <c r="L147" s="32" t="s">
        <v>54</v>
      </c>
    </row>
    <row r="148" spans="1:12" ht="15.75" customHeight="1" x14ac:dyDescent="0.25">
      <c r="A148" s="185"/>
      <c r="B148" s="186"/>
      <c r="C148" s="89" t="s">
        <v>5</v>
      </c>
      <c r="D148" s="51" t="s">
        <v>274</v>
      </c>
      <c r="E148" s="105">
        <v>976013</v>
      </c>
      <c r="F148" s="35"/>
      <c r="G148" s="35" t="s">
        <v>162</v>
      </c>
      <c r="H148" s="35"/>
      <c r="I148" s="35"/>
      <c r="J148" s="102">
        <v>14.933543625000002</v>
      </c>
      <c r="K148" s="103">
        <f t="shared" si="4"/>
        <v>14.933543625000002</v>
      </c>
      <c r="L148" s="32" t="s">
        <v>54</v>
      </c>
    </row>
    <row r="149" spans="1:12" ht="15.75" customHeight="1" x14ac:dyDescent="0.25">
      <c r="A149" s="185"/>
      <c r="B149" s="186"/>
      <c r="C149" s="89" t="s">
        <v>5</v>
      </c>
      <c r="D149" s="51" t="s">
        <v>121</v>
      </c>
      <c r="E149" s="105">
        <v>7011992</v>
      </c>
      <c r="F149" s="35"/>
      <c r="G149" s="35" t="s">
        <v>184</v>
      </c>
      <c r="H149" s="35"/>
      <c r="I149" s="35"/>
      <c r="J149" s="102">
        <v>0.79701496875</v>
      </c>
      <c r="K149" s="103">
        <f t="shared" si="4"/>
        <v>3.188059875</v>
      </c>
      <c r="L149" s="32" t="s">
        <v>54</v>
      </c>
    </row>
    <row r="150" spans="1:12" ht="15.75" customHeight="1" x14ac:dyDescent="0.25">
      <c r="A150" s="185"/>
      <c r="B150" s="186"/>
      <c r="C150" s="89" t="s">
        <v>5</v>
      </c>
      <c r="D150" s="51" t="s">
        <v>121</v>
      </c>
      <c r="E150" s="105">
        <v>3964833</v>
      </c>
      <c r="F150" s="35"/>
      <c r="G150" s="35" t="s">
        <v>162</v>
      </c>
      <c r="H150" s="35"/>
      <c r="I150" s="35"/>
      <c r="J150" s="102">
        <v>51.558097500000009</v>
      </c>
      <c r="K150" s="103">
        <f t="shared" si="4"/>
        <v>51.558097500000009</v>
      </c>
      <c r="L150" s="32" t="s">
        <v>54</v>
      </c>
    </row>
    <row r="151" spans="1:12" ht="15.75" customHeight="1" x14ac:dyDescent="0.25">
      <c r="A151" s="185"/>
      <c r="B151" s="186"/>
      <c r="C151" s="89" t="s">
        <v>5</v>
      </c>
      <c r="D151" s="51" t="s">
        <v>171</v>
      </c>
      <c r="E151" s="105">
        <v>11110683</v>
      </c>
      <c r="F151" s="107"/>
      <c r="G151" s="35" t="s">
        <v>162</v>
      </c>
      <c r="H151" s="35"/>
      <c r="I151" s="35"/>
      <c r="J151" s="102">
        <v>82.106524499999992</v>
      </c>
      <c r="K151" s="103">
        <f t="shared" si="4"/>
        <v>82.106524499999992</v>
      </c>
      <c r="L151" s="32" t="s">
        <v>55</v>
      </c>
    </row>
    <row r="152" spans="1:12" ht="15.75" customHeight="1" x14ac:dyDescent="0.25">
      <c r="A152" s="185"/>
      <c r="B152" s="186"/>
      <c r="C152" s="89" t="s">
        <v>5</v>
      </c>
      <c r="D152" s="51" t="s">
        <v>171</v>
      </c>
      <c r="E152" s="105">
        <v>15126069</v>
      </c>
      <c r="F152" s="35" t="s">
        <v>275</v>
      </c>
      <c r="G152" s="35" t="s">
        <v>162</v>
      </c>
      <c r="H152" s="35"/>
      <c r="I152" s="35"/>
      <c r="J152" s="102">
        <v>39.354997500000003</v>
      </c>
      <c r="K152" s="103">
        <f t="shared" si="4"/>
        <v>39.354997500000003</v>
      </c>
      <c r="L152" s="32" t="s">
        <v>55</v>
      </c>
    </row>
    <row r="153" spans="1:12" ht="15.75" customHeight="1" x14ac:dyDescent="0.25">
      <c r="A153" s="185"/>
      <c r="B153" s="186"/>
      <c r="C153" s="89" t="s">
        <v>5</v>
      </c>
      <c r="D153" s="51" t="s">
        <v>121</v>
      </c>
      <c r="E153" s="105">
        <v>21108673</v>
      </c>
      <c r="F153" s="35" t="s">
        <v>276</v>
      </c>
      <c r="G153" s="35" t="s">
        <v>172</v>
      </c>
      <c r="H153" s="35"/>
      <c r="I153" s="35"/>
      <c r="J153" s="102">
        <v>2.6846820000000005</v>
      </c>
      <c r="K153" s="103">
        <f t="shared" si="4"/>
        <v>18.792774000000001</v>
      </c>
      <c r="L153" s="32" t="s">
        <v>55</v>
      </c>
    </row>
    <row r="154" spans="1:12" ht="15.75" customHeight="1" x14ac:dyDescent="0.25">
      <c r="A154" s="185"/>
      <c r="B154" s="186"/>
      <c r="C154" s="89" t="s">
        <v>5</v>
      </c>
      <c r="D154" s="51" t="s">
        <v>173</v>
      </c>
      <c r="E154" s="105">
        <v>60113509</v>
      </c>
      <c r="F154" s="35"/>
      <c r="G154" s="35" t="s">
        <v>167</v>
      </c>
      <c r="H154" s="35"/>
      <c r="I154" s="35"/>
      <c r="J154" s="102">
        <v>4.3117619999999999</v>
      </c>
      <c r="K154" s="103">
        <f t="shared" si="4"/>
        <v>12.935286</v>
      </c>
      <c r="L154" s="32" t="s">
        <v>55</v>
      </c>
    </row>
    <row r="155" spans="1:12" ht="15.75" customHeight="1" x14ac:dyDescent="0.25">
      <c r="A155" s="185"/>
      <c r="B155" s="186"/>
      <c r="C155" s="89" t="s">
        <v>5</v>
      </c>
      <c r="D155" s="51" t="s">
        <v>121</v>
      </c>
      <c r="E155" s="105">
        <v>947281</v>
      </c>
      <c r="F155" s="35"/>
      <c r="G155" s="35" t="s">
        <v>167</v>
      </c>
      <c r="H155" s="35"/>
      <c r="I155" s="35"/>
      <c r="J155" s="102">
        <v>0.75506681250000018</v>
      </c>
      <c r="K155" s="103">
        <f t="shared" si="4"/>
        <v>2.2652004375000008</v>
      </c>
      <c r="L155" s="32" t="s">
        <v>54</v>
      </c>
    </row>
    <row r="156" spans="1:12" ht="15.75" customHeight="1" x14ac:dyDescent="0.25">
      <c r="A156" s="185"/>
      <c r="B156" s="186"/>
      <c r="C156" s="89" t="s">
        <v>5</v>
      </c>
      <c r="D156" s="51" t="s">
        <v>174</v>
      </c>
      <c r="E156" s="105">
        <v>11194257</v>
      </c>
      <c r="F156" s="35"/>
      <c r="G156" s="35" t="s">
        <v>162</v>
      </c>
      <c r="H156" s="35"/>
      <c r="I156" s="35"/>
      <c r="J156" s="102">
        <v>27.823067999999999</v>
      </c>
      <c r="K156" s="103">
        <f t="shared" si="4"/>
        <v>27.823067999999999</v>
      </c>
      <c r="L156" s="32" t="s">
        <v>54</v>
      </c>
    </row>
    <row r="157" spans="1:12" ht="15.75" customHeight="1" x14ac:dyDescent="0.25">
      <c r="A157" s="185"/>
      <c r="B157" s="186"/>
      <c r="C157" s="89" t="s">
        <v>5</v>
      </c>
      <c r="D157" s="51" t="s">
        <v>277</v>
      </c>
      <c r="E157" s="105">
        <v>7011996</v>
      </c>
      <c r="F157" s="35"/>
      <c r="G157" s="35" t="s">
        <v>176</v>
      </c>
      <c r="H157" s="35"/>
      <c r="I157" s="35"/>
      <c r="J157" s="102">
        <v>2.2779119999999997</v>
      </c>
      <c r="K157" s="103">
        <f t="shared" si="4"/>
        <v>13.667471999999998</v>
      </c>
      <c r="L157" s="32" t="s">
        <v>116</v>
      </c>
    </row>
    <row r="158" spans="1:12" ht="15.75" customHeight="1" x14ac:dyDescent="0.25">
      <c r="A158" s="185"/>
      <c r="B158" s="186"/>
      <c r="C158" s="89" t="s">
        <v>5</v>
      </c>
      <c r="D158" s="51" t="s">
        <v>178</v>
      </c>
      <c r="E158" s="105">
        <v>20852764</v>
      </c>
      <c r="F158" s="35"/>
      <c r="G158" s="35" t="s">
        <v>169</v>
      </c>
      <c r="H158" s="35"/>
      <c r="I158" s="35"/>
      <c r="J158" s="102">
        <v>4.6981935000000004</v>
      </c>
      <c r="K158" s="103">
        <f t="shared" si="4"/>
        <v>9.3963870000000007</v>
      </c>
      <c r="L158" s="32" t="s">
        <v>55</v>
      </c>
    </row>
    <row r="159" spans="1:12" ht="15.75" customHeight="1" x14ac:dyDescent="0.25">
      <c r="A159" s="185"/>
      <c r="B159" s="186"/>
      <c r="C159" s="89" t="s">
        <v>5</v>
      </c>
      <c r="D159" s="51" t="s">
        <v>121</v>
      </c>
      <c r="E159" s="105">
        <v>976929</v>
      </c>
      <c r="F159" s="35"/>
      <c r="G159" s="35" t="s">
        <v>169</v>
      </c>
      <c r="H159" s="35"/>
      <c r="I159" s="35"/>
      <c r="J159" s="102">
        <v>1.0576020000000002</v>
      </c>
      <c r="K159" s="103">
        <f t="shared" si="4"/>
        <v>2.1152040000000003</v>
      </c>
      <c r="L159" s="32" t="s">
        <v>55</v>
      </c>
    </row>
    <row r="160" spans="1:12" ht="15.75" customHeight="1" x14ac:dyDescent="0.25">
      <c r="A160" s="185"/>
      <c r="B160" s="186"/>
      <c r="C160" s="89" t="s">
        <v>5</v>
      </c>
      <c r="D160" s="51" t="s">
        <v>121</v>
      </c>
      <c r="E160" s="105">
        <v>7011996</v>
      </c>
      <c r="F160" s="35"/>
      <c r="G160" s="35" t="s">
        <v>169</v>
      </c>
      <c r="H160" s="35"/>
      <c r="I160" s="35"/>
      <c r="J160" s="102">
        <v>2.2779119999999997</v>
      </c>
      <c r="K160" s="103">
        <f t="shared" si="4"/>
        <v>4.5558239999999994</v>
      </c>
      <c r="L160" s="32" t="s">
        <v>116</v>
      </c>
    </row>
    <row r="161" spans="1:12" ht="15.75" customHeight="1" x14ac:dyDescent="0.25">
      <c r="A161" s="185"/>
      <c r="B161" s="186"/>
      <c r="C161" s="89" t="s">
        <v>5</v>
      </c>
      <c r="D161" s="51" t="s">
        <v>158</v>
      </c>
      <c r="E161" s="105">
        <v>20852762</v>
      </c>
      <c r="F161" s="35"/>
      <c r="G161" s="35" t="s">
        <v>169</v>
      </c>
      <c r="H161" s="35"/>
      <c r="I161" s="35"/>
      <c r="J161" s="102">
        <v>3.9456690000000001</v>
      </c>
      <c r="K161" s="103">
        <f t="shared" si="4"/>
        <v>7.8913380000000002</v>
      </c>
      <c r="L161" s="32" t="s">
        <v>54</v>
      </c>
    </row>
    <row r="162" spans="1:12" ht="15.75" customHeight="1" x14ac:dyDescent="0.25">
      <c r="A162" s="185"/>
      <c r="B162" s="186"/>
      <c r="C162" s="89" t="s">
        <v>5</v>
      </c>
      <c r="D162" s="51" t="s">
        <v>278</v>
      </c>
      <c r="E162" s="105">
        <v>276935</v>
      </c>
      <c r="F162" s="35"/>
      <c r="G162" s="35" t="s">
        <v>176</v>
      </c>
      <c r="H162" s="35"/>
      <c r="I162" s="35"/>
      <c r="J162" s="102">
        <v>24.324846000000001</v>
      </c>
      <c r="K162" s="103">
        <f t="shared" ref="K162:K193" si="5">J162*G162</f>
        <v>145.94907599999999</v>
      </c>
      <c r="L162" s="32" t="s">
        <v>54</v>
      </c>
    </row>
    <row r="163" spans="1:12" ht="15.75" customHeight="1" x14ac:dyDescent="0.25">
      <c r="A163" s="185"/>
      <c r="B163" s="186"/>
      <c r="C163" s="89" t="s">
        <v>5</v>
      </c>
      <c r="D163" s="51" t="s">
        <v>138</v>
      </c>
      <c r="E163" s="105">
        <v>60113088</v>
      </c>
      <c r="F163" s="35"/>
      <c r="G163" s="35" t="s">
        <v>167</v>
      </c>
      <c r="H163" s="35"/>
      <c r="I163" s="35"/>
      <c r="J163" s="102">
        <v>7.2989791875000005</v>
      </c>
      <c r="K163" s="103">
        <f t="shared" si="5"/>
        <v>21.8969375625</v>
      </c>
      <c r="L163" s="32" t="s">
        <v>54</v>
      </c>
    </row>
    <row r="164" spans="1:12" ht="15.75" customHeight="1" x14ac:dyDescent="0.25">
      <c r="A164" s="185"/>
      <c r="B164" s="186"/>
      <c r="C164" s="89" t="s">
        <v>5</v>
      </c>
      <c r="D164" s="51" t="s">
        <v>121</v>
      </c>
      <c r="E164" s="105">
        <v>8170959</v>
      </c>
      <c r="F164" s="35"/>
      <c r="G164" s="35" t="s">
        <v>176</v>
      </c>
      <c r="H164" s="35"/>
      <c r="I164" s="35"/>
      <c r="J164" s="102">
        <v>15.762337499999999</v>
      </c>
      <c r="K164" s="103">
        <f t="shared" si="5"/>
        <v>94.574024999999992</v>
      </c>
      <c r="L164" s="32" t="s">
        <v>116</v>
      </c>
    </row>
    <row r="165" spans="1:12" ht="15.75" customHeight="1" x14ac:dyDescent="0.25">
      <c r="A165" s="185"/>
      <c r="B165" s="186"/>
      <c r="C165" s="89" t="s">
        <v>5</v>
      </c>
      <c r="D165" s="51" t="s">
        <v>183</v>
      </c>
      <c r="E165" s="105">
        <v>21345127</v>
      </c>
      <c r="F165" s="35"/>
      <c r="G165" s="35" t="s">
        <v>184</v>
      </c>
      <c r="H165" s="35"/>
      <c r="I165" s="35"/>
      <c r="J165" s="102">
        <v>10.820082000000001</v>
      </c>
      <c r="K165" s="103">
        <f t="shared" si="5"/>
        <v>43.280328000000004</v>
      </c>
      <c r="L165" s="32" t="s">
        <v>55</v>
      </c>
    </row>
    <row r="166" spans="1:12" ht="15.75" customHeight="1" x14ac:dyDescent="0.25">
      <c r="A166" s="185"/>
      <c r="B166" s="186"/>
      <c r="C166" s="89" t="s">
        <v>5</v>
      </c>
      <c r="D166" s="51" t="s">
        <v>185</v>
      </c>
      <c r="E166" s="105">
        <v>470467</v>
      </c>
      <c r="F166" s="35"/>
      <c r="G166" s="35" t="s">
        <v>184</v>
      </c>
      <c r="H166" s="35"/>
      <c r="I166" s="35"/>
      <c r="J166" s="102">
        <v>10.8404205</v>
      </c>
      <c r="K166" s="103">
        <f t="shared" si="5"/>
        <v>43.361682000000002</v>
      </c>
      <c r="L166" s="32" t="s">
        <v>54</v>
      </c>
    </row>
    <row r="167" spans="1:12" ht="15.75" customHeight="1" x14ac:dyDescent="0.25">
      <c r="A167" s="185"/>
      <c r="B167" s="186"/>
      <c r="C167" s="89" t="s">
        <v>5</v>
      </c>
      <c r="D167" s="51" t="s">
        <v>186</v>
      </c>
      <c r="E167" s="105">
        <v>1543499</v>
      </c>
      <c r="F167" s="35"/>
      <c r="G167" s="35" t="s">
        <v>184</v>
      </c>
      <c r="H167" s="35"/>
      <c r="I167" s="35"/>
      <c r="J167" s="102">
        <v>2.8880669999999999</v>
      </c>
      <c r="K167" s="103">
        <f t="shared" si="5"/>
        <v>11.552268</v>
      </c>
      <c r="L167" s="32" t="s">
        <v>55</v>
      </c>
    </row>
    <row r="168" spans="1:12" ht="15.75" customHeight="1" x14ac:dyDescent="0.25">
      <c r="A168" s="185"/>
      <c r="B168" s="186"/>
      <c r="C168" s="89" t="s">
        <v>5</v>
      </c>
      <c r="D168" s="51" t="s">
        <v>158</v>
      </c>
      <c r="E168" s="105">
        <v>21940615</v>
      </c>
      <c r="F168" s="35"/>
      <c r="G168" s="35" t="s">
        <v>162</v>
      </c>
      <c r="H168" s="35"/>
      <c r="I168" s="35"/>
      <c r="J168" s="102">
        <v>19.280897999999997</v>
      </c>
      <c r="K168" s="103">
        <f t="shared" si="5"/>
        <v>19.280897999999997</v>
      </c>
      <c r="L168" s="32" t="s">
        <v>116</v>
      </c>
    </row>
    <row r="169" spans="1:12" ht="15.75" customHeight="1" x14ac:dyDescent="0.25">
      <c r="A169" s="185"/>
      <c r="B169" s="186"/>
      <c r="C169" s="89" t="s">
        <v>5</v>
      </c>
      <c r="D169" s="51" t="s">
        <v>188</v>
      </c>
      <c r="E169" s="105">
        <v>20784537</v>
      </c>
      <c r="F169" s="35"/>
      <c r="G169" s="35" t="s">
        <v>162</v>
      </c>
      <c r="H169" s="35"/>
      <c r="I169" s="35"/>
      <c r="J169" s="102">
        <v>10.57602</v>
      </c>
      <c r="K169" s="103">
        <f t="shared" si="5"/>
        <v>10.57602</v>
      </c>
      <c r="L169" s="32" t="s">
        <v>55</v>
      </c>
    </row>
    <row r="170" spans="1:12" ht="15.75" customHeight="1" x14ac:dyDescent="0.25">
      <c r="A170" s="185"/>
      <c r="B170" s="186"/>
      <c r="C170" s="89" t="s">
        <v>5</v>
      </c>
      <c r="D170" s="51" t="s">
        <v>189</v>
      </c>
      <c r="E170" s="105">
        <v>11712792</v>
      </c>
      <c r="F170" s="35"/>
      <c r="G170" s="35" t="s">
        <v>162</v>
      </c>
      <c r="H170" s="35"/>
      <c r="I170" s="35"/>
      <c r="J170" s="102">
        <v>795.03196500000013</v>
      </c>
      <c r="K170" s="103">
        <f t="shared" si="5"/>
        <v>795.03196500000013</v>
      </c>
      <c r="L170" s="32" t="s">
        <v>54</v>
      </c>
    </row>
    <row r="171" spans="1:12" ht="15.75" customHeight="1" x14ac:dyDescent="0.25">
      <c r="A171" s="185"/>
      <c r="B171" s="186"/>
      <c r="C171" s="89" t="s">
        <v>5</v>
      </c>
      <c r="D171" s="51" t="s">
        <v>25</v>
      </c>
      <c r="E171" s="105">
        <v>11712791</v>
      </c>
      <c r="F171" s="35"/>
      <c r="G171" s="35" t="s">
        <v>162</v>
      </c>
      <c r="H171" s="35"/>
      <c r="I171" s="35"/>
      <c r="J171" s="102">
        <v>20.684254499999998</v>
      </c>
      <c r="K171" s="103">
        <f t="shared" si="5"/>
        <v>20.684254499999998</v>
      </c>
      <c r="L171" s="32" t="s">
        <v>54</v>
      </c>
    </row>
    <row r="172" spans="1:12" ht="15.75" customHeight="1" x14ac:dyDescent="0.25">
      <c r="A172" s="185"/>
      <c r="B172" s="186"/>
      <c r="C172" s="89" t="s">
        <v>5</v>
      </c>
      <c r="D172" s="51" t="s">
        <v>25</v>
      </c>
      <c r="E172" s="105">
        <v>968725</v>
      </c>
      <c r="F172" s="35"/>
      <c r="G172" s="35" t="s">
        <v>162</v>
      </c>
      <c r="H172" s="35"/>
      <c r="I172" s="35"/>
      <c r="J172" s="102">
        <v>5.7761339999999999</v>
      </c>
      <c r="K172" s="103">
        <f t="shared" si="5"/>
        <v>5.7761339999999999</v>
      </c>
      <c r="L172" s="32" t="s">
        <v>54</v>
      </c>
    </row>
    <row r="173" spans="1:12" ht="15.75" customHeight="1" x14ac:dyDescent="0.25">
      <c r="A173" s="185"/>
      <c r="B173" s="186"/>
      <c r="C173" s="89" t="s">
        <v>5</v>
      </c>
      <c r="D173" s="51" t="s">
        <v>121</v>
      </c>
      <c r="E173" s="105">
        <v>21108673</v>
      </c>
      <c r="F173" s="35" t="s">
        <v>276</v>
      </c>
      <c r="G173" s="35" t="s">
        <v>169</v>
      </c>
      <c r="H173" s="35"/>
      <c r="I173" s="35"/>
      <c r="J173" s="102">
        <v>2.6846820000000005</v>
      </c>
      <c r="K173" s="103">
        <f t="shared" si="5"/>
        <v>5.3693640000000009</v>
      </c>
      <c r="L173" s="32" t="s">
        <v>55</v>
      </c>
    </row>
    <row r="174" spans="1:12" ht="15.75" customHeight="1" x14ac:dyDescent="0.25">
      <c r="A174" s="185"/>
      <c r="B174" s="186"/>
      <c r="C174" s="89" t="s">
        <v>5</v>
      </c>
      <c r="D174" s="51" t="s">
        <v>190</v>
      </c>
      <c r="E174" s="105">
        <v>20532237</v>
      </c>
      <c r="F174" s="35"/>
      <c r="G174" s="35" t="s">
        <v>162</v>
      </c>
      <c r="H174" s="35"/>
      <c r="I174" s="35"/>
      <c r="J174" s="102">
        <v>64.818799500000011</v>
      </c>
      <c r="K174" s="103">
        <f t="shared" si="5"/>
        <v>64.818799500000011</v>
      </c>
      <c r="L174" s="32" t="s">
        <v>116</v>
      </c>
    </row>
    <row r="175" spans="1:12" ht="15.75" customHeight="1" x14ac:dyDescent="0.25">
      <c r="A175" s="185"/>
      <c r="B175" s="186"/>
      <c r="C175" s="89" t="s">
        <v>5</v>
      </c>
      <c r="D175" s="51" t="s">
        <v>8</v>
      </c>
      <c r="E175" s="105">
        <v>8149182</v>
      </c>
      <c r="F175" s="35"/>
      <c r="G175" s="35" t="s">
        <v>162</v>
      </c>
      <c r="H175" s="35"/>
      <c r="I175" s="35"/>
      <c r="J175" s="102">
        <v>117.51585300000001</v>
      </c>
      <c r="K175" s="103">
        <f t="shared" si="5"/>
        <v>117.51585300000001</v>
      </c>
      <c r="L175" s="32" t="s">
        <v>54</v>
      </c>
    </row>
    <row r="176" spans="1:12" ht="15.75" customHeight="1" x14ac:dyDescent="0.25">
      <c r="A176" s="185"/>
      <c r="B176" s="186"/>
      <c r="C176" s="89" t="s">
        <v>5</v>
      </c>
      <c r="D176" s="51" t="s">
        <v>178</v>
      </c>
      <c r="E176" s="105">
        <v>1544710</v>
      </c>
      <c r="F176" s="35"/>
      <c r="G176" s="35" t="s">
        <v>162</v>
      </c>
      <c r="H176" s="35"/>
      <c r="I176" s="35"/>
      <c r="J176" s="102">
        <v>27.182405250000006</v>
      </c>
      <c r="K176" s="103">
        <f t="shared" si="5"/>
        <v>27.182405250000006</v>
      </c>
      <c r="L176" s="32" t="s">
        <v>54</v>
      </c>
    </row>
    <row r="177" spans="1:12" ht="15.75" customHeight="1" x14ac:dyDescent="0.25">
      <c r="A177" s="185"/>
      <c r="B177" s="186"/>
      <c r="C177" s="89" t="s">
        <v>5</v>
      </c>
      <c r="D177" s="51" t="s">
        <v>25</v>
      </c>
      <c r="E177" s="105">
        <v>975687</v>
      </c>
      <c r="F177" s="35"/>
      <c r="G177" s="35" t="s">
        <v>162</v>
      </c>
      <c r="H177" s="35"/>
      <c r="I177" s="35"/>
      <c r="J177" s="102">
        <v>8.7252165000000019</v>
      </c>
      <c r="K177" s="103">
        <f t="shared" si="5"/>
        <v>8.7252165000000019</v>
      </c>
      <c r="L177" s="32" t="s">
        <v>54</v>
      </c>
    </row>
    <row r="178" spans="1:12" ht="15.75" customHeight="1" x14ac:dyDescent="0.25">
      <c r="A178" s="185"/>
      <c r="B178" s="186"/>
      <c r="C178" s="89" t="s">
        <v>5</v>
      </c>
      <c r="D178" s="51" t="s">
        <v>25</v>
      </c>
      <c r="E178" s="105">
        <v>948980</v>
      </c>
      <c r="F178" s="35"/>
      <c r="G178" s="35" t="s">
        <v>162</v>
      </c>
      <c r="H178" s="35"/>
      <c r="I178" s="35"/>
      <c r="J178" s="102">
        <v>12.500550562500003</v>
      </c>
      <c r="K178" s="103">
        <f t="shared" si="5"/>
        <v>12.500550562500003</v>
      </c>
      <c r="L178" s="32" t="s">
        <v>54</v>
      </c>
    </row>
    <row r="179" spans="1:12" ht="15.75" customHeight="1" x14ac:dyDescent="0.25">
      <c r="A179" s="185"/>
      <c r="B179" s="186"/>
      <c r="C179" s="89" t="s">
        <v>5</v>
      </c>
      <c r="D179" s="51" t="s">
        <v>25</v>
      </c>
      <c r="E179" s="105">
        <v>13975675</v>
      </c>
      <c r="F179" s="35"/>
      <c r="G179" s="35" t="s">
        <v>162</v>
      </c>
      <c r="H179" s="35"/>
      <c r="I179" s="35"/>
      <c r="J179" s="102">
        <v>18.975820499999998</v>
      </c>
      <c r="K179" s="103">
        <f t="shared" si="5"/>
        <v>18.975820499999998</v>
      </c>
      <c r="L179" s="32" t="s">
        <v>116</v>
      </c>
    </row>
    <row r="180" spans="1:12" ht="15.75" customHeight="1" x14ac:dyDescent="0.25">
      <c r="A180" s="185"/>
      <c r="B180" s="186"/>
      <c r="C180" s="89" t="s">
        <v>5</v>
      </c>
      <c r="D180" s="51" t="s">
        <v>121</v>
      </c>
      <c r="E180" s="105">
        <v>8170514</v>
      </c>
      <c r="F180" s="35"/>
      <c r="G180" s="35" t="s">
        <v>162</v>
      </c>
      <c r="H180" s="35"/>
      <c r="I180" s="35"/>
      <c r="J180" s="102">
        <v>6.37611975</v>
      </c>
      <c r="K180" s="103">
        <f t="shared" si="5"/>
        <v>6.37611975</v>
      </c>
      <c r="L180" s="32" t="s">
        <v>54</v>
      </c>
    </row>
    <row r="181" spans="1:12" ht="15.75" customHeight="1" x14ac:dyDescent="0.25">
      <c r="A181" s="185"/>
      <c r="B181" s="186"/>
      <c r="C181" s="89" t="s">
        <v>5</v>
      </c>
      <c r="D181" s="51" t="s">
        <v>158</v>
      </c>
      <c r="E181" s="105">
        <v>1547254</v>
      </c>
      <c r="F181" s="35"/>
      <c r="G181" s="35" t="s">
        <v>169</v>
      </c>
      <c r="H181" s="35"/>
      <c r="I181" s="35"/>
      <c r="J181" s="102">
        <v>12.792916499999999</v>
      </c>
      <c r="K181" s="103">
        <f t="shared" si="5"/>
        <v>25.585832999999997</v>
      </c>
      <c r="L181" s="32" t="s">
        <v>54</v>
      </c>
    </row>
    <row r="182" spans="1:12" ht="15.75" customHeight="1" x14ac:dyDescent="0.25">
      <c r="A182" s="185"/>
      <c r="B182" s="186"/>
      <c r="C182" s="89" t="s">
        <v>5</v>
      </c>
      <c r="D182" s="51" t="s">
        <v>121</v>
      </c>
      <c r="E182" s="105">
        <v>8170514</v>
      </c>
      <c r="F182" s="35"/>
      <c r="G182" s="35" t="s">
        <v>162</v>
      </c>
      <c r="H182" s="35"/>
      <c r="I182" s="35"/>
      <c r="J182" s="102">
        <v>6.37611975</v>
      </c>
      <c r="K182" s="103">
        <f t="shared" si="5"/>
        <v>6.37611975</v>
      </c>
      <c r="L182" s="32" t="s">
        <v>54</v>
      </c>
    </row>
    <row r="183" spans="1:12" ht="15.75" customHeight="1" x14ac:dyDescent="0.25">
      <c r="A183" s="185"/>
      <c r="B183" s="186"/>
      <c r="C183" s="89" t="s">
        <v>5</v>
      </c>
      <c r="D183" s="51" t="s">
        <v>158</v>
      </c>
      <c r="E183" s="105">
        <v>1547254</v>
      </c>
      <c r="F183" s="35"/>
      <c r="G183" s="35" t="s">
        <v>169</v>
      </c>
      <c r="H183" s="35"/>
      <c r="I183" s="35"/>
      <c r="J183" s="102">
        <v>12.792916499999999</v>
      </c>
      <c r="K183" s="103">
        <f t="shared" si="5"/>
        <v>25.585832999999997</v>
      </c>
      <c r="L183" s="32" t="s">
        <v>54</v>
      </c>
    </row>
    <row r="184" spans="1:12" ht="15.75" customHeight="1" x14ac:dyDescent="0.25">
      <c r="A184" s="185"/>
      <c r="B184" s="186"/>
      <c r="C184" s="89" t="s">
        <v>5</v>
      </c>
      <c r="D184" s="51" t="s">
        <v>121</v>
      </c>
      <c r="E184" s="105">
        <v>8170519</v>
      </c>
      <c r="F184" s="35"/>
      <c r="G184" s="35" t="s">
        <v>162</v>
      </c>
      <c r="H184" s="35"/>
      <c r="I184" s="35"/>
      <c r="J184" s="102">
        <v>7.0682643281250011</v>
      </c>
      <c r="K184" s="103">
        <f t="shared" si="5"/>
        <v>7.0682643281250011</v>
      </c>
      <c r="L184" s="32" t="s">
        <v>54</v>
      </c>
    </row>
    <row r="185" spans="1:12" ht="15.75" customHeight="1" x14ac:dyDescent="0.25">
      <c r="A185" s="185"/>
      <c r="B185" s="186"/>
      <c r="C185" s="89" t="s">
        <v>5</v>
      </c>
      <c r="D185" s="51" t="s">
        <v>121</v>
      </c>
      <c r="E185" s="105">
        <v>8149301</v>
      </c>
      <c r="F185" s="35"/>
      <c r="G185" s="35" t="s">
        <v>162</v>
      </c>
      <c r="H185" s="35"/>
      <c r="I185" s="35"/>
      <c r="J185" s="102">
        <v>6.37611975</v>
      </c>
      <c r="K185" s="103">
        <f t="shared" si="5"/>
        <v>6.37611975</v>
      </c>
      <c r="L185" s="32" t="s">
        <v>54</v>
      </c>
    </row>
    <row r="186" spans="1:12" ht="15.75" customHeight="1" x14ac:dyDescent="0.25">
      <c r="A186" s="185"/>
      <c r="B186" s="186"/>
      <c r="C186" s="89" t="s">
        <v>5</v>
      </c>
      <c r="D186" s="51" t="s">
        <v>191</v>
      </c>
      <c r="E186" s="105">
        <v>21155561</v>
      </c>
      <c r="F186" s="35"/>
      <c r="G186" s="35">
        <v>2</v>
      </c>
      <c r="H186" s="35"/>
      <c r="I186" s="35"/>
      <c r="J186" s="102">
        <v>281.84966184375003</v>
      </c>
      <c r="K186" s="103">
        <f t="shared" si="5"/>
        <v>563.69932368750005</v>
      </c>
      <c r="L186" s="32" t="s">
        <v>54</v>
      </c>
    </row>
    <row r="187" spans="1:12" ht="15.75" customHeight="1" x14ac:dyDescent="0.25">
      <c r="A187" s="185"/>
      <c r="B187" s="186"/>
      <c r="C187" s="89" t="s">
        <v>5</v>
      </c>
      <c r="D187" s="51" t="s">
        <v>279</v>
      </c>
      <c r="E187" s="105">
        <v>20747516</v>
      </c>
      <c r="F187" s="35"/>
      <c r="G187" s="35">
        <v>4</v>
      </c>
      <c r="H187" s="35"/>
      <c r="I187" s="35"/>
      <c r="J187" s="102">
        <v>135.66033731250002</v>
      </c>
      <c r="K187" s="103">
        <f t="shared" si="5"/>
        <v>542.64134925000008</v>
      </c>
      <c r="L187" s="32" t="s">
        <v>54</v>
      </c>
    </row>
    <row r="188" spans="1:12" ht="15.75" customHeight="1" x14ac:dyDescent="0.25">
      <c r="A188" s="185"/>
      <c r="B188" s="186"/>
      <c r="C188" s="89" t="s">
        <v>5</v>
      </c>
      <c r="D188" s="51" t="s">
        <v>25</v>
      </c>
      <c r="E188" s="105">
        <v>13948981</v>
      </c>
      <c r="F188" s="35"/>
      <c r="G188" s="35">
        <v>1</v>
      </c>
      <c r="H188" s="35"/>
      <c r="I188" s="35"/>
      <c r="J188" s="102">
        <v>30.365380500000001</v>
      </c>
      <c r="K188" s="103">
        <f t="shared" si="5"/>
        <v>30.365380500000001</v>
      </c>
      <c r="L188" s="32" t="s">
        <v>54</v>
      </c>
    </row>
    <row r="189" spans="1:12" ht="15.75" customHeight="1" x14ac:dyDescent="0.25">
      <c r="A189" s="185"/>
      <c r="B189" s="186"/>
      <c r="C189" s="89" t="s">
        <v>5</v>
      </c>
      <c r="D189" s="51" t="s">
        <v>194</v>
      </c>
      <c r="E189" s="105">
        <v>20411860</v>
      </c>
      <c r="F189" s="35"/>
      <c r="G189" s="35">
        <v>1</v>
      </c>
      <c r="H189" s="35"/>
      <c r="I189" s="35"/>
      <c r="J189" s="102">
        <v>47.4903975</v>
      </c>
      <c r="K189" s="103">
        <f t="shared" si="5"/>
        <v>47.4903975</v>
      </c>
      <c r="L189" s="32" t="s">
        <v>55</v>
      </c>
    </row>
    <row r="190" spans="1:12" ht="15.75" customHeight="1" x14ac:dyDescent="0.25">
      <c r="A190" s="185"/>
      <c r="B190" s="186"/>
      <c r="C190" s="89" t="s">
        <v>5</v>
      </c>
      <c r="D190" s="51" t="s">
        <v>194</v>
      </c>
      <c r="E190" s="105"/>
      <c r="F190" s="35"/>
      <c r="G190" s="35">
        <v>1</v>
      </c>
      <c r="H190" s="35"/>
      <c r="I190" s="35"/>
      <c r="J190" s="102">
        <v>2.75</v>
      </c>
      <c r="K190" s="103">
        <f t="shared" si="5"/>
        <v>2.75</v>
      </c>
      <c r="L190" s="32" t="s">
        <v>280</v>
      </c>
    </row>
    <row r="191" spans="1:12" ht="15.75" customHeight="1" x14ac:dyDescent="0.25">
      <c r="A191" s="185"/>
      <c r="B191" s="186"/>
      <c r="C191" s="89" t="s">
        <v>5</v>
      </c>
      <c r="D191" s="51" t="s">
        <v>121</v>
      </c>
      <c r="E191" s="105">
        <v>20489341</v>
      </c>
      <c r="F191" s="35"/>
      <c r="G191" s="35">
        <v>1</v>
      </c>
      <c r="H191" s="35"/>
      <c r="I191" s="35"/>
      <c r="J191" s="102">
        <v>30.517283671875003</v>
      </c>
      <c r="K191" s="103">
        <f t="shared" si="5"/>
        <v>30.517283671875003</v>
      </c>
      <c r="L191" s="32" t="s">
        <v>54</v>
      </c>
    </row>
    <row r="192" spans="1:12" ht="15.75" customHeight="1" x14ac:dyDescent="0.25">
      <c r="A192" s="185"/>
      <c r="B192" s="186"/>
      <c r="C192" s="89" t="s">
        <v>5</v>
      </c>
      <c r="D192" s="51" t="s">
        <v>138</v>
      </c>
      <c r="E192" s="105">
        <v>968553</v>
      </c>
      <c r="F192" s="35"/>
      <c r="G192" s="35">
        <v>1</v>
      </c>
      <c r="H192" s="35"/>
      <c r="I192" s="35"/>
      <c r="J192" s="102">
        <v>4.5304008750000007</v>
      </c>
      <c r="K192" s="103">
        <f t="shared" si="5"/>
        <v>4.5304008750000007</v>
      </c>
      <c r="L192" s="32" t="s">
        <v>54</v>
      </c>
    </row>
    <row r="193" spans="1:12" ht="15.75" customHeight="1" x14ac:dyDescent="0.25">
      <c r="A193" s="185"/>
      <c r="B193" s="186"/>
      <c r="C193" s="89" t="s">
        <v>5</v>
      </c>
      <c r="D193" s="51" t="s">
        <v>56</v>
      </c>
      <c r="E193" s="105"/>
      <c r="F193" s="35"/>
      <c r="G193" s="35" t="s">
        <v>184</v>
      </c>
      <c r="H193" s="35"/>
      <c r="I193" s="35"/>
      <c r="J193" s="102">
        <v>0</v>
      </c>
      <c r="K193" s="103">
        <f t="shared" si="5"/>
        <v>0</v>
      </c>
      <c r="L193" s="32" t="s">
        <v>280</v>
      </c>
    </row>
    <row r="194" spans="1:12" ht="15.75" customHeight="1" x14ac:dyDescent="0.25">
      <c r="A194" s="185"/>
      <c r="B194" s="186"/>
      <c r="C194" s="89" t="s">
        <v>5</v>
      </c>
      <c r="D194" s="51" t="s">
        <v>281</v>
      </c>
      <c r="E194" s="105"/>
      <c r="F194" s="35"/>
      <c r="G194" s="35">
        <v>4</v>
      </c>
      <c r="H194" s="35"/>
      <c r="I194" s="35"/>
      <c r="J194" s="102">
        <v>1.5625</v>
      </c>
      <c r="K194" s="103">
        <f t="shared" ref="K194:K201" si="6">J194*G194</f>
        <v>6.25</v>
      </c>
      <c r="L194" s="32" t="s">
        <v>280</v>
      </c>
    </row>
    <row r="195" spans="1:12" ht="15.75" customHeight="1" x14ac:dyDescent="0.25">
      <c r="A195" s="185"/>
      <c r="B195" s="186"/>
      <c r="C195" s="89" t="s">
        <v>5</v>
      </c>
      <c r="D195" s="51" t="s">
        <v>282</v>
      </c>
      <c r="E195" s="105"/>
      <c r="F195" s="35"/>
      <c r="G195" s="35" t="s">
        <v>176</v>
      </c>
      <c r="H195" s="35"/>
      <c r="I195" s="35"/>
      <c r="J195" s="102"/>
      <c r="K195" s="103">
        <f t="shared" si="6"/>
        <v>0</v>
      </c>
      <c r="L195" s="32" t="s">
        <v>280</v>
      </c>
    </row>
    <row r="196" spans="1:12" ht="15.75" customHeight="1" x14ac:dyDescent="0.25">
      <c r="A196" s="185"/>
      <c r="B196" s="186"/>
      <c r="C196" s="89" t="s">
        <v>5</v>
      </c>
      <c r="D196" s="51" t="s">
        <v>283</v>
      </c>
      <c r="E196" s="105"/>
      <c r="F196" s="35"/>
      <c r="G196" s="35" t="s">
        <v>169</v>
      </c>
      <c r="H196" s="35"/>
      <c r="I196" s="35"/>
      <c r="J196" s="102">
        <v>0</v>
      </c>
      <c r="K196" s="103">
        <f t="shared" si="6"/>
        <v>0</v>
      </c>
      <c r="L196" s="32"/>
    </row>
    <row r="197" spans="1:12" ht="15.75" customHeight="1" x14ac:dyDescent="0.25">
      <c r="A197" s="185"/>
      <c r="B197" s="186"/>
      <c r="C197" s="89" t="s">
        <v>5</v>
      </c>
      <c r="D197" s="51" t="s">
        <v>284</v>
      </c>
      <c r="E197" s="105">
        <v>17248194</v>
      </c>
      <c r="F197" s="35"/>
      <c r="G197" s="35">
        <v>1</v>
      </c>
      <c r="H197" s="35"/>
      <c r="I197" s="35"/>
      <c r="J197" s="102">
        <v>102.77298281250002</v>
      </c>
      <c r="K197" s="103">
        <f t="shared" si="6"/>
        <v>102.77298281250002</v>
      </c>
      <c r="L197" s="32" t="s">
        <v>54</v>
      </c>
    </row>
    <row r="198" spans="1:12" ht="15.75" customHeight="1" x14ac:dyDescent="0.25">
      <c r="A198" s="185" t="s">
        <v>285</v>
      </c>
      <c r="B198" s="186" t="s">
        <v>196</v>
      </c>
      <c r="C198" s="61" t="s">
        <v>5</v>
      </c>
      <c r="D198" s="51" t="s">
        <v>286</v>
      </c>
      <c r="E198" s="105" t="s">
        <v>287</v>
      </c>
      <c r="F198" s="35">
        <v>11706002</v>
      </c>
      <c r="G198" s="35">
        <v>8</v>
      </c>
      <c r="H198" s="35"/>
      <c r="I198" s="35"/>
      <c r="J198" s="102">
        <v>69.534062812499997</v>
      </c>
      <c r="K198" s="103">
        <f t="shared" si="6"/>
        <v>556.27250249999997</v>
      </c>
      <c r="L198" s="32" t="s">
        <v>232</v>
      </c>
    </row>
    <row r="199" spans="1:12" ht="15.75" customHeight="1" x14ac:dyDescent="0.25">
      <c r="A199" s="185"/>
      <c r="B199" s="186"/>
      <c r="C199" s="61" t="s">
        <v>5</v>
      </c>
      <c r="D199" s="51" t="s">
        <v>199</v>
      </c>
      <c r="E199" s="105">
        <v>14588699</v>
      </c>
      <c r="F199" s="35">
        <v>14516637</v>
      </c>
      <c r="G199" s="35">
        <v>8</v>
      </c>
      <c r="H199" s="35"/>
      <c r="I199" s="35"/>
      <c r="J199" s="102">
        <v>75.047249062500001</v>
      </c>
      <c r="K199" s="103">
        <f t="shared" si="6"/>
        <v>600.3779925</v>
      </c>
      <c r="L199" s="32" t="s">
        <v>232</v>
      </c>
    </row>
    <row r="200" spans="1:12" ht="15.75" customHeight="1" x14ac:dyDescent="0.25">
      <c r="A200" s="185"/>
      <c r="B200" s="186"/>
      <c r="C200" s="61" t="s">
        <v>5</v>
      </c>
      <c r="D200" s="51" t="s">
        <v>22</v>
      </c>
      <c r="E200" s="105">
        <v>983509</v>
      </c>
      <c r="F200" s="35">
        <v>14619355</v>
      </c>
      <c r="G200" s="35">
        <v>8</v>
      </c>
      <c r="H200" s="35"/>
      <c r="I200" s="35"/>
      <c r="J200" s="102">
        <v>0.81898781249999997</v>
      </c>
      <c r="K200" s="103">
        <f t="shared" si="6"/>
        <v>6.5519024999999997</v>
      </c>
      <c r="L200" s="32" t="s">
        <v>288</v>
      </c>
    </row>
    <row r="201" spans="1:12" ht="15.75" customHeight="1" x14ac:dyDescent="0.25">
      <c r="A201" s="88" t="s">
        <v>289</v>
      </c>
      <c r="B201" s="88" t="s">
        <v>290</v>
      </c>
      <c r="C201" s="32" t="s">
        <v>5</v>
      </c>
      <c r="D201" s="32" t="s">
        <v>291</v>
      </c>
      <c r="E201" s="105">
        <v>14537417</v>
      </c>
      <c r="F201" s="106"/>
      <c r="G201" s="32">
        <v>1</v>
      </c>
      <c r="H201" s="32"/>
      <c r="I201" s="32"/>
      <c r="J201" s="102">
        <v>850</v>
      </c>
      <c r="K201" s="103">
        <f t="shared" si="6"/>
        <v>850</v>
      </c>
      <c r="L201" s="32" t="s">
        <v>245</v>
      </c>
    </row>
    <row r="204" spans="1:12" x14ac:dyDescent="0.25">
      <c r="J204" s="78"/>
    </row>
  </sheetData>
  <autoFilter ref="A1:L201"/>
  <mergeCells count="26">
    <mergeCell ref="A108:A197"/>
    <mergeCell ref="B108:B197"/>
    <mergeCell ref="A198:A200"/>
    <mergeCell ref="B198:B200"/>
    <mergeCell ref="A90:A105"/>
    <mergeCell ref="B90:B105"/>
    <mergeCell ref="A106:A107"/>
    <mergeCell ref="B106:B107"/>
    <mergeCell ref="A54:A68"/>
    <mergeCell ref="B54:B68"/>
    <mergeCell ref="A69:A89"/>
    <mergeCell ref="B69:B89"/>
    <mergeCell ref="A28:A37"/>
    <mergeCell ref="B28:B37"/>
    <mergeCell ref="A38:A53"/>
    <mergeCell ref="B38:B53"/>
    <mergeCell ref="A2:A4"/>
    <mergeCell ref="B2:B4"/>
    <mergeCell ref="A16:A18"/>
    <mergeCell ref="B16:B18"/>
    <mergeCell ref="A19:A27"/>
    <mergeCell ref="B19:B27"/>
    <mergeCell ref="A5:A9"/>
    <mergeCell ref="B5:B9"/>
    <mergeCell ref="A10:A15"/>
    <mergeCell ref="B10:B15"/>
  </mergeCells>
  <pageMargins left="0.7" right="0.7" top="0.31" bottom="0.3" header="0.3" footer="0.3"/>
  <pageSetup paperSize="9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5"/>
  <sheetViews>
    <sheetView workbookViewId="0">
      <pane xSplit="2" ySplit="1" topLeftCell="C129" activePane="bottomRight" state="frozen"/>
      <selection pane="topRight" activeCell="C1" sqref="C1"/>
      <selection pane="bottomLeft" activeCell="A2" sqref="A2"/>
      <selection pane="bottomRight" activeCell="E146" sqref="E146"/>
    </sheetView>
  </sheetViews>
  <sheetFormatPr defaultRowHeight="15" x14ac:dyDescent="0.25"/>
  <cols>
    <col min="1" max="1" width="15.28515625" customWidth="1"/>
    <col min="2" max="2" width="17.28515625" bestFit="1" customWidth="1"/>
    <col min="3" max="3" width="8.42578125" customWidth="1"/>
    <col min="4" max="4" width="18.42578125" customWidth="1"/>
    <col min="5" max="5" width="14.85546875" customWidth="1"/>
    <col min="6" max="6" width="14" customWidth="1"/>
    <col min="7" max="7" width="8.28515625" bestFit="1" customWidth="1"/>
    <col min="8" max="8" width="15.42578125" customWidth="1"/>
    <col min="9" max="9" width="15.5703125" customWidth="1"/>
    <col min="10" max="10" width="12.42578125" bestFit="1" customWidth="1"/>
    <col min="11" max="11" width="9.5703125" bestFit="1" customWidth="1"/>
    <col min="12" max="12" width="19.85546875" customWidth="1"/>
    <col min="13" max="13" width="14.42578125" bestFit="1" customWidth="1"/>
  </cols>
  <sheetData>
    <row r="1" spans="1:12" ht="39.7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334</v>
      </c>
      <c r="K1" s="31" t="s">
        <v>3</v>
      </c>
      <c r="L1" s="31" t="s">
        <v>38</v>
      </c>
    </row>
    <row r="2" spans="1:12" ht="15" customHeight="1" x14ac:dyDescent="0.25">
      <c r="A2" s="201" t="s">
        <v>293</v>
      </c>
      <c r="B2" s="185" t="s">
        <v>53</v>
      </c>
      <c r="C2" s="32" t="s">
        <v>5</v>
      </c>
      <c r="D2" s="32" t="s">
        <v>231</v>
      </c>
      <c r="E2" s="32">
        <v>14589145</v>
      </c>
      <c r="F2" s="32"/>
      <c r="G2" s="32">
        <v>1</v>
      </c>
      <c r="H2" s="32"/>
      <c r="I2" s="32"/>
      <c r="J2" s="102">
        <v>275.50532099999998</v>
      </c>
      <c r="K2" s="103">
        <f t="shared" ref="K2:K3" si="0">J2*G2</f>
        <v>275.50532099999998</v>
      </c>
      <c r="L2" s="32" t="s">
        <v>232</v>
      </c>
    </row>
    <row r="3" spans="1:12" ht="15" customHeight="1" x14ac:dyDescent="0.25">
      <c r="A3" s="201"/>
      <c r="B3" s="185"/>
      <c r="C3" s="32" t="s">
        <v>5</v>
      </c>
      <c r="D3" s="32" t="s">
        <v>24</v>
      </c>
      <c r="E3" s="32">
        <v>14560211</v>
      </c>
      <c r="F3" s="32"/>
      <c r="G3" s="32">
        <v>4</v>
      </c>
      <c r="H3" s="32"/>
      <c r="I3" s="32"/>
      <c r="J3" s="102">
        <v>17.294255999999997</v>
      </c>
      <c r="K3" s="103">
        <f t="shared" si="0"/>
        <v>69.177023999999989</v>
      </c>
      <c r="L3" s="32" t="s">
        <v>232</v>
      </c>
    </row>
    <row r="4" spans="1:12" ht="15" customHeight="1" x14ac:dyDescent="0.25">
      <c r="A4" s="201" t="s">
        <v>294</v>
      </c>
      <c r="B4" s="201" t="s">
        <v>58</v>
      </c>
      <c r="C4" s="80" t="s">
        <v>5</v>
      </c>
      <c r="D4" s="80" t="s">
        <v>231</v>
      </c>
      <c r="E4" s="80">
        <v>14625659</v>
      </c>
      <c r="F4" s="80"/>
      <c r="G4" s="113">
        <v>1</v>
      </c>
      <c r="H4" s="113"/>
      <c r="I4" s="113"/>
      <c r="J4" s="108">
        <v>57.264479999999999</v>
      </c>
      <c r="K4" s="114">
        <f>J4*G4</f>
        <v>57.264479999999999</v>
      </c>
      <c r="L4" s="80" t="s">
        <v>295</v>
      </c>
    </row>
    <row r="5" spans="1:12" ht="15" customHeight="1" x14ac:dyDescent="0.25">
      <c r="A5" s="201"/>
      <c r="B5" s="201"/>
      <c r="C5" s="80" t="s">
        <v>5</v>
      </c>
      <c r="D5" s="80" t="s">
        <v>24</v>
      </c>
      <c r="E5" s="80">
        <v>14560211</v>
      </c>
      <c r="F5" s="80"/>
      <c r="G5" s="113">
        <v>4</v>
      </c>
      <c r="H5" s="113"/>
      <c r="I5" s="113"/>
      <c r="J5" s="108">
        <v>17.294255999999997</v>
      </c>
      <c r="K5" s="114">
        <f>J5*G5</f>
        <v>69.177023999999989</v>
      </c>
      <c r="L5" s="80" t="s">
        <v>296</v>
      </c>
    </row>
    <row r="6" spans="1:12" ht="15" customHeight="1" x14ac:dyDescent="0.25">
      <c r="A6" s="201" t="s">
        <v>297</v>
      </c>
      <c r="B6" s="185" t="s">
        <v>62</v>
      </c>
      <c r="C6" s="32" t="s">
        <v>5</v>
      </c>
      <c r="D6" s="32" t="s">
        <v>231</v>
      </c>
      <c r="E6" s="105">
        <v>14589143</v>
      </c>
      <c r="F6" s="106"/>
      <c r="G6" s="32">
        <v>1</v>
      </c>
      <c r="H6" s="32"/>
      <c r="I6" s="32"/>
      <c r="J6" s="102">
        <v>275.50532099999998</v>
      </c>
      <c r="K6" s="103">
        <f t="shared" ref="K6:K7" si="1">J6*G6</f>
        <v>275.50532099999998</v>
      </c>
      <c r="L6" s="32" t="s">
        <v>55</v>
      </c>
    </row>
    <row r="7" spans="1:12" ht="15" customHeight="1" x14ac:dyDescent="0.25">
      <c r="A7" s="201"/>
      <c r="B7" s="185"/>
      <c r="C7" s="32" t="s">
        <v>5</v>
      </c>
      <c r="D7" s="32" t="s">
        <v>21</v>
      </c>
      <c r="E7" s="105">
        <v>14560211</v>
      </c>
      <c r="F7" s="35"/>
      <c r="G7" s="32">
        <v>4</v>
      </c>
      <c r="H7" s="32"/>
      <c r="I7" s="32"/>
      <c r="J7" s="102">
        <v>17.294255999999997</v>
      </c>
      <c r="K7" s="103">
        <f t="shared" si="1"/>
        <v>69.177023999999989</v>
      </c>
      <c r="L7" s="32" t="s">
        <v>55</v>
      </c>
    </row>
    <row r="8" spans="1:12" ht="15" customHeight="1" x14ac:dyDescent="0.25">
      <c r="A8" s="201" t="s">
        <v>298</v>
      </c>
      <c r="B8" s="185" t="s">
        <v>67</v>
      </c>
      <c r="C8" s="32" t="s">
        <v>5</v>
      </c>
      <c r="D8" s="32" t="s">
        <v>231</v>
      </c>
      <c r="E8" s="105">
        <v>14589143</v>
      </c>
      <c r="F8" s="107"/>
      <c r="G8" s="32">
        <v>1</v>
      </c>
      <c r="H8" s="32"/>
      <c r="I8" s="32"/>
      <c r="J8" s="102">
        <v>275.50532099999998</v>
      </c>
      <c r="K8" s="103">
        <f t="shared" ref="K8:K9" si="2">J8*G8</f>
        <v>275.50532099999998</v>
      </c>
      <c r="L8" s="32" t="s">
        <v>198</v>
      </c>
    </row>
    <row r="9" spans="1:12" ht="15" customHeight="1" x14ac:dyDescent="0.25">
      <c r="A9" s="201"/>
      <c r="B9" s="185"/>
      <c r="C9" s="32" t="s">
        <v>5</v>
      </c>
      <c r="D9" s="32" t="s">
        <v>24</v>
      </c>
      <c r="E9" s="105">
        <v>14560211</v>
      </c>
      <c r="F9" s="35"/>
      <c r="G9" s="32">
        <v>4</v>
      </c>
      <c r="H9" s="32"/>
      <c r="I9" s="32"/>
      <c r="J9" s="102">
        <v>17.294255999999997</v>
      </c>
      <c r="K9" s="103">
        <f t="shared" si="2"/>
        <v>69.177023999999989</v>
      </c>
      <c r="L9" s="32" t="s">
        <v>198</v>
      </c>
    </row>
    <row r="10" spans="1:12" ht="15" customHeight="1" x14ac:dyDescent="0.25">
      <c r="A10" s="201" t="s">
        <v>299</v>
      </c>
      <c r="B10" s="185" t="s">
        <v>70</v>
      </c>
      <c r="C10" s="32" t="s">
        <v>5</v>
      </c>
      <c r="D10" s="32" t="s">
        <v>22</v>
      </c>
      <c r="E10" s="105">
        <v>11707954</v>
      </c>
      <c r="F10" s="35"/>
      <c r="G10" s="32">
        <v>1</v>
      </c>
      <c r="H10" s="32"/>
      <c r="I10" s="32"/>
      <c r="J10" s="102">
        <v>12.0607305</v>
      </c>
      <c r="K10" s="103">
        <f t="shared" ref="K10:K23" si="3">J10*G10</f>
        <v>12.0607305</v>
      </c>
      <c r="L10" s="32" t="s">
        <v>55</v>
      </c>
    </row>
    <row r="11" spans="1:12" ht="15" customHeight="1" x14ac:dyDescent="0.25">
      <c r="A11" s="201"/>
      <c r="B11" s="185"/>
      <c r="C11" s="32" t="s">
        <v>5</v>
      </c>
      <c r="D11" s="32" t="s">
        <v>22</v>
      </c>
      <c r="E11" s="105">
        <v>11701198</v>
      </c>
      <c r="F11" s="35"/>
      <c r="G11" s="32">
        <v>1</v>
      </c>
      <c r="H11" s="32"/>
      <c r="I11" s="32"/>
      <c r="J11" s="102">
        <v>45.744047999999992</v>
      </c>
      <c r="K11" s="103">
        <f t="shared" si="3"/>
        <v>45.744047999999992</v>
      </c>
      <c r="L11" s="32" t="s">
        <v>55</v>
      </c>
    </row>
    <row r="12" spans="1:12" ht="15" customHeight="1" x14ac:dyDescent="0.25">
      <c r="A12" s="201"/>
      <c r="B12" s="185"/>
      <c r="C12" s="32" t="s">
        <v>5</v>
      </c>
      <c r="D12" s="32" t="s">
        <v>22</v>
      </c>
      <c r="E12" s="105" t="s">
        <v>26</v>
      </c>
      <c r="F12" s="107"/>
      <c r="G12" s="32">
        <v>1</v>
      </c>
      <c r="H12" s="32"/>
      <c r="I12" s="32"/>
      <c r="J12" s="102">
        <v>81.32741399999999</v>
      </c>
      <c r="K12" s="103">
        <f t="shared" si="3"/>
        <v>81.32741399999999</v>
      </c>
      <c r="L12" s="32" t="s">
        <v>280</v>
      </c>
    </row>
    <row r="13" spans="1:12" ht="15" customHeight="1" x14ac:dyDescent="0.25">
      <c r="A13" s="201"/>
      <c r="B13" s="185"/>
      <c r="C13" s="32" t="s">
        <v>5</v>
      </c>
      <c r="D13" s="32" t="s">
        <v>22</v>
      </c>
      <c r="E13" s="105" t="s">
        <v>79</v>
      </c>
      <c r="F13" s="35"/>
      <c r="G13" s="32">
        <v>1</v>
      </c>
      <c r="H13" s="32"/>
      <c r="I13" s="32"/>
      <c r="J13" s="102">
        <v>80.861760000000004</v>
      </c>
      <c r="K13" s="103">
        <f t="shared" si="3"/>
        <v>80.861760000000004</v>
      </c>
      <c r="L13" s="32" t="s">
        <v>280</v>
      </c>
    </row>
    <row r="14" spans="1:12" ht="15" customHeight="1" x14ac:dyDescent="0.25">
      <c r="A14" s="201"/>
      <c r="B14" s="185"/>
      <c r="C14" s="32" t="s">
        <v>5</v>
      </c>
      <c r="D14" s="32" t="s">
        <v>22</v>
      </c>
      <c r="E14" s="105">
        <v>11701192</v>
      </c>
      <c r="F14" s="35"/>
      <c r="G14" s="32">
        <v>1</v>
      </c>
      <c r="H14" s="32"/>
      <c r="I14" s="32"/>
      <c r="J14" s="102">
        <v>30.527658000000002</v>
      </c>
      <c r="K14" s="103">
        <f t="shared" si="3"/>
        <v>30.527658000000002</v>
      </c>
      <c r="L14" s="32" t="s">
        <v>280</v>
      </c>
    </row>
    <row r="15" spans="1:12" ht="15" customHeight="1" x14ac:dyDescent="0.25">
      <c r="A15" s="201"/>
      <c r="B15" s="185"/>
      <c r="C15" s="32" t="s">
        <v>5</v>
      </c>
      <c r="D15" s="32" t="s">
        <v>231</v>
      </c>
      <c r="E15" s="105">
        <v>14763370</v>
      </c>
      <c r="F15" s="35"/>
      <c r="G15" s="32">
        <v>1</v>
      </c>
      <c r="H15" s="32"/>
      <c r="I15" s="32"/>
      <c r="J15" s="102">
        <v>269.02108800000002</v>
      </c>
      <c r="K15" s="103">
        <f t="shared" si="3"/>
        <v>269.02108800000002</v>
      </c>
      <c r="L15" s="32" t="s">
        <v>280</v>
      </c>
    </row>
    <row r="16" spans="1:12" ht="15" customHeight="1" x14ac:dyDescent="0.25">
      <c r="A16" s="201"/>
      <c r="B16" s="185"/>
      <c r="C16" s="32" t="s">
        <v>5</v>
      </c>
      <c r="D16" s="32" t="s">
        <v>13</v>
      </c>
      <c r="E16" s="105" t="s">
        <v>300</v>
      </c>
      <c r="F16" s="35"/>
      <c r="G16" s="32">
        <v>1</v>
      </c>
      <c r="H16" s="32"/>
      <c r="I16" s="32"/>
      <c r="J16" s="102">
        <v>534.67882650000001</v>
      </c>
      <c r="K16" s="103">
        <f t="shared" si="3"/>
        <v>534.67882650000001</v>
      </c>
      <c r="L16" s="32" t="s">
        <v>245</v>
      </c>
    </row>
    <row r="17" spans="1:12" ht="15" customHeight="1" x14ac:dyDescent="0.25">
      <c r="A17" s="201"/>
      <c r="B17" s="185"/>
      <c r="C17" s="32" t="s">
        <v>5</v>
      </c>
      <c r="D17" s="32" t="s">
        <v>13</v>
      </c>
      <c r="E17" s="105">
        <v>14714682</v>
      </c>
      <c r="F17" s="35"/>
      <c r="G17" s="32">
        <v>1</v>
      </c>
      <c r="H17" s="32"/>
      <c r="I17" s="32"/>
      <c r="J17" s="102">
        <v>541.85831700000006</v>
      </c>
      <c r="K17" s="103">
        <f t="shared" si="3"/>
        <v>541.85831700000006</v>
      </c>
      <c r="L17" s="32" t="s">
        <v>295</v>
      </c>
    </row>
    <row r="18" spans="1:12" ht="15" customHeight="1" x14ac:dyDescent="0.25">
      <c r="A18" s="201"/>
      <c r="B18" s="185"/>
      <c r="C18" s="32" t="s">
        <v>5</v>
      </c>
      <c r="D18" s="32" t="s">
        <v>11</v>
      </c>
      <c r="E18" s="105">
        <v>15094944</v>
      </c>
      <c r="F18" s="35"/>
      <c r="G18" s="32">
        <v>1</v>
      </c>
      <c r="H18" s="32"/>
      <c r="I18" s="32"/>
      <c r="J18" s="102">
        <v>242.55695100000003</v>
      </c>
      <c r="K18" s="103">
        <f t="shared" si="3"/>
        <v>242.55695100000003</v>
      </c>
      <c r="L18" s="32" t="s">
        <v>245</v>
      </c>
    </row>
    <row r="19" spans="1:12" ht="15" customHeight="1" x14ac:dyDescent="0.25">
      <c r="A19" s="201"/>
      <c r="B19" s="185"/>
      <c r="C19" s="32" t="s">
        <v>5</v>
      </c>
      <c r="D19" s="32" t="s">
        <v>301</v>
      </c>
      <c r="E19" s="105" t="s">
        <v>302</v>
      </c>
      <c r="F19" s="35"/>
      <c r="G19" s="32">
        <v>1</v>
      </c>
      <c r="H19" s="32"/>
      <c r="I19" s="32"/>
      <c r="J19" s="102">
        <v>357.18473700000004</v>
      </c>
      <c r="K19" s="103">
        <f t="shared" si="3"/>
        <v>357.18473700000004</v>
      </c>
      <c r="L19" s="32" t="s">
        <v>245</v>
      </c>
    </row>
    <row r="20" spans="1:12" ht="15" customHeight="1" x14ac:dyDescent="0.25">
      <c r="A20" s="201"/>
      <c r="B20" s="185"/>
      <c r="C20" s="32" t="s">
        <v>243</v>
      </c>
      <c r="D20" s="32" t="s">
        <v>12</v>
      </c>
      <c r="E20" s="105">
        <v>14502604</v>
      </c>
      <c r="F20" s="35"/>
      <c r="G20" s="32">
        <v>1</v>
      </c>
      <c r="H20" s="32"/>
      <c r="I20" s="32"/>
      <c r="J20" s="102">
        <v>272.72727272727275</v>
      </c>
      <c r="K20" s="103">
        <f t="shared" si="3"/>
        <v>272.72727272727275</v>
      </c>
      <c r="L20" s="32" t="s">
        <v>94</v>
      </c>
    </row>
    <row r="21" spans="1:12" ht="15" customHeight="1" x14ac:dyDescent="0.25">
      <c r="A21" s="201"/>
      <c r="B21" s="185"/>
      <c r="C21" s="32" t="s">
        <v>243</v>
      </c>
      <c r="D21" s="32" t="s">
        <v>89</v>
      </c>
      <c r="E21" s="105" t="s">
        <v>72</v>
      </c>
      <c r="F21" s="35"/>
      <c r="G21" s="32">
        <v>1</v>
      </c>
      <c r="H21" s="32"/>
      <c r="I21" s="32"/>
      <c r="J21" s="102">
        <v>343.63636363636363</v>
      </c>
      <c r="K21" s="103">
        <f t="shared" si="3"/>
        <v>343.63636363636363</v>
      </c>
      <c r="L21" s="32" t="s">
        <v>94</v>
      </c>
    </row>
    <row r="22" spans="1:12" ht="15" customHeight="1" x14ac:dyDescent="0.25">
      <c r="A22" s="201"/>
      <c r="B22" s="185"/>
      <c r="C22" s="32" t="s">
        <v>243</v>
      </c>
      <c r="D22" s="32" t="s">
        <v>74</v>
      </c>
      <c r="E22" s="105" t="s">
        <v>75</v>
      </c>
      <c r="F22" s="35"/>
      <c r="G22" s="32">
        <v>1</v>
      </c>
      <c r="H22" s="32"/>
      <c r="I22" s="32"/>
      <c r="J22" s="102">
        <v>190.90909090909091</v>
      </c>
      <c r="K22" s="103">
        <f t="shared" si="3"/>
        <v>190.90909090909091</v>
      </c>
      <c r="L22" s="32" t="s">
        <v>94</v>
      </c>
    </row>
    <row r="23" spans="1:12" ht="15" customHeight="1" x14ac:dyDescent="0.25">
      <c r="A23" s="201"/>
      <c r="B23" s="185"/>
      <c r="C23" s="32"/>
      <c r="D23" s="32" t="s">
        <v>303</v>
      </c>
      <c r="E23" s="105">
        <v>14763295</v>
      </c>
      <c r="F23" s="35"/>
      <c r="G23" s="32">
        <v>1</v>
      </c>
      <c r="H23" s="32"/>
      <c r="I23" s="32"/>
      <c r="J23" s="102"/>
      <c r="K23" s="103">
        <f t="shared" si="3"/>
        <v>0</v>
      </c>
      <c r="L23" s="32" t="s">
        <v>304</v>
      </c>
    </row>
    <row r="24" spans="1:12" ht="15" customHeight="1" x14ac:dyDescent="0.25">
      <c r="A24" s="201" t="s">
        <v>305</v>
      </c>
      <c r="B24" s="185" t="s">
        <v>83</v>
      </c>
      <c r="C24" s="32" t="s">
        <v>5</v>
      </c>
      <c r="D24" s="32" t="s">
        <v>22</v>
      </c>
      <c r="E24" s="105">
        <v>11707954</v>
      </c>
      <c r="F24" s="35"/>
      <c r="G24" s="32">
        <v>1</v>
      </c>
      <c r="H24" s="32"/>
      <c r="I24" s="32"/>
      <c r="J24" s="108">
        <v>12.0607305</v>
      </c>
      <c r="K24" s="103">
        <f>G24*J24</f>
        <v>12.0607305</v>
      </c>
      <c r="L24" s="32" t="s">
        <v>55</v>
      </c>
    </row>
    <row r="25" spans="1:12" ht="15" customHeight="1" x14ac:dyDescent="0.25">
      <c r="A25" s="201"/>
      <c r="B25" s="185"/>
      <c r="C25" s="32" t="s">
        <v>5</v>
      </c>
      <c r="D25" s="32" t="s">
        <v>22</v>
      </c>
      <c r="E25" s="105">
        <v>11701198</v>
      </c>
      <c r="F25" s="35"/>
      <c r="G25" s="32">
        <v>1</v>
      </c>
      <c r="H25" s="32"/>
      <c r="I25" s="32"/>
      <c r="J25" s="102">
        <v>45.744047999999992</v>
      </c>
      <c r="K25" s="103">
        <f t="shared" ref="K25:K36" si="4">G25*J25</f>
        <v>45.744047999999992</v>
      </c>
      <c r="L25" s="32" t="s">
        <v>55</v>
      </c>
    </row>
    <row r="26" spans="1:12" ht="15" customHeight="1" x14ac:dyDescent="0.25">
      <c r="A26" s="201"/>
      <c r="B26" s="185"/>
      <c r="C26" s="32" t="s">
        <v>5</v>
      </c>
      <c r="D26" s="32" t="s">
        <v>22</v>
      </c>
      <c r="E26" s="105" t="s">
        <v>26</v>
      </c>
      <c r="F26" s="107"/>
      <c r="G26" s="32">
        <v>1</v>
      </c>
      <c r="H26" s="32"/>
      <c r="I26" s="32"/>
      <c r="J26" s="102">
        <v>81.32741399999999</v>
      </c>
      <c r="K26" s="103">
        <f t="shared" si="4"/>
        <v>81.32741399999999</v>
      </c>
      <c r="L26" s="32" t="s">
        <v>280</v>
      </c>
    </row>
    <row r="27" spans="1:12" ht="15" customHeight="1" x14ac:dyDescent="0.25">
      <c r="A27" s="201"/>
      <c r="B27" s="185"/>
      <c r="C27" s="32" t="s">
        <v>5</v>
      </c>
      <c r="D27" s="32" t="s">
        <v>22</v>
      </c>
      <c r="E27" s="105" t="s">
        <v>79</v>
      </c>
      <c r="F27" s="35"/>
      <c r="G27" s="32">
        <v>1</v>
      </c>
      <c r="H27" s="32"/>
      <c r="I27" s="32"/>
      <c r="J27" s="102">
        <v>80.861760000000004</v>
      </c>
      <c r="K27" s="103">
        <f t="shared" si="4"/>
        <v>80.861760000000004</v>
      </c>
      <c r="L27" s="32" t="s">
        <v>280</v>
      </c>
    </row>
    <row r="28" spans="1:12" ht="15" customHeight="1" x14ac:dyDescent="0.25">
      <c r="A28" s="201"/>
      <c r="B28" s="185"/>
      <c r="C28" s="32" t="s">
        <v>5</v>
      </c>
      <c r="D28" s="32" t="s">
        <v>22</v>
      </c>
      <c r="E28" s="105">
        <v>11701192</v>
      </c>
      <c r="F28" s="35"/>
      <c r="G28" s="32">
        <v>1</v>
      </c>
      <c r="H28" s="32"/>
      <c r="I28" s="32"/>
      <c r="J28" s="102">
        <v>30.527658000000002</v>
      </c>
      <c r="K28" s="103">
        <f t="shared" si="4"/>
        <v>30.527658000000002</v>
      </c>
      <c r="L28" s="32" t="s">
        <v>280</v>
      </c>
    </row>
    <row r="29" spans="1:12" ht="15" customHeight="1" x14ac:dyDescent="0.25">
      <c r="A29" s="201"/>
      <c r="B29" s="185"/>
      <c r="C29" s="32" t="s">
        <v>5</v>
      </c>
      <c r="D29" s="32" t="s">
        <v>231</v>
      </c>
      <c r="E29" s="105">
        <v>14763370</v>
      </c>
      <c r="F29" s="35"/>
      <c r="G29" s="32">
        <v>1</v>
      </c>
      <c r="H29" s="32"/>
      <c r="I29" s="32"/>
      <c r="J29" s="102">
        <v>269.02108800000002</v>
      </c>
      <c r="K29" s="103">
        <f t="shared" si="4"/>
        <v>269.02108800000002</v>
      </c>
      <c r="L29" s="32" t="s">
        <v>280</v>
      </c>
    </row>
    <row r="30" spans="1:12" ht="15" customHeight="1" x14ac:dyDescent="0.25">
      <c r="A30" s="201"/>
      <c r="B30" s="185"/>
      <c r="C30" s="32" t="s">
        <v>5</v>
      </c>
      <c r="D30" s="32" t="s">
        <v>13</v>
      </c>
      <c r="E30" s="105" t="s">
        <v>300</v>
      </c>
      <c r="F30" s="35"/>
      <c r="G30" s="32">
        <v>1</v>
      </c>
      <c r="H30" s="32"/>
      <c r="I30" s="32"/>
      <c r="J30" s="102">
        <v>534.67882650000001</v>
      </c>
      <c r="K30" s="103">
        <f t="shared" si="4"/>
        <v>534.67882650000001</v>
      </c>
      <c r="L30" s="32" t="s">
        <v>245</v>
      </c>
    </row>
    <row r="31" spans="1:12" ht="15" customHeight="1" x14ac:dyDescent="0.25">
      <c r="A31" s="201"/>
      <c r="B31" s="185"/>
      <c r="C31" s="32" t="s">
        <v>5</v>
      </c>
      <c r="D31" s="32" t="s">
        <v>13</v>
      </c>
      <c r="E31" s="105">
        <v>14714682</v>
      </c>
      <c r="F31" s="35"/>
      <c r="G31" s="32">
        <v>1</v>
      </c>
      <c r="H31" s="32"/>
      <c r="I31" s="32"/>
      <c r="J31" s="102">
        <v>541.85831700000006</v>
      </c>
      <c r="K31" s="103">
        <f t="shared" si="4"/>
        <v>541.85831700000006</v>
      </c>
      <c r="L31" s="32" t="s">
        <v>295</v>
      </c>
    </row>
    <row r="32" spans="1:12" ht="15" customHeight="1" x14ac:dyDescent="0.25">
      <c r="A32" s="201"/>
      <c r="B32" s="185"/>
      <c r="C32" s="32" t="s">
        <v>5</v>
      </c>
      <c r="D32" s="32" t="s">
        <v>11</v>
      </c>
      <c r="E32" s="105">
        <v>15094944</v>
      </c>
      <c r="F32" s="35"/>
      <c r="G32" s="32">
        <v>1</v>
      </c>
      <c r="H32" s="32"/>
      <c r="I32" s="32"/>
      <c r="J32" s="102">
        <v>242.55695100000003</v>
      </c>
      <c r="K32" s="103">
        <f t="shared" si="4"/>
        <v>242.55695100000003</v>
      </c>
      <c r="L32" s="32" t="s">
        <v>245</v>
      </c>
    </row>
    <row r="33" spans="1:13" ht="15" customHeight="1" x14ac:dyDescent="0.25">
      <c r="A33" s="201"/>
      <c r="B33" s="185"/>
      <c r="C33" s="32" t="s">
        <v>5</v>
      </c>
      <c r="D33" s="32" t="s">
        <v>301</v>
      </c>
      <c r="E33" s="105" t="s">
        <v>302</v>
      </c>
      <c r="F33" s="35"/>
      <c r="G33" s="32">
        <v>1</v>
      </c>
      <c r="H33" s="32"/>
      <c r="I33" s="32"/>
      <c r="J33" s="102">
        <v>357.18473700000004</v>
      </c>
      <c r="K33" s="103">
        <f t="shared" si="4"/>
        <v>357.18473700000004</v>
      </c>
      <c r="L33" s="32" t="s">
        <v>245</v>
      </c>
    </row>
    <row r="34" spans="1:13" ht="15" customHeight="1" x14ac:dyDescent="0.25">
      <c r="A34" s="201"/>
      <c r="B34" s="185"/>
      <c r="C34" s="32" t="s">
        <v>243</v>
      </c>
      <c r="D34" s="32" t="s">
        <v>12</v>
      </c>
      <c r="E34" s="105">
        <v>14502604</v>
      </c>
      <c r="F34" s="35"/>
      <c r="G34" s="32">
        <v>1</v>
      </c>
      <c r="H34" s="32"/>
      <c r="I34" s="32"/>
      <c r="J34" s="102">
        <v>272.72727272727275</v>
      </c>
      <c r="K34" s="103">
        <f t="shared" si="4"/>
        <v>272.72727272727275</v>
      </c>
      <c r="L34" s="32" t="s">
        <v>94</v>
      </c>
    </row>
    <row r="35" spans="1:13" ht="15" customHeight="1" x14ac:dyDescent="0.25">
      <c r="A35" s="201"/>
      <c r="B35" s="185"/>
      <c r="C35" s="32" t="s">
        <v>243</v>
      </c>
      <c r="D35" s="32" t="s">
        <v>89</v>
      </c>
      <c r="E35" s="105" t="s">
        <v>72</v>
      </c>
      <c r="F35" s="35"/>
      <c r="G35" s="32">
        <v>1</v>
      </c>
      <c r="H35" s="32"/>
      <c r="I35" s="32"/>
      <c r="J35" s="102">
        <v>343.63636363636363</v>
      </c>
      <c r="K35" s="103">
        <f t="shared" si="4"/>
        <v>343.63636363636363</v>
      </c>
      <c r="L35" s="32" t="s">
        <v>94</v>
      </c>
    </row>
    <row r="36" spans="1:13" ht="15" customHeight="1" x14ac:dyDescent="0.25">
      <c r="A36" s="201"/>
      <c r="B36" s="185"/>
      <c r="C36" s="32" t="s">
        <v>243</v>
      </c>
      <c r="D36" s="32" t="s">
        <v>74</v>
      </c>
      <c r="E36" s="105" t="s">
        <v>75</v>
      </c>
      <c r="F36" s="105"/>
      <c r="G36" s="115">
        <v>1</v>
      </c>
      <c r="H36" s="115"/>
      <c r="I36" s="115"/>
      <c r="J36" s="116">
        <v>190.90909090909091</v>
      </c>
      <c r="K36" s="103">
        <f t="shared" si="4"/>
        <v>190.90909090909091</v>
      </c>
      <c r="L36" s="32" t="s">
        <v>94</v>
      </c>
    </row>
    <row r="37" spans="1:13" ht="15" customHeight="1" x14ac:dyDescent="0.25">
      <c r="A37" s="201" t="s">
        <v>306</v>
      </c>
      <c r="B37" s="185" t="s">
        <v>307</v>
      </c>
      <c r="C37" s="117" t="s">
        <v>5</v>
      </c>
      <c r="D37" s="32" t="s">
        <v>22</v>
      </c>
      <c r="E37" s="105">
        <v>990596</v>
      </c>
      <c r="F37" s="35"/>
      <c r="G37" s="32">
        <v>1</v>
      </c>
      <c r="H37" s="32"/>
      <c r="I37" s="32"/>
      <c r="J37" s="108">
        <v>2.8788480000000001</v>
      </c>
      <c r="K37" s="103">
        <f t="shared" ref="K37:K50" si="5">J37*G37</f>
        <v>2.8788480000000001</v>
      </c>
      <c r="L37" s="32" t="s">
        <v>308</v>
      </c>
    </row>
    <row r="38" spans="1:13" ht="15" customHeight="1" x14ac:dyDescent="0.25">
      <c r="A38" s="201"/>
      <c r="B38" s="185"/>
      <c r="C38" s="117" t="s">
        <v>5</v>
      </c>
      <c r="D38" s="32" t="s">
        <v>24</v>
      </c>
      <c r="E38" s="105">
        <v>14508911</v>
      </c>
      <c r="F38" s="35"/>
      <c r="G38" s="32">
        <v>1</v>
      </c>
      <c r="H38" s="32"/>
      <c r="I38" s="32"/>
      <c r="J38" s="108">
        <v>133.29489599999997</v>
      </c>
      <c r="K38" s="103">
        <f t="shared" si="5"/>
        <v>133.29489599999997</v>
      </c>
      <c r="L38" s="32" t="s">
        <v>55</v>
      </c>
      <c r="M38" s="78"/>
    </row>
    <row r="39" spans="1:13" ht="15" customHeight="1" x14ac:dyDescent="0.25">
      <c r="A39" s="201"/>
      <c r="B39" s="185"/>
      <c r="C39" s="117" t="s">
        <v>5</v>
      </c>
      <c r="D39" s="32" t="s">
        <v>110</v>
      </c>
      <c r="E39" s="105">
        <v>14640027</v>
      </c>
      <c r="F39" s="35"/>
      <c r="G39" s="32">
        <v>1</v>
      </c>
      <c r="H39" s="32"/>
      <c r="I39" s="32"/>
      <c r="J39" s="108">
        <v>1324.4605920000001</v>
      </c>
      <c r="K39" s="103">
        <f t="shared" si="5"/>
        <v>1324.4605920000001</v>
      </c>
      <c r="L39" s="32" t="s">
        <v>280</v>
      </c>
    </row>
    <row r="40" spans="1:13" ht="15" customHeight="1" x14ac:dyDescent="0.25">
      <c r="A40" s="201"/>
      <c r="B40" s="185"/>
      <c r="C40" s="117" t="s">
        <v>5</v>
      </c>
      <c r="D40" s="32" t="s">
        <v>110</v>
      </c>
      <c r="E40" s="105">
        <v>14558674</v>
      </c>
      <c r="F40" s="35"/>
      <c r="G40" s="32">
        <v>1</v>
      </c>
      <c r="H40" s="32"/>
      <c r="I40" s="32"/>
      <c r="J40" s="102">
        <v>498.95092799999992</v>
      </c>
      <c r="K40" s="103">
        <f t="shared" si="5"/>
        <v>498.95092799999992</v>
      </c>
      <c r="L40" s="32" t="s">
        <v>308</v>
      </c>
    </row>
    <row r="41" spans="1:13" ht="15" customHeight="1" x14ac:dyDescent="0.25">
      <c r="A41" s="201"/>
      <c r="B41" s="185"/>
      <c r="C41" s="117" t="s">
        <v>5</v>
      </c>
      <c r="D41" s="32" t="s">
        <v>231</v>
      </c>
      <c r="E41" s="105">
        <v>14552332</v>
      </c>
      <c r="F41" s="35"/>
      <c r="G41" s="32">
        <v>1</v>
      </c>
      <c r="H41" s="32"/>
      <c r="I41" s="32"/>
      <c r="J41" s="102">
        <v>166.87739249999998</v>
      </c>
      <c r="K41" s="103">
        <f t="shared" si="5"/>
        <v>166.87739249999998</v>
      </c>
      <c r="L41" s="32" t="s">
        <v>55</v>
      </c>
    </row>
    <row r="42" spans="1:13" ht="15" customHeight="1" x14ac:dyDescent="0.25">
      <c r="A42" s="201"/>
      <c r="B42" s="185"/>
      <c r="C42" s="117" t="s">
        <v>5</v>
      </c>
      <c r="D42" s="32" t="s">
        <v>309</v>
      </c>
      <c r="E42" s="105">
        <v>14594933</v>
      </c>
      <c r="F42" s="35"/>
      <c r="G42" s="32">
        <v>1</v>
      </c>
      <c r="H42" s="32"/>
      <c r="I42" s="32"/>
      <c r="J42" s="102">
        <v>166.66666666666666</v>
      </c>
      <c r="K42" s="103">
        <f t="shared" si="5"/>
        <v>166.66666666666666</v>
      </c>
      <c r="L42" s="32" t="s">
        <v>94</v>
      </c>
    </row>
    <row r="43" spans="1:13" ht="15" customHeight="1" x14ac:dyDescent="0.25">
      <c r="A43" s="201"/>
      <c r="B43" s="185"/>
      <c r="C43" s="117" t="s">
        <v>5</v>
      </c>
      <c r="D43" s="32" t="s">
        <v>11</v>
      </c>
      <c r="E43" s="105">
        <v>14529771</v>
      </c>
      <c r="F43" s="35"/>
      <c r="G43" s="32">
        <v>1</v>
      </c>
      <c r="H43" s="32"/>
      <c r="I43" s="32"/>
      <c r="J43" s="108">
        <v>61.090909090909093</v>
      </c>
      <c r="K43" s="103">
        <f t="shared" si="5"/>
        <v>61.090909090909093</v>
      </c>
      <c r="L43" s="32" t="s">
        <v>55</v>
      </c>
    </row>
    <row r="44" spans="1:13" ht="15" customHeight="1" x14ac:dyDescent="0.25">
      <c r="A44" s="201"/>
      <c r="B44" s="185"/>
      <c r="C44" s="117" t="s">
        <v>5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5"/>
        <v>230.0894505</v>
      </c>
      <c r="L44" s="32" t="s">
        <v>280</v>
      </c>
    </row>
    <row r="45" spans="1:13" ht="15" customHeight="1" x14ac:dyDescent="0.25">
      <c r="A45" s="201"/>
      <c r="B45" s="185"/>
      <c r="C45" s="117" t="s">
        <v>250</v>
      </c>
      <c r="D45" s="32" t="s">
        <v>71</v>
      </c>
      <c r="E45" s="105">
        <v>14529773</v>
      </c>
      <c r="F45" s="35"/>
      <c r="G45" s="32">
        <v>1</v>
      </c>
      <c r="H45" s="32"/>
      <c r="I45" s="32"/>
      <c r="J45" s="102">
        <v>407.4</v>
      </c>
      <c r="K45" s="103">
        <f t="shared" si="5"/>
        <v>407.4</v>
      </c>
      <c r="L45" s="32" t="s">
        <v>94</v>
      </c>
    </row>
    <row r="46" spans="1:13" ht="15" customHeight="1" x14ac:dyDescent="0.25">
      <c r="A46" s="201"/>
      <c r="B46" s="185"/>
      <c r="C46" s="117" t="s">
        <v>5</v>
      </c>
      <c r="D46" s="32" t="s">
        <v>11</v>
      </c>
      <c r="E46" s="105">
        <v>14529762</v>
      </c>
      <c r="F46" s="35"/>
      <c r="G46" s="32">
        <v>3</v>
      </c>
      <c r="H46" s="32"/>
      <c r="I46" s="32"/>
      <c r="J46" s="102">
        <v>50.782032000000001</v>
      </c>
      <c r="K46" s="103">
        <f t="shared" si="5"/>
        <v>152.34609599999999</v>
      </c>
      <c r="L46" s="32" t="s">
        <v>280</v>
      </c>
    </row>
    <row r="47" spans="1:13" ht="15" customHeight="1" x14ac:dyDescent="0.25">
      <c r="A47" s="201"/>
      <c r="B47" s="185"/>
      <c r="C47" s="117" t="s">
        <v>243</v>
      </c>
      <c r="D47" s="32" t="s">
        <v>310</v>
      </c>
      <c r="E47" s="105">
        <v>14529769</v>
      </c>
      <c r="F47" s="35"/>
      <c r="G47" s="32">
        <v>1</v>
      </c>
      <c r="H47" s="32"/>
      <c r="I47" s="32"/>
      <c r="J47" s="102">
        <v>100</v>
      </c>
      <c r="K47" s="103">
        <f t="shared" si="5"/>
        <v>100</v>
      </c>
      <c r="L47" s="32" t="s">
        <v>94</v>
      </c>
    </row>
    <row r="48" spans="1:13" ht="15" customHeight="1" x14ac:dyDescent="0.25">
      <c r="A48" s="201"/>
      <c r="B48" s="185"/>
      <c r="C48" s="117" t="s">
        <v>5</v>
      </c>
      <c r="D48" s="32" t="s">
        <v>17</v>
      </c>
      <c r="E48" s="105">
        <v>14529765</v>
      </c>
      <c r="F48" s="35"/>
      <c r="G48" s="32">
        <v>1</v>
      </c>
      <c r="H48" s="32"/>
      <c r="I48" s="32"/>
      <c r="J48" s="102">
        <v>63.715679999999999</v>
      </c>
      <c r="K48" s="103">
        <f t="shared" si="5"/>
        <v>63.715679999999999</v>
      </c>
      <c r="L48" s="32" t="s">
        <v>55</v>
      </c>
      <c r="M48" s="78"/>
    </row>
    <row r="49" spans="1:13" ht="15" customHeight="1" x14ac:dyDescent="0.25">
      <c r="A49" s="201"/>
      <c r="B49" s="185"/>
      <c r="C49" s="117" t="s">
        <v>5</v>
      </c>
      <c r="D49" s="32" t="s">
        <v>24</v>
      </c>
      <c r="E49" s="105">
        <v>14552320</v>
      </c>
      <c r="F49" s="35"/>
      <c r="G49" s="32">
        <v>1</v>
      </c>
      <c r="H49" s="32"/>
      <c r="I49" s="32"/>
      <c r="J49" s="102">
        <v>85.787792999999994</v>
      </c>
      <c r="K49" s="103">
        <f t="shared" si="5"/>
        <v>85.787792999999994</v>
      </c>
      <c r="L49" s="32" t="s">
        <v>295</v>
      </c>
      <c r="M49" s="78"/>
    </row>
    <row r="50" spans="1:13" ht="15" customHeight="1" x14ac:dyDescent="0.25">
      <c r="A50" s="201"/>
      <c r="B50" s="185"/>
      <c r="C50" s="117" t="s">
        <v>5</v>
      </c>
      <c r="D50" s="32" t="s">
        <v>110</v>
      </c>
      <c r="E50" s="105" t="s">
        <v>18</v>
      </c>
      <c r="F50" s="35"/>
      <c r="G50" s="32">
        <v>1</v>
      </c>
      <c r="H50" s="32"/>
      <c r="I50" s="32"/>
      <c r="J50" s="102">
        <v>101.92392</v>
      </c>
      <c r="K50" s="103">
        <f t="shared" si="5"/>
        <v>101.92392</v>
      </c>
      <c r="L50" s="32" t="s">
        <v>55</v>
      </c>
      <c r="M50" s="78"/>
    </row>
    <row r="51" spans="1:13" ht="15" customHeight="1" x14ac:dyDescent="0.25">
      <c r="A51" s="201" t="s">
        <v>306</v>
      </c>
      <c r="B51" s="185" t="s">
        <v>104</v>
      </c>
      <c r="C51" s="117" t="s">
        <v>5</v>
      </c>
      <c r="D51" s="32" t="s">
        <v>22</v>
      </c>
      <c r="E51" s="105">
        <v>990596</v>
      </c>
      <c r="F51" s="35"/>
      <c r="G51" s="32">
        <v>1</v>
      </c>
      <c r="H51" s="32"/>
      <c r="I51" s="32"/>
      <c r="J51" s="108">
        <v>2.8788480000000001</v>
      </c>
      <c r="K51" s="103">
        <f t="shared" ref="K51:K64" si="6">J51*G51</f>
        <v>2.8788480000000001</v>
      </c>
      <c r="L51" s="32" t="s">
        <v>308</v>
      </c>
    </row>
    <row r="52" spans="1:13" ht="15" customHeight="1" x14ac:dyDescent="0.25">
      <c r="A52" s="201"/>
      <c r="B52" s="185"/>
      <c r="C52" s="117" t="s">
        <v>5</v>
      </c>
      <c r="D52" s="32" t="s">
        <v>24</v>
      </c>
      <c r="E52" s="105">
        <v>14508911</v>
      </c>
      <c r="F52" s="35"/>
      <c r="G52" s="32">
        <v>1</v>
      </c>
      <c r="H52" s="32"/>
      <c r="I52" s="32"/>
      <c r="J52" s="108">
        <v>133.29489599999997</v>
      </c>
      <c r="K52" s="103">
        <f t="shared" si="6"/>
        <v>133.29489599999997</v>
      </c>
      <c r="L52" s="32" t="s">
        <v>55</v>
      </c>
      <c r="M52" s="77"/>
    </row>
    <row r="53" spans="1:13" ht="15" customHeight="1" x14ac:dyDescent="0.25">
      <c r="A53" s="201"/>
      <c r="B53" s="185"/>
      <c r="C53" s="117" t="s">
        <v>5</v>
      </c>
      <c r="D53" s="32" t="s">
        <v>110</v>
      </c>
      <c r="E53" s="105">
        <v>14640027</v>
      </c>
      <c r="F53" s="35"/>
      <c r="G53" s="32">
        <v>1</v>
      </c>
      <c r="H53" s="32"/>
      <c r="I53" s="32"/>
      <c r="J53" s="108">
        <v>1324.4605920000001</v>
      </c>
      <c r="K53" s="103">
        <f t="shared" si="6"/>
        <v>1324.4605920000001</v>
      </c>
      <c r="L53" s="32" t="s">
        <v>280</v>
      </c>
      <c r="M53" s="77"/>
    </row>
    <row r="54" spans="1:13" ht="15" customHeight="1" x14ac:dyDescent="0.25">
      <c r="A54" s="201"/>
      <c r="B54" s="185"/>
      <c r="C54" s="117" t="s">
        <v>5</v>
      </c>
      <c r="D54" s="32" t="s">
        <v>110</v>
      </c>
      <c r="E54" s="105">
        <v>14558674</v>
      </c>
      <c r="F54" s="35"/>
      <c r="G54" s="32">
        <v>1</v>
      </c>
      <c r="H54" s="32"/>
      <c r="I54" s="32"/>
      <c r="J54" s="102">
        <v>498.95092799999992</v>
      </c>
      <c r="K54" s="103">
        <f t="shared" si="6"/>
        <v>498.95092799999992</v>
      </c>
      <c r="L54" s="32" t="s">
        <v>308</v>
      </c>
    </row>
    <row r="55" spans="1:13" ht="15" customHeight="1" x14ac:dyDescent="0.25">
      <c r="A55" s="201"/>
      <c r="B55" s="185"/>
      <c r="C55" s="117" t="s">
        <v>5</v>
      </c>
      <c r="D55" s="32" t="s">
        <v>231</v>
      </c>
      <c r="E55" s="105">
        <v>14552332</v>
      </c>
      <c r="F55" s="35"/>
      <c r="G55" s="32">
        <v>1</v>
      </c>
      <c r="H55" s="32"/>
      <c r="I55" s="32"/>
      <c r="J55" s="102">
        <v>166.87739249999998</v>
      </c>
      <c r="K55" s="103">
        <f t="shared" si="6"/>
        <v>166.87739249999998</v>
      </c>
      <c r="L55" s="32" t="s">
        <v>55</v>
      </c>
    </row>
    <row r="56" spans="1:13" ht="15" customHeight="1" x14ac:dyDescent="0.25">
      <c r="A56" s="201"/>
      <c r="B56" s="185"/>
      <c r="C56" s="117" t="s">
        <v>5</v>
      </c>
      <c r="D56" s="32" t="s">
        <v>309</v>
      </c>
      <c r="E56" s="105">
        <v>14594933</v>
      </c>
      <c r="F56" s="35"/>
      <c r="G56" s="32">
        <v>1</v>
      </c>
      <c r="H56" s="32"/>
      <c r="I56" s="32"/>
      <c r="J56" s="102">
        <v>166.66666666666666</v>
      </c>
      <c r="K56" s="103">
        <f t="shared" si="6"/>
        <v>166.66666666666666</v>
      </c>
      <c r="L56" s="32" t="s">
        <v>94</v>
      </c>
    </row>
    <row r="57" spans="1:13" ht="15" customHeight="1" x14ac:dyDescent="0.25">
      <c r="A57" s="201"/>
      <c r="B57" s="185"/>
      <c r="C57" s="117" t="s">
        <v>5</v>
      </c>
      <c r="D57" s="32" t="s">
        <v>11</v>
      </c>
      <c r="E57" s="105">
        <v>14529771</v>
      </c>
      <c r="F57" s="35"/>
      <c r="G57" s="32">
        <v>1</v>
      </c>
      <c r="H57" s="32"/>
      <c r="I57" s="32"/>
      <c r="J57" s="108">
        <v>61.090909090909093</v>
      </c>
      <c r="K57" s="103">
        <f t="shared" si="6"/>
        <v>61.090909090909093</v>
      </c>
      <c r="L57" s="32" t="s">
        <v>55</v>
      </c>
      <c r="M57" s="78"/>
    </row>
    <row r="58" spans="1:13" ht="15" customHeight="1" x14ac:dyDescent="0.25">
      <c r="A58" s="201"/>
      <c r="B58" s="185"/>
      <c r="C58" s="117" t="s">
        <v>5</v>
      </c>
      <c r="D58" s="32" t="s">
        <v>90</v>
      </c>
      <c r="E58" s="105">
        <v>14529772</v>
      </c>
      <c r="F58" s="35"/>
      <c r="G58" s="32">
        <v>1</v>
      </c>
      <c r="H58" s="32"/>
      <c r="I58" s="32"/>
      <c r="J58" s="102">
        <v>230.0894505</v>
      </c>
      <c r="K58" s="103">
        <f t="shared" si="6"/>
        <v>230.0894505</v>
      </c>
      <c r="L58" s="32" t="s">
        <v>280</v>
      </c>
    </row>
    <row r="59" spans="1:13" ht="15" customHeight="1" x14ac:dyDescent="0.25">
      <c r="A59" s="201"/>
      <c r="B59" s="185"/>
      <c r="C59" s="117" t="s">
        <v>250</v>
      </c>
      <c r="D59" s="32" t="s">
        <v>71</v>
      </c>
      <c r="E59" s="105">
        <v>14529773</v>
      </c>
      <c r="F59" s="35"/>
      <c r="G59" s="32">
        <v>1</v>
      </c>
      <c r="H59" s="32"/>
      <c r="I59" s="32"/>
      <c r="J59" s="102">
        <v>407.4</v>
      </c>
      <c r="K59" s="103">
        <f t="shared" si="6"/>
        <v>407.4</v>
      </c>
      <c r="L59" s="32" t="s">
        <v>94</v>
      </c>
    </row>
    <row r="60" spans="1:13" ht="15" customHeight="1" x14ac:dyDescent="0.25">
      <c r="A60" s="201"/>
      <c r="B60" s="185"/>
      <c r="C60" s="117" t="s">
        <v>5</v>
      </c>
      <c r="D60" s="32" t="s">
        <v>11</v>
      </c>
      <c r="E60" s="105">
        <v>14529762</v>
      </c>
      <c r="F60" s="35"/>
      <c r="G60" s="32">
        <v>3</v>
      </c>
      <c r="H60" s="32"/>
      <c r="I60" s="32"/>
      <c r="J60" s="102">
        <v>50.782032000000001</v>
      </c>
      <c r="K60" s="103">
        <f t="shared" si="6"/>
        <v>152.34609599999999</v>
      </c>
      <c r="L60" s="32" t="s">
        <v>280</v>
      </c>
    </row>
    <row r="61" spans="1:13" ht="15" customHeight="1" x14ac:dyDescent="0.25">
      <c r="A61" s="201"/>
      <c r="B61" s="185"/>
      <c r="C61" s="117" t="s">
        <v>243</v>
      </c>
      <c r="D61" s="32" t="s">
        <v>310</v>
      </c>
      <c r="E61" s="105">
        <v>14529769</v>
      </c>
      <c r="F61" s="35"/>
      <c r="G61" s="32">
        <v>1</v>
      </c>
      <c r="H61" s="32"/>
      <c r="I61" s="32"/>
      <c r="J61" s="102">
        <v>100</v>
      </c>
      <c r="K61" s="103">
        <f t="shared" si="6"/>
        <v>100</v>
      </c>
      <c r="L61" s="32" t="s">
        <v>94</v>
      </c>
    </row>
    <row r="62" spans="1:13" ht="15" customHeight="1" x14ac:dyDescent="0.25">
      <c r="A62" s="201"/>
      <c r="B62" s="185"/>
      <c r="C62" s="117" t="s">
        <v>5</v>
      </c>
      <c r="D62" s="32" t="s">
        <v>17</v>
      </c>
      <c r="E62" s="105">
        <v>14529765</v>
      </c>
      <c r="F62" s="35"/>
      <c r="G62" s="32">
        <v>1</v>
      </c>
      <c r="H62" s="32"/>
      <c r="I62" s="32"/>
      <c r="J62" s="102">
        <v>63.715679999999999</v>
      </c>
      <c r="K62" s="103">
        <f t="shared" si="6"/>
        <v>63.715679999999999</v>
      </c>
      <c r="L62" s="32" t="s">
        <v>55</v>
      </c>
    </row>
    <row r="63" spans="1:13" ht="15" customHeight="1" x14ac:dyDescent="0.25">
      <c r="A63" s="201"/>
      <c r="B63" s="185"/>
      <c r="C63" s="117" t="s">
        <v>5</v>
      </c>
      <c r="D63" s="32" t="s">
        <v>24</v>
      </c>
      <c r="E63" s="105">
        <v>14552320</v>
      </c>
      <c r="F63" s="35"/>
      <c r="G63" s="32">
        <v>1</v>
      </c>
      <c r="H63" s="32"/>
      <c r="I63" s="32"/>
      <c r="J63" s="102">
        <v>85.787792999999994</v>
      </c>
      <c r="K63" s="103">
        <f t="shared" si="6"/>
        <v>85.787792999999994</v>
      </c>
      <c r="L63" s="32" t="s">
        <v>295</v>
      </c>
    </row>
    <row r="64" spans="1:13" ht="15" customHeight="1" x14ac:dyDescent="0.25">
      <c r="A64" s="201"/>
      <c r="B64" s="185"/>
      <c r="C64" s="117" t="s">
        <v>5</v>
      </c>
      <c r="D64" s="32" t="s">
        <v>110</v>
      </c>
      <c r="E64" s="105" t="s">
        <v>18</v>
      </c>
      <c r="F64" s="35"/>
      <c r="G64" s="32">
        <v>1</v>
      </c>
      <c r="H64" s="32"/>
      <c r="I64" s="32"/>
      <c r="J64" s="102">
        <v>101.92392</v>
      </c>
      <c r="K64" s="103">
        <f t="shared" si="6"/>
        <v>101.92392</v>
      </c>
      <c r="L64" s="32" t="s">
        <v>55</v>
      </c>
    </row>
    <row r="65" spans="1:13" ht="15" customHeight="1" x14ac:dyDescent="0.25">
      <c r="A65" s="201" t="s">
        <v>311</v>
      </c>
      <c r="B65" s="185" t="s">
        <v>107</v>
      </c>
      <c r="C65" s="80" t="s">
        <v>5</v>
      </c>
      <c r="D65" s="32" t="s">
        <v>231</v>
      </c>
      <c r="E65" s="105">
        <v>14554877</v>
      </c>
      <c r="F65" s="35"/>
      <c r="G65" s="32">
        <v>1</v>
      </c>
      <c r="H65" s="32"/>
      <c r="I65" s="32"/>
      <c r="J65" s="108">
        <v>617.13187200000004</v>
      </c>
      <c r="K65" s="103">
        <f>G65*J65</f>
        <v>617.13187200000004</v>
      </c>
      <c r="L65" s="32" t="s">
        <v>295</v>
      </c>
      <c r="M65" s="78"/>
    </row>
    <row r="66" spans="1:13" ht="15" customHeight="1" x14ac:dyDescent="0.25">
      <c r="A66" s="201"/>
      <c r="B66" s="185"/>
      <c r="C66" s="80" t="s">
        <v>5</v>
      </c>
      <c r="D66" s="32" t="s">
        <v>17</v>
      </c>
      <c r="E66" s="105">
        <v>14511981</v>
      </c>
      <c r="F66" s="35"/>
      <c r="G66" s="32">
        <v>2</v>
      </c>
      <c r="H66" s="32"/>
      <c r="I66" s="32"/>
      <c r="J66" s="102">
        <v>90.991152</v>
      </c>
      <c r="K66" s="103">
        <f t="shared" ref="K66:K76" si="7">G66*J66</f>
        <v>181.982304</v>
      </c>
      <c r="L66" s="32" t="s">
        <v>295</v>
      </c>
      <c r="M66" s="78"/>
    </row>
    <row r="67" spans="1:13" ht="15" customHeight="1" x14ac:dyDescent="0.25">
      <c r="A67" s="201"/>
      <c r="B67" s="185"/>
      <c r="C67" s="80" t="s">
        <v>73</v>
      </c>
      <c r="D67" s="32" t="s">
        <v>89</v>
      </c>
      <c r="E67" s="105">
        <v>14563796</v>
      </c>
      <c r="F67" s="35"/>
      <c r="G67" s="32">
        <v>1</v>
      </c>
      <c r="H67" s="32"/>
      <c r="I67" s="32"/>
      <c r="J67" s="102">
        <v>459.9</v>
      </c>
      <c r="K67" s="103">
        <f t="shared" si="7"/>
        <v>459.9</v>
      </c>
      <c r="L67" s="32" t="s">
        <v>94</v>
      </c>
    </row>
    <row r="68" spans="1:13" ht="15" customHeight="1" x14ac:dyDescent="0.25">
      <c r="A68" s="201"/>
      <c r="B68" s="185"/>
      <c r="C68" s="80" t="s">
        <v>5</v>
      </c>
      <c r="D68" s="32" t="s">
        <v>12</v>
      </c>
      <c r="E68" s="105">
        <v>14594327</v>
      </c>
      <c r="F68" s="35"/>
      <c r="G68" s="32">
        <v>2</v>
      </c>
      <c r="H68" s="32"/>
      <c r="I68" s="32"/>
      <c r="J68" s="102">
        <v>300</v>
      </c>
      <c r="K68" s="103">
        <f t="shared" si="7"/>
        <v>600</v>
      </c>
      <c r="L68" s="32" t="s">
        <v>94</v>
      </c>
    </row>
    <row r="69" spans="1:13" ht="15" customHeight="1" x14ac:dyDescent="0.25">
      <c r="A69" s="201"/>
      <c r="B69" s="185"/>
      <c r="C69" s="80" t="s">
        <v>73</v>
      </c>
      <c r="D69" s="32" t="s">
        <v>11</v>
      </c>
      <c r="E69" s="105">
        <v>14536027</v>
      </c>
      <c r="F69" s="35"/>
      <c r="G69" s="32">
        <v>2</v>
      </c>
      <c r="H69" s="32"/>
      <c r="I69" s="32"/>
      <c r="J69" s="108">
        <v>52.5</v>
      </c>
      <c r="K69" s="103">
        <f t="shared" si="7"/>
        <v>105</v>
      </c>
      <c r="L69" s="32" t="s">
        <v>94</v>
      </c>
    </row>
    <row r="70" spans="1:13" ht="15" customHeight="1" x14ac:dyDescent="0.25">
      <c r="A70" s="201"/>
      <c r="B70" s="185"/>
      <c r="C70" s="80" t="s">
        <v>5</v>
      </c>
      <c r="D70" s="32" t="s">
        <v>312</v>
      </c>
      <c r="E70" s="105">
        <v>14510070</v>
      </c>
      <c r="F70" s="107"/>
      <c r="G70" s="32">
        <v>2</v>
      </c>
      <c r="H70" s="32"/>
      <c r="I70" s="32"/>
      <c r="J70" s="102">
        <v>76.899868500000011</v>
      </c>
      <c r="K70" s="103">
        <f t="shared" si="7"/>
        <v>153.79973700000002</v>
      </c>
      <c r="L70" s="32" t="s">
        <v>295</v>
      </c>
    </row>
    <row r="71" spans="1:13" ht="15" customHeight="1" x14ac:dyDescent="0.25">
      <c r="A71" s="201"/>
      <c r="B71" s="185"/>
      <c r="C71" s="80" t="s">
        <v>5</v>
      </c>
      <c r="D71" s="32" t="s">
        <v>90</v>
      </c>
      <c r="E71" s="105" t="s">
        <v>313</v>
      </c>
      <c r="F71" s="35"/>
      <c r="G71" s="32">
        <v>18</v>
      </c>
      <c r="H71" s="32"/>
      <c r="I71" s="32"/>
      <c r="J71" s="102">
        <v>9.7828184999999994</v>
      </c>
      <c r="K71" s="103">
        <f t="shared" si="7"/>
        <v>176.090733</v>
      </c>
      <c r="L71" s="32" t="s">
        <v>295</v>
      </c>
    </row>
    <row r="72" spans="1:13" ht="15" customHeight="1" x14ac:dyDescent="0.25">
      <c r="A72" s="201"/>
      <c r="B72" s="185"/>
      <c r="C72" s="80" t="s">
        <v>73</v>
      </c>
      <c r="D72" s="32" t="s">
        <v>89</v>
      </c>
      <c r="E72" s="105">
        <v>14536025</v>
      </c>
      <c r="F72" s="35"/>
      <c r="G72" s="32">
        <v>1</v>
      </c>
      <c r="H72" s="32"/>
      <c r="I72" s="32"/>
      <c r="J72" s="102">
        <v>459.9</v>
      </c>
      <c r="K72" s="103">
        <f t="shared" si="7"/>
        <v>459.9</v>
      </c>
      <c r="L72" s="32" t="s">
        <v>94</v>
      </c>
    </row>
    <row r="73" spans="1:13" ht="15" customHeight="1" x14ac:dyDescent="0.25">
      <c r="A73" s="201"/>
      <c r="B73" s="185"/>
      <c r="C73" s="80" t="s">
        <v>5</v>
      </c>
      <c r="D73" s="32" t="s">
        <v>314</v>
      </c>
      <c r="E73" s="105" t="s">
        <v>315</v>
      </c>
      <c r="F73" s="35"/>
      <c r="G73" s="32">
        <v>1</v>
      </c>
      <c r="H73" s="32"/>
      <c r="I73" s="32"/>
      <c r="J73" s="102">
        <v>81.359960000000001</v>
      </c>
      <c r="K73" s="103">
        <f t="shared" si="7"/>
        <v>81.359960000000001</v>
      </c>
      <c r="L73" s="32" t="s">
        <v>295</v>
      </c>
    </row>
    <row r="74" spans="1:13" ht="15" customHeight="1" x14ac:dyDescent="0.25">
      <c r="A74" s="201"/>
      <c r="B74" s="185"/>
      <c r="C74" s="80" t="s">
        <v>5</v>
      </c>
      <c r="D74" s="32" t="s">
        <v>316</v>
      </c>
      <c r="E74" s="105" t="s">
        <v>315</v>
      </c>
      <c r="F74" s="35"/>
      <c r="G74" s="32">
        <v>3</v>
      </c>
      <c r="H74" s="32"/>
      <c r="I74" s="32"/>
      <c r="J74" s="102">
        <v>52.972480000000004</v>
      </c>
      <c r="K74" s="103">
        <f t="shared" si="7"/>
        <v>158.91744</v>
      </c>
      <c r="L74" s="32" t="s">
        <v>295</v>
      </c>
    </row>
    <row r="75" spans="1:13" ht="15" customHeight="1" x14ac:dyDescent="0.25">
      <c r="A75" s="201"/>
      <c r="B75" s="185"/>
      <c r="C75" s="80" t="s">
        <v>5</v>
      </c>
      <c r="D75" s="32" t="s">
        <v>110</v>
      </c>
      <c r="E75" s="105" t="s">
        <v>14</v>
      </c>
      <c r="F75" s="35"/>
      <c r="G75" s="32">
        <v>2</v>
      </c>
      <c r="H75" s="32"/>
      <c r="I75" s="32"/>
      <c r="J75" s="102">
        <v>174.31847999999994</v>
      </c>
      <c r="K75" s="103">
        <f t="shared" si="7"/>
        <v>348.63695999999987</v>
      </c>
      <c r="L75" s="32" t="s">
        <v>55</v>
      </c>
    </row>
    <row r="76" spans="1:13" ht="15" customHeight="1" x14ac:dyDescent="0.25">
      <c r="A76" s="201"/>
      <c r="B76" s="185"/>
      <c r="C76" s="80" t="s">
        <v>5</v>
      </c>
      <c r="D76" s="32" t="s">
        <v>231</v>
      </c>
      <c r="E76" s="105">
        <v>14554876</v>
      </c>
      <c r="F76" s="35"/>
      <c r="G76" s="32">
        <v>2</v>
      </c>
      <c r="H76" s="32"/>
      <c r="I76" s="32"/>
      <c r="J76" s="102">
        <v>94.917311999999995</v>
      </c>
      <c r="K76" s="103">
        <f t="shared" si="7"/>
        <v>189.83462399999999</v>
      </c>
      <c r="L76" s="32" t="s">
        <v>308</v>
      </c>
    </row>
    <row r="77" spans="1:13" ht="15" customHeight="1" x14ac:dyDescent="0.25">
      <c r="A77" s="201" t="s">
        <v>317</v>
      </c>
      <c r="B77" s="185" t="s">
        <v>119</v>
      </c>
      <c r="C77" s="32" t="s">
        <v>5</v>
      </c>
      <c r="D77" s="32" t="s">
        <v>318</v>
      </c>
      <c r="E77" s="105">
        <v>14564858</v>
      </c>
      <c r="F77" s="32"/>
      <c r="G77" s="32">
        <v>1</v>
      </c>
      <c r="H77" s="32"/>
      <c r="I77" s="32"/>
      <c r="J77" s="102">
        <v>15.986880000000001</v>
      </c>
      <c r="K77" s="103">
        <f t="shared" ref="K77:K78" si="8">J77*G77</f>
        <v>15.986880000000001</v>
      </c>
      <c r="L77" s="32" t="s">
        <v>116</v>
      </c>
    </row>
    <row r="78" spans="1:13" ht="15" customHeight="1" x14ac:dyDescent="0.25">
      <c r="A78" s="201"/>
      <c r="B78" s="185"/>
      <c r="C78" s="32" t="s">
        <v>5</v>
      </c>
      <c r="D78" s="32" t="s">
        <v>318</v>
      </c>
      <c r="E78" s="105">
        <v>14564857</v>
      </c>
      <c r="F78" s="32"/>
      <c r="G78" s="32">
        <v>2</v>
      </c>
      <c r="H78" s="32"/>
      <c r="I78" s="32"/>
      <c r="J78" s="102">
        <v>125.01397439999998</v>
      </c>
      <c r="K78" s="103">
        <f t="shared" si="8"/>
        <v>250.02794879999996</v>
      </c>
      <c r="L78" s="32" t="s">
        <v>116</v>
      </c>
    </row>
    <row r="79" spans="1:13" ht="15" customHeight="1" x14ac:dyDescent="0.25">
      <c r="A79" s="201" t="s">
        <v>319</v>
      </c>
      <c r="B79" s="185" t="s">
        <v>124</v>
      </c>
      <c r="C79" s="32" t="s">
        <v>5</v>
      </c>
      <c r="D79" s="32" t="s">
        <v>10</v>
      </c>
      <c r="E79" s="104">
        <v>14502645</v>
      </c>
      <c r="F79" s="32">
        <v>14502645</v>
      </c>
      <c r="G79" s="32">
        <v>1</v>
      </c>
      <c r="H79" s="32"/>
      <c r="I79" s="32"/>
      <c r="J79" s="102">
        <v>341.75735999999989</v>
      </c>
      <c r="K79" s="103">
        <f>J79*G79</f>
        <v>341.75735999999989</v>
      </c>
      <c r="L79" s="32" t="s">
        <v>55</v>
      </c>
    </row>
    <row r="80" spans="1:13" ht="15" customHeight="1" x14ac:dyDescent="0.25">
      <c r="A80" s="201"/>
      <c r="B80" s="185"/>
      <c r="C80" s="32" t="s">
        <v>5</v>
      </c>
      <c r="D80" s="32" t="s">
        <v>93</v>
      </c>
      <c r="E80" s="104">
        <v>993326</v>
      </c>
      <c r="F80" s="32">
        <v>949238</v>
      </c>
      <c r="G80" s="32">
        <v>8</v>
      </c>
      <c r="H80" s="32"/>
      <c r="I80" s="32"/>
      <c r="J80" s="102">
        <v>4.3524390000000004</v>
      </c>
      <c r="K80" s="103">
        <f>J80*G80</f>
        <v>34.819512000000003</v>
      </c>
      <c r="L80" s="32" t="s">
        <v>55</v>
      </c>
    </row>
    <row r="81" spans="1:12" ht="15.75" customHeight="1" x14ac:dyDescent="0.25">
      <c r="A81" s="201" t="s">
        <v>320</v>
      </c>
      <c r="B81" s="186" t="s">
        <v>126</v>
      </c>
      <c r="C81" s="118" t="s">
        <v>5</v>
      </c>
      <c r="D81" s="119" t="s">
        <v>127</v>
      </c>
      <c r="E81" s="105">
        <v>17445359</v>
      </c>
      <c r="F81" s="35">
        <v>11715805</v>
      </c>
      <c r="G81" s="35">
        <v>1</v>
      </c>
      <c r="H81" s="35"/>
      <c r="I81" s="35"/>
      <c r="J81" s="102">
        <v>7131.78</v>
      </c>
      <c r="K81" s="103">
        <f>J81*G81</f>
        <v>7131.78</v>
      </c>
      <c r="L81" s="32" t="s">
        <v>55</v>
      </c>
    </row>
    <row r="82" spans="1:12" ht="15.75" customHeight="1" x14ac:dyDescent="0.25">
      <c r="A82" s="201"/>
      <c r="B82" s="186"/>
      <c r="C82" s="118" t="s">
        <v>5</v>
      </c>
      <c r="D82" s="119" t="s">
        <v>7</v>
      </c>
      <c r="E82" s="105">
        <v>20905400</v>
      </c>
      <c r="F82" s="35">
        <v>20817648</v>
      </c>
      <c r="G82" s="35">
        <v>24</v>
      </c>
      <c r="H82" s="35"/>
      <c r="I82" s="35"/>
      <c r="J82" s="102">
        <v>69.600384000000005</v>
      </c>
      <c r="K82" s="103">
        <f t="shared" ref="K82:K145" si="9">J82*G82</f>
        <v>1670.409216</v>
      </c>
      <c r="L82" s="32" t="s">
        <v>280</v>
      </c>
    </row>
    <row r="83" spans="1:12" ht="15.75" customHeight="1" x14ac:dyDescent="0.25">
      <c r="A83" s="201"/>
      <c r="B83" s="186"/>
      <c r="C83" s="118" t="s">
        <v>5</v>
      </c>
      <c r="D83" s="119" t="s">
        <v>129</v>
      </c>
      <c r="E83" s="105">
        <v>20459329</v>
      </c>
      <c r="F83" s="35"/>
      <c r="G83" s="35">
        <v>12</v>
      </c>
      <c r="H83" s="35"/>
      <c r="I83" s="35"/>
      <c r="J83" s="102">
        <v>112.48675199999998</v>
      </c>
      <c r="K83" s="103">
        <f t="shared" si="9"/>
        <v>1349.8410239999998</v>
      </c>
      <c r="L83" s="32" t="s">
        <v>55</v>
      </c>
    </row>
    <row r="84" spans="1:12" ht="15.75" customHeight="1" x14ac:dyDescent="0.25">
      <c r="A84" s="201"/>
      <c r="B84" s="186"/>
      <c r="C84" s="118" t="s">
        <v>5</v>
      </c>
      <c r="D84" s="119" t="s">
        <v>131</v>
      </c>
      <c r="E84" s="105">
        <v>3169366</v>
      </c>
      <c r="F84" s="35"/>
      <c r="G84" s="35">
        <v>12</v>
      </c>
      <c r="H84" s="35"/>
      <c r="I84" s="35"/>
      <c r="J84" s="102">
        <v>113.79390749999999</v>
      </c>
      <c r="K84" s="103">
        <f t="shared" si="9"/>
        <v>1365.5268899999999</v>
      </c>
      <c r="L84" s="32" t="s">
        <v>55</v>
      </c>
    </row>
    <row r="85" spans="1:12" ht="15.75" customHeight="1" x14ac:dyDescent="0.25">
      <c r="A85" s="201"/>
      <c r="B85" s="186"/>
      <c r="C85" s="118" t="s">
        <v>5</v>
      </c>
      <c r="D85" s="119" t="s">
        <v>132</v>
      </c>
      <c r="E85" s="105">
        <v>20459326</v>
      </c>
      <c r="F85" s="35"/>
      <c r="G85" s="35">
        <v>12</v>
      </c>
      <c r="H85" s="35"/>
      <c r="I85" s="35"/>
      <c r="J85" s="102">
        <v>76.098959999999991</v>
      </c>
      <c r="K85" s="103">
        <f t="shared" si="9"/>
        <v>913.18751999999995</v>
      </c>
      <c r="L85" s="32" t="s">
        <v>280</v>
      </c>
    </row>
    <row r="86" spans="1:12" ht="15.75" customHeight="1" x14ac:dyDescent="0.25">
      <c r="A86" s="201"/>
      <c r="B86" s="186"/>
      <c r="C86" s="118" t="s">
        <v>5</v>
      </c>
      <c r="D86" s="119" t="s">
        <v>133</v>
      </c>
      <c r="E86" s="105">
        <v>20441945</v>
      </c>
      <c r="F86" s="35"/>
      <c r="G86" s="35">
        <v>12</v>
      </c>
      <c r="H86" s="35"/>
      <c r="I86" s="35"/>
      <c r="J86" s="102">
        <v>30.927917999999998</v>
      </c>
      <c r="K86" s="103">
        <f t="shared" si="9"/>
        <v>371.13501599999995</v>
      </c>
      <c r="L86" s="32" t="s">
        <v>280</v>
      </c>
    </row>
    <row r="87" spans="1:12" ht="15.75" customHeight="1" x14ac:dyDescent="0.25">
      <c r="A87" s="201"/>
      <c r="B87" s="186"/>
      <c r="C87" s="118" t="s">
        <v>5</v>
      </c>
      <c r="D87" s="119" t="s">
        <v>134</v>
      </c>
      <c r="E87" s="105">
        <v>21501189</v>
      </c>
      <c r="F87" s="35"/>
      <c r="G87" s="35">
        <v>24</v>
      </c>
      <c r="H87" s="35"/>
      <c r="I87" s="35"/>
      <c r="J87" s="102">
        <v>8.6436049218750011</v>
      </c>
      <c r="K87" s="103">
        <f t="shared" si="9"/>
        <v>207.44651812500001</v>
      </c>
      <c r="L87" s="32" t="s">
        <v>55</v>
      </c>
    </row>
    <row r="88" spans="1:12" ht="15.75" customHeight="1" x14ac:dyDescent="0.25">
      <c r="A88" s="201"/>
      <c r="B88" s="186"/>
      <c r="C88" s="118" t="s">
        <v>5</v>
      </c>
      <c r="D88" s="119" t="s">
        <v>136</v>
      </c>
      <c r="E88" s="105">
        <v>973523</v>
      </c>
      <c r="F88" s="35"/>
      <c r="G88" s="35">
        <v>4</v>
      </c>
      <c r="H88" s="35"/>
      <c r="I88" s="35"/>
      <c r="J88" s="102">
        <v>1.9051199999999997</v>
      </c>
      <c r="K88" s="103">
        <f t="shared" si="9"/>
        <v>7.6204799999999988</v>
      </c>
      <c r="L88" s="32" t="s">
        <v>280</v>
      </c>
    </row>
    <row r="89" spans="1:12" ht="15.75" customHeight="1" x14ac:dyDescent="0.25">
      <c r="A89" s="201"/>
      <c r="B89" s="186"/>
      <c r="C89" s="118" t="s">
        <v>5</v>
      </c>
      <c r="D89" s="119" t="s">
        <v>139</v>
      </c>
      <c r="E89" s="105">
        <v>13972542</v>
      </c>
      <c r="F89" s="35"/>
      <c r="G89" s="35">
        <v>2</v>
      </c>
      <c r="H89" s="35"/>
      <c r="I89" s="35"/>
      <c r="J89" s="102">
        <v>4.5982719999999997</v>
      </c>
      <c r="K89" s="103">
        <f t="shared" si="9"/>
        <v>9.1965439999999994</v>
      </c>
      <c r="L89" s="32" t="s">
        <v>280</v>
      </c>
    </row>
    <row r="90" spans="1:12" ht="15.75" customHeight="1" x14ac:dyDescent="0.25">
      <c r="A90" s="201"/>
      <c r="B90" s="186"/>
      <c r="C90" s="118" t="s">
        <v>5</v>
      </c>
      <c r="D90" s="119" t="s">
        <v>178</v>
      </c>
      <c r="E90" s="105">
        <v>3165097</v>
      </c>
      <c r="F90" s="35"/>
      <c r="G90" s="35">
        <v>1</v>
      </c>
      <c r="H90" s="35"/>
      <c r="I90" s="35"/>
      <c r="J90" s="102">
        <v>7.1941087968750015</v>
      </c>
      <c r="K90" s="103">
        <f t="shared" si="9"/>
        <v>7.1941087968750015</v>
      </c>
      <c r="L90" s="32" t="s">
        <v>295</v>
      </c>
    </row>
    <row r="91" spans="1:12" ht="15.75" customHeight="1" x14ac:dyDescent="0.25">
      <c r="A91" s="201"/>
      <c r="B91" s="186"/>
      <c r="C91" s="118" t="s">
        <v>5</v>
      </c>
      <c r="D91" s="119" t="s">
        <v>141</v>
      </c>
      <c r="E91" s="105">
        <v>994561</v>
      </c>
      <c r="F91" s="35"/>
      <c r="G91" s="35">
        <v>4</v>
      </c>
      <c r="H91" s="35"/>
      <c r="I91" s="35"/>
      <c r="J91" s="102">
        <v>3.7027199999999993</v>
      </c>
      <c r="K91" s="103">
        <f t="shared" si="9"/>
        <v>14.810879999999997</v>
      </c>
      <c r="L91" s="32" t="s">
        <v>280</v>
      </c>
    </row>
    <row r="92" spans="1:12" ht="15.75" customHeight="1" x14ac:dyDescent="0.25">
      <c r="A92" s="201"/>
      <c r="B92" s="186"/>
      <c r="C92" s="118" t="s">
        <v>5</v>
      </c>
      <c r="D92" s="119" t="s">
        <v>143</v>
      </c>
      <c r="E92" s="105">
        <v>20807510</v>
      </c>
      <c r="F92" s="35"/>
      <c r="G92" s="35">
        <v>1</v>
      </c>
      <c r="H92" s="35"/>
      <c r="I92" s="35"/>
      <c r="J92" s="102">
        <v>39.69</v>
      </c>
      <c r="K92" s="103">
        <f t="shared" si="9"/>
        <v>39.69</v>
      </c>
      <c r="L92" s="32" t="s">
        <v>280</v>
      </c>
    </row>
    <row r="93" spans="1:12" ht="15.75" customHeight="1" x14ac:dyDescent="0.25">
      <c r="A93" s="201"/>
      <c r="B93" s="186"/>
      <c r="C93" s="118" t="s">
        <v>5</v>
      </c>
      <c r="D93" s="119" t="s">
        <v>145</v>
      </c>
      <c r="E93" s="105">
        <v>21123014</v>
      </c>
      <c r="F93" s="35"/>
      <c r="G93" s="35">
        <v>1</v>
      </c>
      <c r="H93" s="35"/>
      <c r="I93" s="35"/>
      <c r="J93" s="102">
        <v>134.670816</v>
      </c>
      <c r="K93" s="103">
        <f t="shared" si="9"/>
        <v>134.670816</v>
      </c>
      <c r="L93" s="32" t="s">
        <v>280</v>
      </c>
    </row>
    <row r="94" spans="1:12" ht="15.75" customHeight="1" x14ac:dyDescent="0.25">
      <c r="A94" s="201"/>
      <c r="B94" s="186"/>
      <c r="C94" s="118" t="s">
        <v>5</v>
      </c>
      <c r="D94" s="119" t="s">
        <v>148</v>
      </c>
      <c r="E94" s="105">
        <v>3964604</v>
      </c>
      <c r="F94" s="35"/>
      <c r="G94" s="35">
        <v>16</v>
      </c>
      <c r="H94" s="35"/>
      <c r="I94" s="35"/>
      <c r="J94" s="102">
        <v>6.6679199999999987</v>
      </c>
      <c r="K94" s="103">
        <f t="shared" si="9"/>
        <v>106.68671999999998</v>
      </c>
      <c r="L94" s="32" t="s">
        <v>280</v>
      </c>
    </row>
    <row r="95" spans="1:12" ht="15.75" customHeight="1" x14ac:dyDescent="0.25">
      <c r="A95" s="201"/>
      <c r="B95" s="186"/>
      <c r="C95" s="118" t="s">
        <v>5</v>
      </c>
      <c r="D95" s="119" t="s">
        <v>152</v>
      </c>
      <c r="E95" s="105">
        <v>20503200</v>
      </c>
      <c r="F95" s="35"/>
      <c r="G95" s="35">
        <v>1</v>
      </c>
      <c r="H95" s="35"/>
      <c r="I95" s="35"/>
      <c r="J95" s="102">
        <v>37.128</v>
      </c>
      <c r="K95" s="103">
        <f t="shared" si="9"/>
        <v>37.128</v>
      </c>
      <c r="L95" s="32" t="s">
        <v>280</v>
      </c>
    </row>
    <row r="96" spans="1:12" ht="15.75" customHeight="1" x14ac:dyDescent="0.25">
      <c r="A96" s="201"/>
      <c r="B96" s="186"/>
      <c r="C96" s="118" t="s">
        <v>5</v>
      </c>
      <c r="D96" s="119" t="s">
        <v>152</v>
      </c>
      <c r="E96" s="105">
        <v>276630</v>
      </c>
      <c r="F96" s="35"/>
      <c r="G96" s="35">
        <v>6</v>
      </c>
      <c r="H96" s="35"/>
      <c r="I96" s="35"/>
      <c r="J96" s="102">
        <v>66.361680000000007</v>
      </c>
      <c r="K96" s="103">
        <f t="shared" si="9"/>
        <v>398.17008000000004</v>
      </c>
      <c r="L96" s="32" t="s">
        <v>280</v>
      </c>
    </row>
    <row r="97" spans="1:12" ht="15.75" customHeight="1" x14ac:dyDescent="0.25">
      <c r="A97" s="201"/>
      <c r="B97" s="186"/>
      <c r="C97" s="118" t="s">
        <v>5</v>
      </c>
      <c r="D97" s="119" t="s">
        <v>153</v>
      </c>
      <c r="E97" s="105">
        <v>276134</v>
      </c>
      <c r="F97" s="35"/>
      <c r="G97" s="35">
        <v>6</v>
      </c>
      <c r="H97" s="35"/>
      <c r="I97" s="35"/>
      <c r="J97" s="102">
        <v>61.281359999999985</v>
      </c>
      <c r="K97" s="103">
        <f t="shared" si="9"/>
        <v>367.68815999999993</v>
      </c>
      <c r="L97" s="32" t="s">
        <v>280</v>
      </c>
    </row>
    <row r="98" spans="1:12" ht="15.75" customHeight="1" x14ac:dyDescent="0.25">
      <c r="A98" s="201"/>
      <c r="B98" s="186"/>
      <c r="C98" s="118" t="s">
        <v>5</v>
      </c>
      <c r="D98" s="119" t="s">
        <v>154</v>
      </c>
      <c r="E98" s="105">
        <v>20578624</v>
      </c>
      <c r="F98" s="35"/>
      <c r="G98" s="35">
        <v>7</v>
      </c>
      <c r="H98" s="35"/>
      <c r="I98" s="35"/>
      <c r="J98" s="102">
        <v>53.530932</v>
      </c>
      <c r="K98" s="103">
        <f t="shared" si="9"/>
        <v>374.71652399999999</v>
      </c>
      <c r="L98" s="32" t="s">
        <v>295</v>
      </c>
    </row>
    <row r="99" spans="1:12" ht="15.75" customHeight="1" x14ac:dyDescent="0.25">
      <c r="A99" s="201"/>
      <c r="B99" s="186"/>
      <c r="C99" s="118" t="s">
        <v>5</v>
      </c>
      <c r="D99" s="119" t="s">
        <v>155</v>
      </c>
      <c r="E99" s="105">
        <v>21948261</v>
      </c>
      <c r="F99" s="35"/>
      <c r="G99" s="35">
        <v>1</v>
      </c>
      <c r="H99" s="35"/>
      <c r="I99" s="35"/>
      <c r="J99" s="102">
        <v>104.25239999999997</v>
      </c>
      <c r="K99" s="103">
        <f t="shared" si="9"/>
        <v>104.25239999999997</v>
      </c>
      <c r="L99" s="32" t="s">
        <v>55</v>
      </c>
    </row>
    <row r="100" spans="1:12" ht="15.75" customHeight="1" x14ac:dyDescent="0.25">
      <c r="A100" s="201"/>
      <c r="B100" s="186"/>
      <c r="C100" s="118" t="s">
        <v>5</v>
      </c>
      <c r="D100" s="119" t="s">
        <v>156</v>
      </c>
      <c r="E100" s="105">
        <v>20711957</v>
      </c>
      <c r="F100" s="35"/>
      <c r="G100" s="35">
        <v>1</v>
      </c>
      <c r="H100" s="35"/>
      <c r="I100" s="35"/>
      <c r="J100" s="102">
        <v>760.77791999999988</v>
      </c>
      <c r="K100" s="103">
        <f t="shared" si="9"/>
        <v>760.77791999999988</v>
      </c>
      <c r="L100" s="32" t="s">
        <v>280</v>
      </c>
    </row>
    <row r="101" spans="1:12" ht="15.75" customHeight="1" x14ac:dyDescent="0.25">
      <c r="A101" s="201"/>
      <c r="B101" s="186"/>
      <c r="C101" s="118" t="s">
        <v>5</v>
      </c>
      <c r="D101" s="119" t="s">
        <v>158</v>
      </c>
      <c r="E101" s="105">
        <v>17460059</v>
      </c>
      <c r="F101" s="35">
        <v>1543896</v>
      </c>
      <c r="G101" s="35">
        <v>1</v>
      </c>
      <c r="H101" s="35"/>
      <c r="I101" s="35"/>
      <c r="J101" s="102">
        <v>243.73658399999999</v>
      </c>
      <c r="K101" s="103">
        <f t="shared" si="9"/>
        <v>243.73658399999999</v>
      </c>
      <c r="L101" s="32" t="s">
        <v>295</v>
      </c>
    </row>
    <row r="102" spans="1:12" ht="15.75" customHeight="1" x14ac:dyDescent="0.25">
      <c r="A102" s="201"/>
      <c r="B102" s="186"/>
      <c r="C102" s="118" t="s">
        <v>5</v>
      </c>
      <c r="D102" s="119" t="s">
        <v>121</v>
      </c>
      <c r="E102" s="105">
        <v>982509</v>
      </c>
      <c r="F102" s="35"/>
      <c r="G102" s="35">
        <v>1</v>
      </c>
      <c r="H102" s="35"/>
      <c r="I102" s="35"/>
      <c r="J102" s="102">
        <v>13.297565531249999</v>
      </c>
      <c r="K102" s="103">
        <f t="shared" si="9"/>
        <v>13.297565531249999</v>
      </c>
      <c r="L102" s="32" t="s">
        <v>295</v>
      </c>
    </row>
    <row r="103" spans="1:12" ht="15.75" customHeight="1" x14ac:dyDescent="0.25">
      <c r="A103" s="201"/>
      <c r="B103" s="186"/>
      <c r="C103" s="118" t="s">
        <v>5</v>
      </c>
      <c r="D103" s="119" t="s">
        <v>145</v>
      </c>
      <c r="E103" s="105">
        <v>20532272</v>
      </c>
      <c r="F103" s="35"/>
      <c r="G103" s="35">
        <v>1</v>
      </c>
      <c r="H103" s="35"/>
      <c r="I103" s="35"/>
      <c r="J103" s="102">
        <v>51.407999999999994</v>
      </c>
      <c r="K103" s="103">
        <f t="shared" si="9"/>
        <v>51.407999999999994</v>
      </c>
      <c r="L103" s="32" t="s">
        <v>280</v>
      </c>
    </row>
    <row r="104" spans="1:12" ht="15.75" customHeight="1" x14ac:dyDescent="0.25">
      <c r="A104" s="201"/>
      <c r="B104" s="186"/>
      <c r="C104" s="118" t="s">
        <v>5</v>
      </c>
      <c r="D104" s="119" t="s">
        <v>150</v>
      </c>
      <c r="E104" s="105">
        <v>990719</v>
      </c>
      <c r="F104" s="35"/>
      <c r="G104" s="35">
        <v>1</v>
      </c>
      <c r="H104" s="35"/>
      <c r="I104" s="35"/>
      <c r="J104" s="102">
        <v>11.600063999999998</v>
      </c>
      <c r="K104" s="103">
        <f t="shared" si="9"/>
        <v>11.600063999999998</v>
      </c>
      <c r="L104" s="32" t="s">
        <v>280</v>
      </c>
    </row>
    <row r="105" spans="1:12" ht="15.75" customHeight="1" x14ac:dyDescent="0.25">
      <c r="A105" s="201"/>
      <c r="B105" s="186"/>
      <c r="C105" s="118" t="s">
        <v>5</v>
      </c>
      <c r="D105" s="119" t="s">
        <v>161</v>
      </c>
      <c r="E105" s="105">
        <v>22397140</v>
      </c>
      <c r="F105" s="35">
        <v>8170261</v>
      </c>
      <c r="G105" s="35">
        <v>1</v>
      </c>
      <c r="H105" s="35"/>
      <c r="I105" s="35"/>
      <c r="J105" s="102">
        <v>1599.6234239999994</v>
      </c>
      <c r="K105" s="103">
        <f t="shared" si="9"/>
        <v>1599.6234239999994</v>
      </c>
      <c r="L105" s="32" t="s">
        <v>280</v>
      </c>
    </row>
    <row r="106" spans="1:12" ht="15.75" customHeight="1" x14ac:dyDescent="0.25">
      <c r="A106" s="201"/>
      <c r="B106" s="186"/>
      <c r="C106" s="118" t="s">
        <v>5</v>
      </c>
      <c r="D106" s="119" t="s">
        <v>158</v>
      </c>
      <c r="E106" s="105">
        <v>21092243</v>
      </c>
      <c r="F106" s="107"/>
      <c r="G106" s="35">
        <v>1</v>
      </c>
      <c r="H106" s="35"/>
      <c r="I106" s="35"/>
      <c r="J106" s="102">
        <v>8.872035046875002</v>
      </c>
      <c r="K106" s="103">
        <f t="shared" si="9"/>
        <v>8.872035046875002</v>
      </c>
      <c r="L106" s="32" t="s">
        <v>295</v>
      </c>
    </row>
    <row r="107" spans="1:12" ht="15.75" customHeight="1" x14ac:dyDescent="0.25">
      <c r="A107" s="201"/>
      <c r="B107" s="186"/>
      <c r="C107" s="118" t="s">
        <v>5</v>
      </c>
      <c r="D107" s="119" t="s">
        <v>121</v>
      </c>
      <c r="E107" s="105">
        <v>8170534</v>
      </c>
      <c r="F107" s="35"/>
      <c r="G107" s="35">
        <v>1</v>
      </c>
      <c r="H107" s="35"/>
      <c r="I107" s="35"/>
      <c r="J107" s="102">
        <v>80.967599999999976</v>
      </c>
      <c r="K107" s="103">
        <f t="shared" si="9"/>
        <v>80.967599999999976</v>
      </c>
      <c r="L107" s="32" t="s">
        <v>280</v>
      </c>
    </row>
    <row r="108" spans="1:12" ht="15.75" customHeight="1" x14ac:dyDescent="0.25">
      <c r="A108" s="201"/>
      <c r="B108" s="186"/>
      <c r="C108" s="118" t="s">
        <v>5</v>
      </c>
      <c r="D108" s="119" t="s">
        <v>25</v>
      </c>
      <c r="E108" s="105">
        <v>13948981</v>
      </c>
      <c r="F108" s="107"/>
      <c r="G108" s="35">
        <v>3</v>
      </c>
      <c r="H108" s="35"/>
      <c r="I108" s="35"/>
      <c r="J108" s="102">
        <v>31.603823999999996</v>
      </c>
      <c r="K108" s="103">
        <f t="shared" si="9"/>
        <v>94.811471999999981</v>
      </c>
      <c r="L108" s="32" t="s">
        <v>280</v>
      </c>
    </row>
    <row r="109" spans="1:12" ht="15.75" customHeight="1" x14ac:dyDescent="0.25">
      <c r="A109" s="201"/>
      <c r="B109" s="186"/>
      <c r="C109" s="118" t="s">
        <v>5</v>
      </c>
      <c r="D109" s="119" t="s">
        <v>121</v>
      </c>
      <c r="E109" s="105">
        <v>982508</v>
      </c>
      <c r="F109" s="35"/>
      <c r="G109" s="35">
        <v>2</v>
      </c>
      <c r="H109" s="35"/>
      <c r="I109" s="35"/>
      <c r="J109" s="102">
        <v>9.0599039999999995</v>
      </c>
      <c r="K109" s="103">
        <f t="shared" si="9"/>
        <v>18.119807999999999</v>
      </c>
      <c r="L109" s="32" t="s">
        <v>280</v>
      </c>
    </row>
    <row r="110" spans="1:12" ht="15.75" customHeight="1" x14ac:dyDescent="0.25">
      <c r="A110" s="201"/>
      <c r="B110" s="186"/>
      <c r="C110" s="118" t="s">
        <v>5</v>
      </c>
      <c r="D110" s="119" t="s">
        <v>170</v>
      </c>
      <c r="E110" s="105">
        <v>17533661</v>
      </c>
      <c r="F110" s="35"/>
      <c r="G110" s="35">
        <v>2</v>
      </c>
      <c r="H110" s="35"/>
      <c r="I110" s="35"/>
      <c r="J110" s="102">
        <v>26.785804500000001</v>
      </c>
      <c r="K110" s="103">
        <f t="shared" si="9"/>
        <v>53.571609000000002</v>
      </c>
      <c r="L110" s="32" t="s">
        <v>55</v>
      </c>
    </row>
    <row r="111" spans="1:12" ht="15.75" customHeight="1" x14ac:dyDescent="0.25">
      <c r="A111" s="201"/>
      <c r="B111" s="186"/>
      <c r="C111" s="118" t="s">
        <v>5</v>
      </c>
      <c r="D111" s="119" t="s">
        <v>170</v>
      </c>
      <c r="E111" s="105">
        <v>21707132</v>
      </c>
      <c r="F111" s="35"/>
      <c r="G111" s="35">
        <v>1</v>
      </c>
      <c r="H111" s="35"/>
      <c r="I111" s="35"/>
      <c r="J111" s="102">
        <v>27.497652000000002</v>
      </c>
      <c r="K111" s="103">
        <f t="shared" si="9"/>
        <v>27.497652000000002</v>
      </c>
      <c r="L111" s="32" t="s">
        <v>55</v>
      </c>
    </row>
    <row r="112" spans="1:12" ht="15.75" customHeight="1" x14ac:dyDescent="0.25">
      <c r="A112" s="201"/>
      <c r="B112" s="186"/>
      <c r="C112" s="118" t="s">
        <v>5</v>
      </c>
      <c r="D112" s="119" t="s">
        <v>121</v>
      </c>
      <c r="E112" s="105">
        <v>982508</v>
      </c>
      <c r="F112" s="35"/>
      <c r="G112" s="35">
        <v>2</v>
      </c>
      <c r="H112" s="35"/>
      <c r="I112" s="35"/>
      <c r="J112" s="102">
        <v>9.0599039999999995</v>
      </c>
      <c r="K112" s="103">
        <f t="shared" si="9"/>
        <v>18.119807999999999</v>
      </c>
      <c r="L112" s="32" t="s">
        <v>280</v>
      </c>
    </row>
    <row r="113" spans="1:12" ht="15.75" customHeight="1" x14ac:dyDescent="0.25">
      <c r="A113" s="201"/>
      <c r="B113" s="186"/>
      <c r="C113" s="118" t="s">
        <v>5</v>
      </c>
      <c r="D113" s="119" t="s">
        <v>158</v>
      </c>
      <c r="E113" s="105">
        <v>20551483</v>
      </c>
      <c r="F113" s="35"/>
      <c r="G113" s="35">
        <v>1</v>
      </c>
      <c r="H113" s="35"/>
      <c r="I113" s="35"/>
      <c r="J113" s="102">
        <v>30.418415999999997</v>
      </c>
      <c r="K113" s="103">
        <f t="shared" si="9"/>
        <v>30.418415999999997</v>
      </c>
      <c r="L113" s="32" t="s">
        <v>55</v>
      </c>
    </row>
    <row r="114" spans="1:12" ht="15.75" customHeight="1" x14ac:dyDescent="0.25">
      <c r="A114" s="201"/>
      <c r="B114" s="186"/>
      <c r="C114" s="118" t="s">
        <v>5</v>
      </c>
      <c r="D114" s="119" t="s">
        <v>121</v>
      </c>
      <c r="E114" s="105">
        <v>3964833</v>
      </c>
      <c r="F114" s="107"/>
      <c r="G114" s="35">
        <v>1</v>
      </c>
      <c r="H114" s="35"/>
      <c r="I114" s="35"/>
      <c r="J114" s="102">
        <v>53.660880000000006</v>
      </c>
      <c r="K114" s="103">
        <f t="shared" si="9"/>
        <v>53.660880000000006</v>
      </c>
      <c r="L114" s="32" t="s">
        <v>280</v>
      </c>
    </row>
    <row r="115" spans="1:12" ht="15.75" customHeight="1" x14ac:dyDescent="0.25">
      <c r="A115" s="201"/>
      <c r="B115" s="186"/>
      <c r="C115" s="118" t="s">
        <v>5</v>
      </c>
      <c r="D115" s="119" t="s">
        <v>171</v>
      </c>
      <c r="E115" s="105">
        <v>11110683</v>
      </c>
      <c r="F115" s="35"/>
      <c r="G115" s="35">
        <v>1</v>
      </c>
      <c r="H115" s="35"/>
      <c r="I115" s="35"/>
      <c r="J115" s="102">
        <v>82.106524499999992</v>
      </c>
      <c r="K115" s="103">
        <f t="shared" si="9"/>
        <v>82.106524499999992</v>
      </c>
      <c r="L115" s="32" t="s">
        <v>280</v>
      </c>
    </row>
    <row r="116" spans="1:12" ht="15.75" customHeight="1" x14ac:dyDescent="0.25">
      <c r="A116" s="201"/>
      <c r="B116" s="186"/>
      <c r="C116" s="118" t="s">
        <v>5</v>
      </c>
      <c r="D116" s="119" t="s">
        <v>171</v>
      </c>
      <c r="E116" s="105">
        <v>15126069</v>
      </c>
      <c r="F116" s="35"/>
      <c r="G116" s="35">
        <v>1</v>
      </c>
      <c r="H116" s="35"/>
      <c r="I116" s="35"/>
      <c r="J116" s="102">
        <v>39.354997500000003</v>
      </c>
      <c r="K116" s="103">
        <f t="shared" si="9"/>
        <v>39.354997500000003</v>
      </c>
      <c r="L116" s="32" t="s">
        <v>55</v>
      </c>
    </row>
    <row r="117" spans="1:12" ht="15.75" customHeight="1" x14ac:dyDescent="0.25">
      <c r="A117" s="201"/>
      <c r="B117" s="186"/>
      <c r="C117" s="118" t="s">
        <v>5</v>
      </c>
      <c r="D117" s="119" t="s">
        <v>121</v>
      </c>
      <c r="E117" s="105">
        <v>13969011</v>
      </c>
      <c r="F117" s="35"/>
      <c r="G117" s="35">
        <v>7</v>
      </c>
      <c r="H117" s="35"/>
      <c r="I117" s="35"/>
      <c r="J117" s="102">
        <v>2.6846820000000005</v>
      </c>
      <c r="K117" s="103">
        <f t="shared" si="9"/>
        <v>18.792774000000001</v>
      </c>
      <c r="L117" s="32" t="s">
        <v>280</v>
      </c>
    </row>
    <row r="118" spans="1:12" ht="15.75" customHeight="1" x14ac:dyDescent="0.25">
      <c r="A118" s="201"/>
      <c r="B118" s="186"/>
      <c r="C118" s="118" t="s">
        <v>5</v>
      </c>
      <c r="D118" s="119" t="s">
        <v>173</v>
      </c>
      <c r="E118" s="105">
        <v>60113509</v>
      </c>
      <c r="F118" s="35"/>
      <c r="G118" s="35">
        <v>3</v>
      </c>
      <c r="H118" s="35"/>
      <c r="I118" s="35"/>
      <c r="J118" s="102">
        <v>4.487616</v>
      </c>
      <c r="K118" s="103">
        <f t="shared" si="9"/>
        <v>13.462848000000001</v>
      </c>
      <c r="L118" s="32" t="s">
        <v>55</v>
      </c>
    </row>
    <row r="119" spans="1:12" ht="15.75" customHeight="1" x14ac:dyDescent="0.25">
      <c r="A119" s="201"/>
      <c r="B119" s="186"/>
      <c r="C119" s="118" t="s">
        <v>5</v>
      </c>
      <c r="D119" s="119" t="s">
        <v>121</v>
      </c>
      <c r="E119" s="105">
        <v>947281</v>
      </c>
      <c r="F119" s="35"/>
      <c r="G119" s="35">
        <v>3</v>
      </c>
      <c r="H119" s="35"/>
      <c r="I119" s="35"/>
      <c r="J119" s="102">
        <v>0.75506681250000018</v>
      </c>
      <c r="K119" s="103">
        <f t="shared" si="9"/>
        <v>2.2652004375000008</v>
      </c>
      <c r="L119" s="32" t="s">
        <v>280</v>
      </c>
    </row>
    <row r="120" spans="1:12" ht="15.75" customHeight="1" x14ac:dyDescent="0.25">
      <c r="A120" s="201"/>
      <c r="B120" s="186"/>
      <c r="C120" s="118" t="s">
        <v>5</v>
      </c>
      <c r="D120" s="119" t="s">
        <v>174</v>
      </c>
      <c r="E120" s="105">
        <v>11194257</v>
      </c>
      <c r="F120" s="35"/>
      <c r="G120" s="35">
        <v>1</v>
      </c>
      <c r="H120" s="35"/>
      <c r="I120" s="35"/>
      <c r="J120" s="102">
        <v>28.957823999999995</v>
      </c>
      <c r="K120" s="103">
        <f t="shared" si="9"/>
        <v>28.957823999999995</v>
      </c>
      <c r="L120" s="32" t="s">
        <v>55</v>
      </c>
    </row>
    <row r="121" spans="1:12" ht="15.75" customHeight="1" x14ac:dyDescent="0.25">
      <c r="A121" s="201"/>
      <c r="B121" s="186"/>
      <c r="C121" s="120" t="s">
        <v>5</v>
      </c>
      <c r="D121" s="51" t="s">
        <v>277</v>
      </c>
      <c r="E121" s="105">
        <v>7011996</v>
      </c>
      <c r="F121" s="35"/>
      <c r="G121" s="35">
        <v>6</v>
      </c>
      <c r="H121" s="35"/>
      <c r="I121" s="35"/>
      <c r="J121" s="102">
        <v>2.370816</v>
      </c>
      <c r="K121" s="103">
        <f t="shared" si="9"/>
        <v>14.224896000000001</v>
      </c>
      <c r="L121" s="32" t="s">
        <v>280</v>
      </c>
    </row>
    <row r="122" spans="1:12" ht="15.75" customHeight="1" x14ac:dyDescent="0.25">
      <c r="A122" s="201"/>
      <c r="B122" s="186"/>
      <c r="C122" s="120" t="s">
        <v>5</v>
      </c>
      <c r="D122" s="51" t="s">
        <v>178</v>
      </c>
      <c r="E122" s="105">
        <v>20852764</v>
      </c>
      <c r="F122" s="35"/>
      <c r="G122" s="35">
        <v>2</v>
      </c>
      <c r="H122" s="35"/>
      <c r="I122" s="35"/>
      <c r="J122" s="102">
        <v>4.8898080000000004</v>
      </c>
      <c r="K122" s="103">
        <f t="shared" si="9"/>
        <v>9.7796160000000008</v>
      </c>
      <c r="L122" s="32" t="s">
        <v>55</v>
      </c>
    </row>
    <row r="123" spans="1:12" ht="15.75" customHeight="1" x14ac:dyDescent="0.25">
      <c r="A123" s="201"/>
      <c r="B123" s="186"/>
      <c r="C123" s="120" t="s">
        <v>5</v>
      </c>
      <c r="D123" s="51" t="s">
        <v>121</v>
      </c>
      <c r="E123" s="105">
        <v>976929</v>
      </c>
      <c r="F123" s="35"/>
      <c r="G123" s="35">
        <v>2</v>
      </c>
      <c r="H123" s="35"/>
      <c r="I123" s="35"/>
      <c r="J123" s="102">
        <v>1.53972</v>
      </c>
      <c r="K123" s="103">
        <f t="shared" si="9"/>
        <v>3.07944</v>
      </c>
      <c r="L123" s="32" t="s">
        <v>280</v>
      </c>
    </row>
    <row r="124" spans="1:12" ht="15.75" customHeight="1" x14ac:dyDescent="0.25">
      <c r="A124" s="201"/>
      <c r="B124" s="186"/>
      <c r="C124" s="120" t="s">
        <v>5</v>
      </c>
      <c r="D124" s="51" t="s">
        <v>121</v>
      </c>
      <c r="E124" s="105">
        <v>7011996</v>
      </c>
      <c r="F124" s="35"/>
      <c r="G124" s="35">
        <v>2</v>
      </c>
      <c r="H124" s="35"/>
      <c r="I124" s="35"/>
      <c r="J124" s="102">
        <v>2.370816</v>
      </c>
      <c r="K124" s="103">
        <f t="shared" si="9"/>
        <v>4.7416320000000001</v>
      </c>
      <c r="L124" s="32" t="s">
        <v>280</v>
      </c>
    </row>
    <row r="125" spans="1:12" ht="15.75" customHeight="1" x14ac:dyDescent="0.25">
      <c r="A125" s="201"/>
      <c r="B125" s="186"/>
      <c r="C125" s="120" t="s">
        <v>5</v>
      </c>
      <c r="D125" s="51" t="s">
        <v>158</v>
      </c>
      <c r="E125" s="105">
        <v>20852762</v>
      </c>
      <c r="F125" s="35"/>
      <c r="G125" s="35">
        <v>2</v>
      </c>
      <c r="H125" s="35"/>
      <c r="I125" s="35"/>
      <c r="J125" s="102">
        <v>4.1065919999999991</v>
      </c>
      <c r="K125" s="103">
        <f t="shared" si="9"/>
        <v>8.2131839999999983</v>
      </c>
      <c r="L125" s="32" t="s">
        <v>280</v>
      </c>
    </row>
    <row r="126" spans="1:12" ht="15.75" customHeight="1" x14ac:dyDescent="0.25">
      <c r="A126" s="201"/>
      <c r="B126" s="186"/>
      <c r="C126" s="120" t="s">
        <v>5</v>
      </c>
      <c r="D126" s="51" t="s">
        <v>278</v>
      </c>
      <c r="E126" s="105">
        <v>276935</v>
      </c>
      <c r="F126" s="35"/>
      <c r="G126" s="35">
        <v>6</v>
      </c>
      <c r="H126" s="35"/>
      <c r="I126" s="35"/>
      <c r="J126" s="102">
        <v>25.316928000000001</v>
      </c>
      <c r="K126" s="103">
        <f t="shared" si="9"/>
        <v>151.901568</v>
      </c>
      <c r="L126" s="32" t="s">
        <v>280</v>
      </c>
    </row>
    <row r="127" spans="1:12" ht="15.75" customHeight="1" x14ac:dyDescent="0.25">
      <c r="A127" s="201"/>
      <c r="B127" s="186"/>
      <c r="C127" s="120" t="s">
        <v>5</v>
      </c>
      <c r="D127" s="51" t="s">
        <v>121</v>
      </c>
      <c r="E127" s="105">
        <v>8170959</v>
      </c>
      <c r="F127" s="35"/>
      <c r="G127" s="35">
        <v>6</v>
      </c>
      <c r="H127" s="35"/>
      <c r="I127" s="35"/>
      <c r="J127" s="102">
        <v>16.405200000000001</v>
      </c>
      <c r="K127" s="103">
        <f t="shared" si="9"/>
        <v>98.431200000000004</v>
      </c>
      <c r="L127" s="32" t="s">
        <v>55</v>
      </c>
    </row>
    <row r="128" spans="1:12" ht="15.75" customHeight="1" x14ac:dyDescent="0.25">
      <c r="A128" s="201"/>
      <c r="B128" s="186"/>
      <c r="C128" s="120" t="s">
        <v>5</v>
      </c>
      <c r="D128" s="51" t="s">
        <v>183</v>
      </c>
      <c r="E128" s="105">
        <v>21345127</v>
      </c>
      <c r="F128" s="35"/>
      <c r="G128" s="35">
        <v>4</v>
      </c>
      <c r="H128" s="35"/>
      <c r="I128" s="35"/>
      <c r="J128" s="102">
        <v>10.820082000000001</v>
      </c>
      <c r="K128" s="103">
        <f t="shared" si="9"/>
        <v>43.280328000000004</v>
      </c>
      <c r="L128" s="32" t="s">
        <v>55</v>
      </c>
    </row>
    <row r="129" spans="1:12" ht="15.75" customHeight="1" x14ac:dyDescent="0.25">
      <c r="A129" s="201"/>
      <c r="B129" s="186"/>
      <c r="C129" s="120" t="s">
        <v>5</v>
      </c>
      <c r="D129" s="51" t="s">
        <v>185</v>
      </c>
      <c r="E129" s="105">
        <v>470467</v>
      </c>
      <c r="F129" s="35"/>
      <c r="G129" s="35">
        <v>4</v>
      </c>
      <c r="H129" s="35"/>
      <c r="I129" s="35"/>
      <c r="J129" s="102">
        <v>11.282544</v>
      </c>
      <c r="K129" s="103">
        <f t="shared" si="9"/>
        <v>45.130175999999999</v>
      </c>
      <c r="L129" s="32" t="s">
        <v>280</v>
      </c>
    </row>
    <row r="130" spans="1:12" ht="15.75" customHeight="1" x14ac:dyDescent="0.25">
      <c r="A130" s="201"/>
      <c r="B130" s="186"/>
      <c r="C130" s="120" t="s">
        <v>5</v>
      </c>
      <c r="D130" s="51" t="s">
        <v>186</v>
      </c>
      <c r="E130" s="105">
        <v>1543499</v>
      </c>
      <c r="F130" s="35"/>
      <c r="G130" s="35">
        <v>4</v>
      </c>
      <c r="H130" s="35"/>
      <c r="I130" s="35"/>
      <c r="J130" s="102">
        <v>2.8880669999999999</v>
      </c>
      <c r="K130" s="103">
        <f t="shared" si="9"/>
        <v>11.552268</v>
      </c>
      <c r="L130" s="32" t="s">
        <v>280</v>
      </c>
    </row>
    <row r="131" spans="1:12" ht="15.75" customHeight="1" x14ac:dyDescent="0.25">
      <c r="A131" s="201"/>
      <c r="B131" s="186"/>
      <c r="C131" s="120" t="s">
        <v>5</v>
      </c>
      <c r="D131" s="51" t="s">
        <v>158</v>
      </c>
      <c r="E131" s="105">
        <v>21940615</v>
      </c>
      <c r="F131" s="35"/>
      <c r="G131" s="35">
        <v>1</v>
      </c>
      <c r="H131" s="35"/>
      <c r="I131" s="35"/>
      <c r="J131" s="102">
        <v>2.8559999999999999</v>
      </c>
      <c r="K131" s="103">
        <f t="shared" si="9"/>
        <v>2.8559999999999999</v>
      </c>
      <c r="L131" s="32" t="s">
        <v>280</v>
      </c>
    </row>
    <row r="132" spans="1:12" ht="15.75" customHeight="1" x14ac:dyDescent="0.25">
      <c r="A132" s="201"/>
      <c r="B132" s="186"/>
      <c r="C132" s="120" t="s">
        <v>5</v>
      </c>
      <c r="D132" s="51" t="s">
        <v>188</v>
      </c>
      <c r="E132" s="105">
        <v>20784537</v>
      </c>
      <c r="F132" s="35"/>
      <c r="G132" s="35">
        <v>1</v>
      </c>
      <c r="H132" s="35"/>
      <c r="I132" s="35"/>
      <c r="J132" s="102">
        <v>11.007359999999998</v>
      </c>
      <c r="K132" s="103">
        <f t="shared" si="9"/>
        <v>11.007359999999998</v>
      </c>
      <c r="L132" s="32" t="s">
        <v>55</v>
      </c>
    </row>
    <row r="133" spans="1:12" ht="15.75" customHeight="1" x14ac:dyDescent="0.25">
      <c r="A133" s="201"/>
      <c r="B133" s="186"/>
      <c r="C133" s="120" t="s">
        <v>5</v>
      </c>
      <c r="D133" s="51" t="s">
        <v>189</v>
      </c>
      <c r="E133" s="105">
        <v>11712792</v>
      </c>
      <c r="F133" s="35"/>
      <c r="G133" s="35">
        <v>1</v>
      </c>
      <c r="H133" s="35"/>
      <c r="I133" s="35"/>
      <c r="J133" s="102">
        <v>827.45711999999992</v>
      </c>
      <c r="K133" s="103">
        <f t="shared" si="9"/>
        <v>827.45711999999992</v>
      </c>
      <c r="L133" s="32" t="s">
        <v>280</v>
      </c>
    </row>
    <row r="134" spans="1:12" ht="15.75" customHeight="1" x14ac:dyDescent="0.25">
      <c r="A134" s="201"/>
      <c r="B134" s="186"/>
      <c r="C134" s="120" t="s">
        <v>5</v>
      </c>
      <c r="D134" s="51" t="s">
        <v>25</v>
      </c>
      <c r="E134" s="105">
        <v>11712791</v>
      </c>
      <c r="F134" s="35"/>
      <c r="G134" s="35">
        <v>1</v>
      </c>
      <c r="H134" s="35"/>
      <c r="I134" s="35"/>
      <c r="J134" s="102">
        <v>21.527856</v>
      </c>
      <c r="K134" s="103">
        <f t="shared" si="9"/>
        <v>21.527856</v>
      </c>
      <c r="L134" s="32" t="s">
        <v>280</v>
      </c>
    </row>
    <row r="135" spans="1:12" ht="15.75" customHeight="1" x14ac:dyDescent="0.25">
      <c r="A135" s="201"/>
      <c r="B135" s="186"/>
      <c r="C135" s="120" t="s">
        <v>5</v>
      </c>
      <c r="D135" s="51" t="s">
        <v>25</v>
      </c>
      <c r="E135" s="105">
        <v>968725</v>
      </c>
      <c r="F135" s="35"/>
      <c r="G135" s="35">
        <v>1</v>
      </c>
      <c r="H135" s="35"/>
      <c r="I135" s="35"/>
      <c r="J135" s="102">
        <v>6.0117119999999993</v>
      </c>
      <c r="K135" s="103">
        <f t="shared" si="9"/>
        <v>6.0117119999999993</v>
      </c>
      <c r="L135" s="32" t="s">
        <v>55</v>
      </c>
    </row>
    <row r="136" spans="1:12" ht="15.75" customHeight="1" x14ac:dyDescent="0.25">
      <c r="A136" s="201"/>
      <c r="B136" s="186"/>
      <c r="C136" s="120" t="s">
        <v>5</v>
      </c>
      <c r="D136" s="51" t="s">
        <v>121</v>
      </c>
      <c r="E136" s="105">
        <v>3969011</v>
      </c>
      <c r="F136" s="35"/>
      <c r="G136" s="35">
        <v>2</v>
      </c>
      <c r="H136" s="35"/>
      <c r="I136" s="35"/>
      <c r="J136" s="102">
        <v>2.6846820000000005</v>
      </c>
      <c r="K136" s="103">
        <f t="shared" si="9"/>
        <v>5.3693640000000009</v>
      </c>
      <c r="L136" s="32" t="s">
        <v>280</v>
      </c>
    </row>
    <row r="137" spans="1:12" ht="15.75" customHeight="1" x14ac:dyDescent="0.25">
      <c r="A137" s="201"/>
      <c r="B137" s="186"/>
      <c r="C137" s="120" t="s">
        <v>5</v>
      </c>
      <c r="D137" s="51" t="s">
        <v>190</v>
      </c>
      <c r="E137" s="105">
        <v>20532237</v>
      </c>
      <c r="F137" s="35"/>
      <c r="G137" s="35">
        <v>1</v>
      </c>
      <c r="H137" s="35"/>
      <c r="I137" s="35"/>
      <c r="J137" s="102">
        <v>49.448447999999999</v>
      </c>
      <c r="K137" s="103">
        <f t="shared" si="9"/>
        <v>49.448447999999999</v>
      </c>
      <c r="L137" s="32" t="s">
        <v>55</v>
      </c>
    </row>
    <row r="138" spans="1:12" ht="15.75" customHeight="1" x14ac:dyDescent="0.25">
      <c r="A138" s="201"/>
      <c r="B138" s="186"/>
      <c r="C138" s="120" t="s">
        <v>5</v>
      </c>
      <c r="D138" s="51" t="s">
        <v>8</v>
      </c>
      <c r="E138" s="105">
        <v>8149182</v>
      </c>
      <c r="F138" s="35"/>
      <c r="G138" s="35">
        <v>1</v>
      </c>
      <c r="H138" s="35"/>
      <c r="I138" s="35"/>
      <c r="J138" s="102">
        <v>122.30870399999999</v>
      </c>
      <c r="K138" s="103">
        <f t="shared" si="9"/>
        <v>122.30870399999999</v>
      </c>
      <c r="L138" s="32" t="s">
        <v>280</v>
      </c>
    </row>
    <row r="139" spans="1:12" ht="15.75" customHeight="1" x14ac:dyDescent="0.25">
      <c r="A139" s="201"/>
      <c r="B139" s="186"/>
      <c r="C139" s="120" t="s">
        <v>5</v>
      </c>
      <c r="D139" s="51" t="s">
        <v>25</v>
      </c>
      <c r="E139" s="105">
        <v>13975675</v>
      </c>
      <c r="F139" s="35"/>
      <c r="G139" s="35">
        <v>1</v>
      </c>
      <c r="H139" s="35"/>
      <c r="I139" s="35"/>
      <c r="J139" s="102">
        <v>19.749744</v>
      </c>
      <c r="K139" s="103">
        <f t="shared" si="9"/>
        <v>19.749744</v>
      </c>
      <c r="L139" s="32" t="s">
        <v>280</v>
      </c>
    </row>
    <row r="140" spans="1:12" ht="15.75" customHeight="1" x14ac:dyDescent="0.25">
      <c r="A140" s="201"/>
      <c r="B140" s="186"/>
      <c r="C140" s="120" t="s">
        <v>5</v>
      </c>
      <c r="D140" s="51" t="s">
        <v>158</v>
      </c>
      <c r="E140" s="105">
        <v>1547254</v>
      </c>
      <c r="F140" s="35"/>
      <c r="G140" s="35">
        <v>2</v>
      </c>
      <c r="H140" s="35"/>
      <c r="I140" s="35"/>
      <c r="J140" s="102">
        <v>13.314671999999998</v>
      </c>
      <c r="K140" s="103">
        <f t="shared" si="9"/>
        <v>26.629343999999996</v>
      </c>
      <c r="L140" s="32" t="s">
        <v>55</v>
      </c>
    </row>
    <row r="141" spans="1:12" ht="15.75" customHeight="1" x14ac:dyDescent="0.25">
      <c r="A141" s="201"/>
      <c r="B141" s="186"/>
      <c r="C141" s="120" t="s">
        <v>5</v>
      </c>
      <c r="D141" s="51" t="s">
        <v>158</v>
      </c>
      <c r="E141" s="105">
        <v>1547254</v>
      </c>
      <c r="F141" s="35"/>
      <c r="G141" s="35">
        <v>2</v>
      </c>
      <c r="H141" s="35"/>
      <c r="I141" s="35"/>
      <c r="J141" s="102">
        <v>13.314671999999998</v>
      </c>
      <c r="K141" s="103">
        <f t="shared" si="9"/>
        <v>26.629343999999996</v>
      </c>
      <c r="L141" s="32" t="s">
        <v>55</v>
      </c>
    </row>
    <row r="142" spans="1:12" ht="15.75" customHeight="1" x14ac:dyDescent="0.25">
      <c r="A142" s="201"/>
      <c r="B142" s="186"/>
      <c r="C142" s="120" t="s">
        <v>5</v>
      </c>
      <c r="D142" s="51" t="s">
        <v>279</v>
      </c>
      <c r="E142" s="105">
        <v>20747516</v>
      </c>
      <c r="F142" s="35"/>
      <c r="G142" s="35">
        <v>4</v>
      </c>
      <c r="H142" s="35"/>
      <c r="I142" s="35"/>
      <c r="J142" s="102">
        <v>135.66033731250002</v>
      </c>
      <c r="K142" s="103">
        <f t="shared" si="9"/>
        <v>542.64134925000008</v>
      </c>
      <c r="L142" s="32" t="s">
        <v>295</v>
      </c>
    </row>
    <row r="143" spans="1:12" ht="15.75" customHeight="1" x14ac:dyDescent="0.25">
      <c r="A143" s="201"/>
      <c r="B143" s="186"/>
      <c r="C143" s="120" t="s">
        <v>5</v>
      </c>
      <c r="D143" s="51" t="s">
        <v>25</v>
      </c>
      <c r="E143" s="105">
        <v>13948981</v>
      </c>
      <c r="F143" s="35"/>
      <c r="G143" s="35">
        <v>1</v>
      </c>
      <c r="H143" s="35"/>
      <c r="I143" s="35"/>
      <c r="J143" s="102">
        <v>31.603823999999996</v>
      </c>
      <c r="K143" s="103">
        <f t="shared" si="9"/>
        <v>31.603823999999996</v>
      </c>
      <c r="L143" s="32" t="s">
        <v>280</v>
      </c>
    </row>
    <row r="144" spans="1:12" ht="15.75" customHeight="1" x14ac:dyDescent="0.25">
      <c r="A144" s="201"/>
      <c r="B144" s="186"/>
      <c r="C144" s="120" t="s">
        <v>5</v>
      </c>
      <c r="D144" s="51" t="s">
        <v>194</v>
      </c>
      <c r="E144" s="105">
        <v>20411860</v>
      </c>
      <c r="F144" s="35"/>
      <c r="G144" s="35">
        <v>1</v>
      </c>
      <c r="H144" s="35"/>
      <c r="I144" s="35"/>
      <c r="J144" s="102">
        <v>49.300272</v>
      </c>
      <c r="K144" s="103">
        <f t="shared" si="9"/>
        <v>49.300272</v>
      </c>
      <c r="L144" s="32" t="s">
        <v>55</v>
      </c>
    </row>
    <row r="145" spans="1:12" ht="15.75" customHeight="1" x14ac:dyDescent="0.25">
      <c r="A145" s="201"/>
      <c r="B145" s="186"/>
      <c r="C145" s="120" t="s">
        <v>5</v>
      </c>
      <c r="D145" s="51" t="s">
        <v>194</v>
      </c>
      <c r="E145" s="105" t="s">
        <v>80</v>
      </c>
      <c r="F145" s="35"/>
      <c r="G145" s="35">
        <v>1</v>
      </c>
      <c r="H145" s="35"/>
      <c r="I145" s="35"/>
      <c r="J145" s="102">
        <v>49.300272</v>
      </c>
      <c r="K145" s="103">
        <f t="shared" si="9"/>
        <v>49.300272</v>
      </c>
      <c r="L145" s="32"/>
    </row>
    <row r="146" spans="1:12" ht="13.9" customHeight="1" x14ac:dyDescent="0.25">
      <c r="A146" s="201"/>
      <c r="B146" s="186"/>
      <c r="C146" s="120" t="s">
        <v>5</v>
      </c>
      <c r="D146" s="51" t="s">
        <v>121</v>
      </c>
      <c r="E146" s="105">
        <v>20489341</v>
      </c>
      <c r="F146" s="35"/>
      <c r="G146" s="35">
        <v>1</v>
      </c>
      <c r="H146" s="35"/>
      <c r="I146" s="35"/>
      <c r="J146" s="102">
        <v>29.592517500000003</v>
      </c>
      <c r="K146" s="103">
        <f t="shared" ref="K146:K158" si="10">J146*G146</f>
        <v>29.592517500000003</v>
      </c>
      <c r="L146" s="32" t="s">
        <v>295</v>
      </c>
    </row>
    <row r="147" spans="1:12" ht="15.75" customHeight="1" x14ac:dyDescent="0.25">
      <c r="A147" s="201"/>
      <c r="B147" s="186"/>
      <c r="C147" s="120"/>
      <c r="D147" s="51" t="s">
        <v>138</v>
      </c>
      <c r="E147" s="105">
        <v>994390</v>
      </c>
      <c r="F147" s="35">
        <v>968553</v>
      </c>
      <c r="G147" s="35">
        <v>1</v>
      </c>
      <c r="H147" s="35"/>
      <c r="I147" s="35"/>
      <c r="J147" s="102">
        <v>4.5304008750000007</v>
      </c>
      <c r="K147" s="103">
        <f t="shared" si="10"/>
        <v>4.5304008750000007</v>
      </c>
      <c r="L147" s="32" t="s">
        <v>295</v>
      </c>
    </row>
    <row r="148" spans="1:12" ht="15.75" customHeight="1" x14ac:dyDescent="0.25">
      <c r="A148" s="201"/>
      <c r="B148" s="186"/>
      <c r="C148" s="120" t="s">
        <v>5</v>
      </c>
      <c r="D148" s="51" t="s">
        <v>56</v>
      </c>
      <c r="E148" s="105" t="s">
        <v>80</v>
      </c>
      <c r="F148" s="35"/>
      <c r="G148" s="35">
        <v>4</v>
      </c>
      <c r="H148" s="35"/>
      <c r="I148" s="35"/>
      <c r="J148" s="102"/>
      <c r="K148" s="103">
        <f t="shared" si="10"/>
        <v>0</v>
      </c>
      <c r="L148" s="32"/>
    </row>
    <row r="149" spans="1:12" ht="15.75" customHeight="1" x14ac:dyDescent="0.25">
      <c r="A149" s="201"/>
      <c r="B149" s="186"/>
      <c r="C149" s="120" t="s">
        <v>5</v>
      </c>
      <c r="D149" s="51" t="s">
        <v>284</v>
      </c>
      <c r="E149" s="105">
        <v>17248194</v>
      </c>
      <c r="F149" s="35"/>
      <c r="G149" s="35">
        <v>1</v>
      </c>
      <c r="H149" s="35"/>
      <c r="I149" s="35"/>
      <c r="J149" s="102">
        <v>99.780681000000016</v>
      </c>
      <c r="K149" s="103">
        <f t="shared" si="10"/>
        <v>99.780681000000016</v>
      </c>
      <c r="L149" s="32" t="s">
        <v>295</v>
      </c>
    </row>
    <row r="150" spans="1:12" ht="15.75" customHeight="1" x14ac:dyDescent="0.25">
      <c r="A150" s="201"/>
      <c r="B150" s="186"/>
      <c r="C150" s="120" t="s">
        <v>5</v>
      </c>
      <c r="D150" s="51" t="s">
        <v>321</v>
      </c>
      <c r="E150" s="105">
        <v>11423594</v>
      </c>
      <c r="F150" s="35"/>
      <c r="G150" s="35">
        <v>1</v>
      </c>
      <c r="H150" s="35"/>
      <c r="I150" s="35"/>
      <c r="J150" s="102">
        <v>145.23722850000001</v>
      </c>
      <c r="K150" s="103">
        <f t="shared" si="10"/>
        <v>145.23722850000001</v>
      </c>
      <c r="L150" s="32" t="s">
        <v>295</v>
      </c>
    </row>
    <row r="151" spans="1:12" ht="15.75" customHeight="1" x14ac:dyDescent="0.25">
      <c r="A151" s="201"/>
      <c r="B151" s="186"/>
      <c r="C151" s="120" t="s">
        <v>5</v>
      </c>
      <c r="D151" s="51" t="s">
        <v>322</v>
      </c>
      <c r="E151" s="105">
        <v>13949736</v>
      </c>
      <c r="F151" s="35"/>
      <c r="G151" s="35">
        <v>1</v>
      </c>
      <c r="H151" s="35"/>
      <c r="I151" s="35"/>
      <c r="J151" s="102">
        <v>67.544158500000009</v>
      </c>
      <c r="K151" s="103">
        <f t="shared" si="10"/>
        <v>67.544158500000009</v>
      </c>
      <c r="L151" s="32" t="s">
        <v>295</v>
      </c>
    </row>
    <row r="152" spans="1:12" ht="15.75" customHeight="1" x14ac:dyDescent="0.25">
      <c r="A152" s="201"/>
      <c r="B152" s="186"/>
      <c r="C152" s="120" t="s">
        <v>5</v>
      </c>
      <c r="D152" s="51" t="s">
        <v>323</v>
      </c>
      <c r="E152" s="105">
        <v>3827530</v>
      </c>
      <c r="F152" s="35"/>
      <c r="G152" s="35">
        <v>1</v>
      </c>
      <c r="H152" s="35"/>
      <c r="I152" s="35"/>
      <c r="J152" s="102">
        <v>21.843549000000003</v>
      </c>
      <c r="K152" s="103">
        <f t="shared" si="10"/>
        <v>21.843549000000003</v>
      </c>
      <c r="L152" s="32" t="s">
        <v>308</v>
      </c>
    </row>
    <row r="153" spans="1:12" ht="15.75" customHeight="1" x14ac:dyDescent="0.25">
      <c r="A153" s="201"/>
      <c r="B153" s="186"/>
      <c r="C153" s="120" t="s">
        <v>5</v>
      </c>
      <c r="D153" s="51" t="s">
        <v>93</v>
      </c>
      <c r="E153" s="105">
        <v>3832906</v>
      </c>
      <c r="F153" s="35"/>
      <c r="G153" s="35">
        <v>1</v>
      </c>
      <c r="H153" s="35"/>
      <c r="I153" s="35"/>
      <c r="J153" s="102">
        <v>32.724646500000006</v>
      </c>
      <c r="K153" s="103">
        <f t="shared" si="10"/>
        <v>32.724646500000006</v>
      </c>
      <c r="L153" s="32" t="s">
        <v>308</v>
      </c>
    </row>
    <row r="154" spans="1:12" ht="15.75" customHeight="1" x14ac:dyDescent="0.25">
      <c r="A154" s="201"/>
      <c r="B154" s="186"/>
      <c r="C154" s="120" t="s">
        <v>5</v>
      </c>
      <c r="D154" s="51" t="s">
        <v>25</v>
      </c>
      <c r="E154" s="105">
        <v>13945512</v>
      </c>
      <c r="F154" s="35"/>
      <c r="G154" s="35">
        <v>1</v>
      </c>
      <c r="H154" s="35"/>
      <c r="I154" s="35"/>
      <c r="J154" s="102">
        <v>16.718247000000002</v>
      </c>
      <c r="K154" s="103">
        <f t="shared" si="10"/>
        <v>16.718247000000002</v>
      </c>
      <c r="L154" s="32" t="s">
        <v>295</v>
      </c>
    </row>
    <row r="155" spans="1:12" ht="15.75" customHeight="1" x14ac:dyDescent="0.25">
      <c r="A155" s="201"/>
      <c r="B155" s="186"/>
      <c r="C155" s="120" t="s">
        <v>5</v>
      </c>
      <c r="D155" s="51" t="s">
        <v>323</v>
      </c>
      <c r="E155" s="105">
        <v>21347087</v>
      </c>
      <c r="F155" s="35">
        <v>85108423</v>
      </c>
      <c r="G155" s="35">
        <v>1</v>
      </c>
      <c r="H155" s="35"/>
      <c r="I155" s="35"/>
      <c r="J155" s="102">
        <v>88.065705000000008</v>
      </c>
      <c r="K155" s="103">
        <f t="shared" si="10"/>
        <v>88.065705000000008</v>
      </c>
      <c r="L155" s="32" t="s">
        <v>295</v>
      </c>
    </row>
    <row r="156" spans="1:12" ht="15.75" customHeight="1" x14ac:dyDescent="0.25">
      <c r="A156" s="201"/>
      <c r="B156" s="186"/>
      <c r="C156" s="120" t="s">
        <v>5</v>
      </c>
      <c r="D156" s="51" t="s">
        <v>323</v>
      </c>
      <c r="E156" s="105">
        <v>3825169</v>
      </c>
      <c r="F156" s="35"/>
      <c r="G156" s="35">
        <v>1</v>
      </c>
      <c r="H156" s="35"/>
      <c r="I156" s="35"/>
      <c r="J156" s="102">
        <v>100.04508150000001</v>
      </c>
      <c r="K156" s="103">
        <f t="shared" si="10"/>
        <v>100.04508150000001</v>
      </c>
      <c r="L156" s="32" t="s">
        <v>245</v>
      </c>
    </row>
    <row r="157" spans="1:12" ht="15.75" customHeight="1" x14ac:dyDescent="0.25">
      <c r="A157" s="201"/>
      <c r="B157" s="186"/>
      <c r="C157" s="120"/>
      <c r="D157" s="51" t="s">
        <v>324</v>
      </c>
      <c r="E157" s="105">
        <v>14528378</v>
      </c>
      <c r="F157" s="35"/>
      <c r="G157" s="35">
        <v>1</v>
      </c>
      <c r="H157" s="35"/>
      <c r="I157" s="35"/>
      <c r="J157" s="102">
        <v>1128.9952799999999</v>
      </c>
      <c r="K157" s="103">
        <f t="shared" si="10"/>
        <v>1128.9952799999999</v>
      </c>
      <c r="L157" s="32" t="s">
        <v>55</v>
      </c>
    </row>
    <row r="158" spans="1:12" ht="15.75" customHeight="1" x14ac:dyDescent="0.25">
      <c r="A158" s="201"/>
      <c r="B158" s="186"/>
      <c r="C158" s="120" t="s">
        <v>5</v>
      </c>
      <c r="D158" s="51" t="s">
        <v>303</v>
      </c>
      <c r="E158" s="105">
        <v>3595265</v>
      </c>
      <c r="F158" s="35"/>
      <c r="G158" s="35">
        <v>2</v>
      </c>
      <c r="H158" s="35"/>
      <c r="I158" s="35"/>
      <c r="J158" s="102">
        <v>2.2168965000000003</v>
      </c>
      <c r="K158" s="103">
        <f t="shared" si="10"/>
        <v>4.4337930000000005</v>
      </c>
      <c r="L158" s="32" t="s">
        <v>295</v>
      </c>
    </row>
    <row r="159" spans="1:12" ht="15.75" customHeight="1" x14ac:dyDescent="0.25">
      <c r="A159" s="201" t="s">
        <v>325</v>
      </c>
      <c r="B159" s="186" t="s">
        <v>196</v>
      </c>
      <c r="C159" s="61" t="s">
        <v>326</v>
      </c>
      <c r="D159" s="51" t="s">
        <v>197</v>
      </c>
      <c r="E159" s="105">
        <v>11706002</v>
      </c>
      <c r="F159" s="35"/>
      <c r="G159" s="35">
        <v>2</v>
      </c>
      <c r="H159" s="35"/>
      <c r="I159" s="35"/>
      <c r="J159" s="102">
        <v>69.534062812499997</v>
      </c>
      <c r="K159" s="103">
        <f t="shared" ref="K159:K174" si="11">J159*G159</f>
        <v>139.06812562499999</v>
      </c>
      <c r="L159" s="32" t="s">
        <v>280</v>
      </c>
    </row>
    <row r="160" spans="1:12" ht="15.75" customHeight="1" x14ac:dyDescent="0.25">
      <c r="A160" s="201"/>
      <c r="B160" s="186"/>
      <c r="C160" s="61" t="s">
        <v>326</v>
      </c>
      <c r="D160" s="51" t="s">
        <v>199</v>
      </c>
      <c r="E160" s="105">
        <v>14516637</v>
      </c>
      <c r="F160" s="35"/>
      <c r="G160" s="35">
        <v>4</v>
      </c>
      <c r="H160" s="35"/>
      <c r="I160" s="35"/>
      <c r="J160" s="102">
        <v>57.195935999999989</v>
      </c>
      <c r="K160" s="103">
        <f t="shared" si="11"/>
        <v>228.78374399999996</v>
      </c>
      <c r="L160" s="32" t="s">
        <v>55</v>
      </c>
    </row>
    <row r="161" spans="1:12" ht="15.75" customHeight="1" x14ac:dyDescent="0.25">
      <c r="A161" s="201"/>
      <c r="B161" s="186"/>
      <c r="C161" s="61" t="s">
        <v>326</v>
      </c>
      <c r="D161" s="51" t="s">
        <v>201</v>
      </c>
      <c r="E161" s="105" t="s">
        <v>327</v>
      </c>
      <c r="F161" s="35"/>
      <c r="G161" s="35">
        <v>1</v>
      </c>
      <c r="H161" s="35"/>
      <c r="I161" s="35"/>
      <c r="J161" s="102">
        <v>45.110793000000008</v>
      </c>
      <c r="K161" s="103">
        <f t="shared" si="11"/>
        <v>45.110793000000008</v>
      </c>
      <c r="L161" s="32" t="s">
        <v>328</v>
      </c>
    </row>
    <row r="162" spans="1:12" ht="15.75" customHeight="1" x14ac:dyDescent="0.25">
      <c r="A162" s="201"/>
      <c r="B162" s="186"/>
      <c r="C162" s="61" t="s">
        <v>326</v>
      </c>
      <c r="D162" s="51" t="s">
        <v>12</v>
      </c>
      <c r="E162" s="105" t="s">
        <v>202</v>
      </c>
      <c r="F162" s="35"/>
      <c r="G162" s="35">
        <v>4</v>
      </c>
      <c r="H162" s="35"/>
      <c r="I162" s="35"/>
      <c r="J162" s="102">
        <v>8.5680000000000014</v>
      </c>
      <c r="K162" s="103">
        <f t="shared" si="11"/>
        <v>34.272000000000006</v>
      </c>
      <c r="L162" s="32" t="s">
        <v>280</v>
      </c>
    </row>
    <row r="163" spans="1:12" ht="15.75" customHeight="1" x14ac:dyDescent="0.25">
      <c r="A163" s="201"/>
      <c r="B163" s="186"/>
      <c r="C163" s="61" t="s">
        <v>326</v>
      </c>
      <c r="D163" s="51" t="s">
        <v>312</v>
      </c>
      <c r="E163" s="105">
        <v>11705994</v>
      </c>
      <c r="F163" s="35"/>
      <c r="G163" s="35">
        <v>4</v>
      </c>
      <c r="H163" s="35"/>
      <c r="I163" s="35"/>
      <c r="J163" s="102">
        <v>10.962451500000002</v>
      </c>
      <c r="K163" s="103">
        <f t="shared" si="11"/>
        <v>43.849806000000008</v>
      </c>
      <c r="L163" s="32" t="s">
        <v>295</v>
      </c>
    </row>
    <row r="164" spans="1:12" ht="15.75" customHeight="1" x14ac:dyDescent="0.25">
      <c r="A164" s="201"/>
      <c r="B164" s="186"/>
      <c r="C164" s="61" t="s">
        <v>326</v>
      </c>
      <c r="D164" s="51" t="s">
        <v>329</v>
      </c>
      <c r="E164" s="105">
        <v>11705995</v>
      </c>
      <c r="F164" s="35"/>
      <c r="G164" s="35">
        <v>2</v>
      </c>
      <c r="H164" s="35"/>
      <c r="I164" s="35"/>
      <c r="J164" s="102">
        <v>14.542027500000003</v>
      </c>
      <c r="K164" s="103">
        <f t="shared" si="11"/>
        <v>29.084055000000006</v>
      </c>
      <c r="L164" s="32" t="s">
        <v>295</v>
      </c>
    </row>
    <row r="165" spans="1:12" ht="15.75" customHeight="1" x14ac:dyDescent="0.25">
      <c r="A165" s="201"/>
      <c r="B165" s="186"/>
      <c r="C165" s="61" t="s">
        <v>326</v>
      </c>
      <c r="D165" s="51" t="s">
        <v>330</v>
      </c>
      <c r="E165" s="105">
        <v>14516640</v>
      </c>
      <c r="F165" s="35"/>
      <c r="G165" s="35">
        <v>2</v>
      </c>
      <c r="H165" s="35"/>
      <c r="I165" s="35"/>
      <c r="J165" s="102">
        <v>125.5902375</v>
      </c>
      <c r="K165" s="103">
        <f t="shared" si="11"/>
        <v>251.180475</v>
      </c>
      <c r="L165" s="32" t="s">
        <v>245</v>
      </c>
    </row>
    <row r="166" spans="1:12" ht="15.75" customHeight="1" x14ac:dyDescent="0.25">
      <c r="A166" s="201"/>
      <c r="B166" s="186"/>
      <c r="C166" s="61" t="s">
        <v>88</v>
      </c>
      <c r="D166" s="51" t="s">
        <v>199</v>
      </c>
      <c r="E166" s="105">
        <v>14588698</v>
      </c>
      <c r="F166" s="35" t="s">
        <v>331</v>
      </c>
      <c r="G166" s="35">
        <v>2</v>
      </c>
      <c r="H166" s="35"/>
      <c r="I166" s="35"/>
      <c r="J166" s="102">
        <v>81.496369500000014</v>
      </c>
      <c r="K166" s="103">
        <f t="shared" si="11"/>
        <v>162.99273900000003</v>
      </c>
      <c r="L166" s="32" t="s">
        <v>55</v>
      </c>
    </row>
    <row r="167" spans="1:12" ht="15.75" customHeight="1" x14ac:dyDescent="0.25">
      <c r="A167" s="201"/>
      <c r="B167" s="186"/>
      <c r="C167" s="61" t="s">
        <v>326</v>
      </c>
      <c r="D167" s="51" t="s">
        <v>204</v>
      </c>
      <c r="E167" s="105" t="s">
        <v>205</v>
      </c>
      <c r="F167" s="35"/>
      <c r="G167" s="35">
        <v>2</v>
      </c>
      <c r="H167" s="35"/>
      <c r="I167" s="35"/>
      <c r="J167" s="102">
        <v>23.527790999999997</v>
      </c>
      <c r="K167" s="103">
        <f t="shared" si="11"/>
        <v>47.055581999999994</v>
      </c>
      <c r="L167" s="32" t="s">
        <v>280</v>
      </c>
    </row>
    <row r="168" spans="1:12" ht="15.75" customHeight="1" x14ac:dyDescent="0.25">
      <c r="A168" s="201"/>
      <c r="B168" s="186"/>
      <c r="C168" s="61" t="s">
        <v>326</v>
      </c>
      <c r="D168" s="51" t="s">
        <v>204</v>
      </c>
      <c r="E168" s="105" t="s">
        <v>206</v>
      </c>
      <c r="F168" s="35"/>
      <c r="G168" s="35">
        <v>2</v>
      </c>
      <c r="H168" s="35"/>
      <c r="I168" s="35"/>
      <c r="J168" s="102">
        <v>37.262651999999996</v>
      </c>
      <c r="K168" s="103">
        <f t="shared" si="11"/>
        <v>74.525303999999991</v>
      </c>
      <c r="L168" s="32" t="s">
        <v>280</v>
      </c>
    </row>
    <row r="169" spans="1:12" ht="15.75" customHeight="1" x14ac:dyDescent="0.25">
      <c r="A169" s="201"/>
      <c r="B169" s="186"/>
      <c r="C169" s="61" t="s">
        <v>326</v>
      </c>
      <c r="D169" s="51" t="s">
        <v>199</v>
      </c>
      <c r="E169" s="105">
        <v>14588699</v>
      </c>
      <c r="F169" s="35" t="s">
        <v>332</v>
      </c>
      <c r="G169" s="35">
        <v>2</v>
      </c>
      <c r="H169" s="35"/>
      <c r="I169" s="35"/>
      <c r="J169" s="102">
        <v>81.496369500000014</v>
      </c>
      <c r="K169" s="103">
        <f t="shared" si="11"/>
        <v>162.99273900000003</v>
      </c>
      <c r="L169" s="32" t="s">
        <v>295</v>
      </c>
    </row>
    <row r="170" spans="1:12" ht="15.75" customHeight="1" x14ac:dyDescent="0.25">
      <c r="A170" s="201"/>
      <c r="B170" s="186"/>
      <c r="C170" s="61" t="s">
        <v>326</v>
      </c>
      <c r="D170" s="51" t="s">
        <v>10</v>
      </c>
      <c r="E170" s="105" t="s">
        <v>207</v>
      </c>
      <c r="F170" s="35"/>
      <c r="G170" s="35">
        <v>1</v>
      </c>
      <c r="H170" s="35"/>
      <c r="I170" s="35"/>
      <c r="J170" s="102">
        <v>65.428965000000005</v>
      </c>
      <c r="K170" s="103">
        <f t="shared" si="11"/>
        <v>65.428965000000005</v>
      </c>
      <c r="L170" s="32" t="s">
        <v>55</v>
      </c>
    </row>
    <row r="171" spans="1:12" ht="15.75" customHeight="1" x14ac:dyDescent="0.25">
      <c r="A171" s="201"/>
      <c r="B171" s="186"/>
      <c r="C171" s="61" t="s">
        <v>88</v>
      </c>
      <c r="D171" s="51" t="s">
        <v>199</v>
      </c>
      <c r="E171" s="105">
        <v>14588698</v>
      </c>
      <c r="F171" s="35" t="s">
        <v>331</v>
      </c>
      <c r="G171" s="35">
        <v>4</v>
      </c>
      <c r="H171" s="35"/>
      <c r="I171" s="35"/>
      <c r="J171" s="102">
        <v>81.496369500000014</v>
      </c>
      <c r="K171" s="103">
        <f t="shared" si="11"/>
        <v>325.98547800000006</v>
      </c>
      <c r="L171" s="32" t="s">
        <v>55</v>
      </c>
    </row>
    <row r="172" spans="1:12" ht="15.75" customHeight="1" x14ac:dyDescent="0.25">
      <c r="A172" s="201"/>
      <c r="B172" s="186"/>
      <c r="C172" s="61" t="s">
        <v>326</v>
      </c>
      <c r="D172" s="51" t="s">
        <v>204</v>
      </c>
      <c r="E172" s="105" t="s">
        <v>205</v>
      </c>
      <c r="F172" s="35"/>
      <c r="G172" s="35">
        <v>4</v>
      </c>
      <c r="H172" s="35"/>
      <c r="I172" s="35"/>
      <c r="J172" s="102">
        <v>37.963484999999999</v>
      </c>
      <c r="K172" s="103">
        <f t="shared" si="11"/>
        <v>151.85393999999999</v>
      </c>
      <c r="L172" s="32" t="s">
        <v>280</v>
      </c>
    </row>
    <row r="173" spans="1:12" ht="15.75" customHeight="1" x14ac:dyDescent="0.25">
      <c r="A173" s="201"/>
      <c r="B173" s="186"/>
      <c r="C173" s="61" t="s">
        <v>326</v>
      </c>
      <c r="D173" s="51" t="s">
        <v>10</v>
      </c>
      <c r="E173" s="105" t="s">
        <v>207</v>
      </c>
      <c r="F173" s="35"/>
      <c r="G173" s="35">
        <v>1</v>
      </c>
      <c r="H173" s="35"/>
      <c r="I173" s="35"/>
      <c r="J173" s="102">
        <v>65.428965000000005</v>
      </c>
      <c r="K173" s="103">
        <f t="shared" si="11"/>
        <v>65.428965000000005</v>
      </c>
      <c r="L173" s="32" t="s">
        <v>55</v>
      </c>
    </row>
    <row r="174" spans="1:12" ht="15.75" customHeight="1" x14ac:dyDescent="0.25">
      <c r="A174" s="201"/>
      <c r="B174" s="186"/>
      <c r="C174" s="61" t="s">
        <v>326</v>
      </c>
      <c r="D174" s="51" t="s">
        <v>24</v>
      </c>
      <c r="E174" s="105">
        <v>14629476</v>
      </c>
      <c r="F174" s="35"/>
      <c r="G174" s="35">
        <v>2</v>
      </c>
      <c r="H174" s="35"/>
      <c r="I174" s="35"/>
      <c r="J174" s="102">
        <v>457.90098900000004</v>
      </c>
      <c r="K174" s="103">
        <f t="shared" si="11"/>
        <v>915.80197800000008</v>
      </c>
      <c r="L174" s="32" t="s">
        <v>280</v>
      </c>
    </row>
    <row r="175" spans="1:12" ht="15.75" customHeight="1" x14ac:dyDescent="0.25">
      <c r="A175" s="125" t="s">
        <v>333</v>
      </c>
      <c r="B175" s="126" t="s">
        <v>290</v>
      </c>
      <c r="C175" s="79" t="s">
        <v>5</v>
      </c>
      <c r="D175" s="79" t="s">
        <v>291</v>
      </c>
      <c r="E175" s="85">
        <v>14537417</v>
      </c>
      <c r="F175" s="122"/>
      <c r="G175" s="79">
        <v>1</v>
      </c>
      <c r="H175" s="79"/>
      <c r="I175" s="79"/>
      <c r="J175" s="123">
        <v>1507.4579519999998</v>
      </c>
      <c r="K175" s="124">
        <f t="shared" ref="K175" si="12">J175*G175</f>
        <v>1507.4579519999998</v>
      </c>
      <c r="L175" s="79" t="s">
        <v>295</v>
      </c>
    </row>
  </sheetData>
  <autoFilter ref="A1:M175"/>
  <mergeCells count="26">
    <mergeCell ref="A81:A158"/>
    <mergeCell ref="B81:B158"/>
    <mergeCell ref="A159:A174"/>
    <mergeCell ref="B159:B174"/>
    <mergeCell ref="A77:A78"/>
    <mergeCell ref="B77:B78"/>
    <mergeCell ref="A79:A80"/>
    <mergeCell ref="B79:B80"/>
    <mergeCell ref="A51:A64"/>
    <mergeCell ref="B51:B64"/>
    <mergeCell ref="A65:A76"/>
    <mergeCell ref="B65:B76"/>
    <mergeCell ref="A24:A36"/>
    <mergeCell ref="B24:B36"/>
    <mergeCell ref="A37:A50"/>
    <mergeCell ref="B37:B50"/>
    <mergeCell ref="A2:A3"/>
    <mergeCell ref="B2:B3"/>
    <mergeCell ref="A8:A9"/>
    <mergeCell ref="B8:B9"/>
    <mergeCell ref="A10:A23"/>
    <mergeCell ref="B10:B23"/>
    <mergeCell ref="A4:A5"/>
    <mergeCell ref="B4:B5"/>
    <mergeCell ref="A6:A7"/>
    <mergeCell ref="B6:B7"/>
  </mergeCells>
  <pageMargins left="0.7" right="0.7" top="0.31" bottom="0.3" header="0.3" footer="0.3"/>
  <pageSetup paperSize="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7"/>
  <sheetViews>
    <sheetView workbookViewId="0">
      <pane xSplit="2" ySplit="1" topLeftCell="C83" activePane="bottomRight" state="frozen"/>
      <selection pane="topRight" activeCell="C1" sqref="C1"/>
      <selection pane="bottomLeft" activeCell="A2" sqref="A2"/>
      <selection pane="bottomRight" activeCell="F96" sqref="F96"/>
    </sheetView>
  </sheetViews>
  <sheetFormatPr defaultRowHeight="15" x14ac:dyDescent="0.25"/>
  <cols>
    <col min="1" max="1" width="16.7109375" customWidth="1"/>
    <col min="2" max="2" width="19" customWidth="1"/>
    <col min="3" max="3" width="8.28515625" customWidth="1"/>
    <col min="4" max="4" width="18.5703125" customWidth="1"/>
    <col min="5" max="5" width="14.85546875" customWidth="1"/>
    <col min="6" max="6" width="14" customWidth="1"/>
    <col min="7" max="7" width="6.7109375" customWidth="1"/>
    <col min="8" max="8" width="13.42578125" customWidth="1"/>
    <col min="9" max="9" width="13" customWidth="1"/>
    <col min="10" max="10" width="12.42578125" bestFit="1" customWidth="1"/>
    <col min="11" max="11" width="13.7109375" bestFit="1" customWidth="1"/>
    <col min="12" max="12" width="19.85546875" customWidth="1"/>
    <col min="13" max="13" width="14.28515625" bestFit="1" customWidth="1"/>
  </cols>
  <sheetData>
    <row r="1" spans="1:12" ht="31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91" t="s">
        <v>227</v>
      </c>
      <c r="I1" s="91" t="s">
        <v>228</v>
      </c>
      <c r="J1" s="91" t="s">
        <v>334</v>
      </c>
      <c r="K1" s="31" t="s">
        <v>3</v>
      </c>
      <c r="L1" s="31" t="s">
        <v>38</v>
      </c>
    </row>
    <row r="2" spans="1:12" ht="15" customHeight="1" x14ac:dyDescent="0.25">
      <c r="A2" s="201" t="s">
        <v>335</v>
      </c>
      <c r="B2" s="185" t="s">
        <v>53</v>
      </c>
      <c r="C2" s="32" t="s">
        <v>5</v>
      </c>
      <c r="D2" s="32" t="s">
        <v>231</v>
      </c>
      <c r="E2" s="32">
        <v>14589145</v>
      </c>
      <c r="F2" s="32"/>
      <c r="G2" s="32">
        <v>1</v>
      </c>
      <c r="H2" s="32"/>
      <c r="I2" s="32"/>
      <c r="J2" s="102">
        <v>275.50532099999998</v>
      </c>
      <c r="K2" s="103">
        <f t="shared" ref="K2:K3" si="0">J2*G2</f>
        <v>275.50532099999998</v>
      </c>
      <c r="L2" s="32" t="s">
        <v>232</v>
      </c>
    </row>
    <row r="3" spans="1:12" ht="15" customHeight="1" x14ac:dyDescent="0.25">
      <c r="A3" s="201"/>
      <c r="B3" s="185"/>
      <c r="C3" s="32" t="s">
        <v>5</v>
      </c>
      <c r="D3" s="32" t="s">
        <v>24</v>
      </c>
      <c r="E3" s="32">
        <v>14560211</v>
      </c>
      <c r="F3" s="32"/>
      <c r="G3" s="32">
        <v>4</v>
      </c>
      <c r="H3" s="32"/>
      <c r="I3" s="32"/>
      <c r="J3" s="102">
        <v>17.294255999999997</v>
      </c>
      <c r="K3" s="103">
        <f t="shared" si="0"/>
        <v>69.177023999999989</v>
      </c>
      <c r="L3" s="32" t="s">
        <v>232</v>
      </c>
    </row>
    <row r="4" spans="1:12" ht="15" customHeight="1" x14ac:dyDescent="0.25">
      <c r="A4" s="201" t="s">
        <v>336</v>
      </c>
      <c r="B4" s="185" t="s">
        <v>58</v>
      </c>
      <c r="C4" s="32" t="s">
        <v>5</v>
      </c>
      <c r="D4" s="32" t="s">
        <v>231</v>
      </c>
      <c r="E4" s="32">
        <v>14625659</v>
      </c>
      <c r="F4" s="32"/>
      <c r="G4" s="104">
        <v>1</v>
      </c>
      <c r="H4" s="104"/>
      <c r="I4" s="104"/>
      <c r="J4" s="102">
        <v>57.264479999999999</v>
      </c>
      <c r="K4" s="103">
        <f>J4*G4</f>
        <v>57.264479999999999</v>
      </c>
      <c r="L4" s="32" t="s">
        <v>295</v>
      </c>
    </row>
    <row r="5" spans="1:12" ht="15" customHeight="1" x14ac:dyDescent="0.25">
      <c r="A5" s="201"/>
      <c r="B5" s="185"/>
      <c r="C5" s="32" t="s">
        <v>5</v>
      </c>
      <c r="D5" s="32" t="s">
        <v>24</v>
      </c>
      <c r="E5" s="32">
        <v>14560211</v>
      </c>
      <c r="F5" s="32"/>
      <c r="G5" s="104">
        <v>4</v>
      </c>
      <c r="H5" s="104"/>
      <c r="I5" s="104"/>
      <c r="J5" s="102">
        <v>17.294255999999997</v>
      </c>
      <c r="K5" s="103">
        <f>J5*G5</f>
        <v>69.177023999999989</v>
      </c>
      <c r="L5" s="32" t="s">
        <v>296</v>
      </c>
    </row>
    <row r="6" spans="1:12" ht="15" customHeight="1" x14ac:dyDescent="0.25">
      <c r="A6" s="201" t="s">
        <v>337</v>
      </c>
      <c r="B6" s="185" t="s">
        <v>62</v>
      </c>
      <c r="C6" s="32" t="s">
        <v>5</v>
      </c>
      <c r="D6" s="32" t="s">
        <v>231</v>
      </c>
      <c r="E6" s="105">
        <v>14589143</v>
      </c>
      <c r="F6" s="106"/>
      <c r="G6" s="32">
        <v>1</v>
      </c>
      <c r="H6" s="32"/>
      <c r="I6" s="32"/>
      <c r="J6" s="102">
        <v>275.50532099999998</v>
      </c>
      <c r="K6" s="103">
        <f t="shared" ref="K6:K7" si="1">J6*G6</f>
        <v>275.50532099999998</v>
      </c>
      <c r="L6" s="32" t="s">
        <v>55</v>
      </c>
    </row>
    <row r="7" spans="1:12" ht="15" customHeight="1" x14ac:dyDescent="0.25">
      <c r="A7" s="201"/>
      <c r="B7" s="185"/>
      <c r="C7" s="32" t="s">
        <v>5</v>
      </c>
      <c r="D7" s="32" t="s">
        <v>21</v>
      </c>
      <c r="E7" s="105">
        <v>14560211</v>
      </c>
      <c r="F7" s="35"/>
      <c r="G7" s="32">
        <v>4</v>
      </c>
      <c r="H7" s="32"/>
      <c r="I7" s="32"/>
      <c r="J7" s="102">
        <v>17.294255999999997</v>
      </c>
      <c r="K7" s="103">
        <f t="shared" si="1"/>
        <v>69.177023999999989</v>
      </c>
      <c r="L7" s="32" t="s">
        <v>55</v>
      </c>
    </row>
    <row r="8" spans="1:12" ht="15" customHeight="1" x14ac:dyDescent="0.25">
      <c r="A8" s="201" t="s">
        <v>338</v>
      </c>
      <c r="B8" s="185" t="s">
        <v>67</v>
      </c>
      <c r="C8" s="32" t="s">
        <v>5</v>
      </c>
      <c r="D8" s="32" t="s">
        <v>231</v>
      </c>
      <c r="E8" s="105">
        <v>14589143</v>
      </c>
      <c r="F8" s="107"/>
      <c r="G8" s="32">
        <v>1</v>
      </c>
      <c r="H8" s="32"/>
      <c r="I8" s="32"/>
      <c r="J8" s="102">
        <v>275.50532099999998</v>
      </c>
      <c r="K8" s="103">
        <f t="shared" ref="K8:K9" si="2">J8*G8</f>
        <v>275.50532099999998</v>
      </c>
      <c r="L8" s="32" t="s">
        <v>198</v>
      </c>
    </row>
    <row r="9" spans="1:12" ht="15" customHeight="1" x14ac:dyDescent="0.25">
      <c r="A9" s="201"/>
      <c r="B9" s="185"/>
      <c r="C9" s="32" t="s">
        <v>5</v>
      </c>
      <c r="D9" s="32" t="s">
        <v>24</v>
      </c>
      <c r="E9" s="105">
        <v>14560211</v>
      </c>
      <c r="F9" s="35"/>
      <c r="G9" s="32">
        <v>4</v>
      </c>
      <c r="H9" s="32"/>
      <c r="I9" s="32"/>
      <c r="J9" s="102">
        <v>17.294255999999997</v>
      </c>
      <c r="K9" s="103">
        <f t="shared" si="2"/>
        <v>69.177023999999989</v>
      </c>
      <c r="L9" s="32" t="s">
        <v>198</v>
      </c>
    </row>
    <row r="10" spans="1:12" ht="15" customHeight="1" x14ac:dyDescent="0.25">
      <c r="A10" s="201" t="s">
        <v>339</v>
      </c>
      <c r="B10" s="185" t="s">
        <v>70</v>
      </c>
      <c r="C10" s="32" t="s">
        <v>5</v>
      </c>
      <c r="D10" s="32" t="s">
        <v>22</v>
      </c>
      <c r="E10" s="105">
        <v>11707954</v>
      </c>
      <c r="F10" s="35"/>
      <c r="G10" s="32">
        <v>1</v>
      </c>
      <c r="H10" s="32"/>
      <c r="I10" s="32"/>
      <c r="J10" s="102">
        <v>12.0607305</v>
      </c>
      <c r="K10" s="103">
        <f t="shared" ref="K10:K23" si="3">J10*G10</f>
        <v>12.0607305</v>
      </c>
      <c r="L10" s="32" t="s">
        <v>55</v>
      </c>
    </row>
    <row r="11" spans="1:12" ht="15" customHeight="1" x14ac:dyDescent="0.25">
      <c r="A11" s="201"/>
      <c r="B11" s="185"/>
      <c r="C11" s="32" t="s">
        <v>5</v>
      </c>
      <c r="D11" s="32" t="s">
        <v>22</v>
      </c>
      <c r="E11" s="105">
        <v>11701198</v>
      </c>
      <c r="F11" s="35"/>
      <c r="G11" s="32">
        <v>1</v>
      </c>
      <c r="H11" s="32"/>
      <c r="I11" s="32"/>
      <c r="J11" s="102">
        <v>45.744047999999992</v>
      </c>
      <c r="K11" s="103">
        <f t="shared" si="3"/>
        <v>45.744047999999992</v>
      </c>
      <c r="L11" s="32" t="s">
        <v>55</v>
      </c>
    </row>
    <row r="12" spans="1:12" ht="15" customHeight="1" x14ac:dyDescent="0.25">
      <c r="A12" s="201"/>
      <c r="B12" s="185"/>
      <c r="C12" s="32" t="s">
        <v>5</v>
      </c>
      <c r="D12" s="32" t="s">
        <v>22</v>
      </c>
      <c r="E12" s="105" t="s">
        <v>26</v>
      </c>
      <c r="F12" s="107"/>
      <c r="G12" s="32">
        <v>1</v>
      </c>
      <c r="H12" s="32"/>
      <c r="I12" s="32"/>
      <c r="J12" s="102">
        <v>81.32741399999999</v>
      </c>
      <c r="K12" s="103">
        <f t="shared" si="3"/>
        <v>81.32741399999999</v>
      </c>
      <c r="L12" s="32" t="s">
        <v>280</v>
      </c>
    </row>
    <row r="13" spans="1:12" ht="15" customHeight="1" x14ac:dyDescent="0.25">
      <c r="A13" s="201"/>
      <c r="B13" s="185"/>
      <c r="C13" s="32" t="s">
        <v>5</v>
      </c>
      <c r="D13" s="32" t="s">
        <v>22</v>
      </c>
      <c r="E13" s="105" t="s">
        <v>79</v>
      </c>
      <c r="F13" s="35"/>
      <c r="G13" s="32">
        <v>1</v>
      </c>
      <c r="H13" s="32"/>
      <c r="I13" s="32"/>
      <c r="J13" s="102">
        <v>80.861760000000004</v>
      </c>
      <c r="K13" s="103">
        <f t="shared" si="3"/>
        <v>80.861760000000004</v>
      </c>
      <c r="L13" s="32" t="s">
        <v>280</v>
      </c>
    </row>
    <row r="14" spans="1:12" ht="15" customHeight="1" x14ac:dyDescent="0.25">
      <c r="A14" s="201"/>
      <c r="B14" s="185"/>
      <c r="C14" s="32" t="s">
        <v>5</v>
      </c>
      <c r="D14" s="32" t="s">
        <v>22</v>
      </c>
      <c r="E14" s="105">
        <v>11701192</v>
      </c>
      <c r="F14" s="35"/>
      <c r="G14" s="32">
        <v>1</v>
      </c>
      <c r="H14" s="32"/>
      <c r="I14" s="32"/>
      <c r="J14" s="102">
        <v>30.527658000000002</v>
      </c>
      <c r="K14" s="103">
        <f t="shared" si="3"/>
        <v>30.527658000000002</v>
      </c>
      <c r="L14" s="32" t="s">
        <v>280</v>
      </c>
    </row>
    <row r="15" spans="1:12" ht="15" customHeight="1" x14ac:dyDescent="0.25">
      <c r="A15" s="201"/>
      <c r="B15" s="185"/>
      <c r="C15" s="32" t="s">
        <v>5</v>
      </c>
      <c r="D15" s="32" t="s">
        <v>231</v>
      </c>
      <c r="E15" s="105">
        <v>14763370</v>
      </c>
      <c r="F15" s="35"/>
      <c r="G15" s="32">
        <v>1</v>
      </c>
      <c r="H15" s="32"/>
      <c r="I15" s="32"/>
      <c r="J15" s="102">
        <v>269.02108800000002</v>
      </c>
      <c r="K15" s="103">
        <f t="shared" si="3"/>
        <v>269.02108800000002</v>
      </c>
      <c r="L15" s="32" t="s">
        <v>280</v>
      </c>
    </row>
    <row r="16" spans="1:12" ht="15" customHeight="1" x14ac:dyDescent="0.25">
      <c r="A16" s="201"/>
      <c r="B16" s="185"/>
      <c r="C16" s="32" t="s">
        <v>5</v>
      </c>
      <c r="D16" s="32" t="s">
        <v>13</v>
      </c>
      <c r="E16" s="105" t="s">
        <v>300</v>
      </c>
      <c r="F16" s="35"/>
      <c r="G16" s="32">
        <v>1</v>
      </c>
      <c r="H16" s="32"/>
      <c r="I16" s="32"/>
      <c r="J16" s="102">
        <v>534.67882650000001</v>
      </c>
      <c r="K16" s="103">
        <f t="shared" si="3"/>
        <v>534.67882650000001</v>
      </c>
      <c r="L16" s="32" t="s">
        <v>245</v>
      </c>
    </row>
    <row r="17" spans="1:12" ht="15" customHeight="1" x14ac:dyDescent="0.25">
      <c r="A17" s="201"/>
      <c r="B17" s="185"/>
      <c r="C17" s="32" t="s">
        <v>5</v>
      </c>
      <c r="D17" s="32" t="s">
        <v>13</v>
      </c>
      <c r="E17" s="105">
        <v>14714682</v>
      </c>
      <c r="F17" s="35"/>
      <c r="G17" s="32">
        <v>1</v>
      </c>
      <c r="H17" s="32"/>
      <c r="I17" s="32"/>
      <c r="J17" s="102">
        <v>541.85831700000006</v>
      </c>
      <c r="K17" s="103">
        <f t="shared" si="3"/>
        <v>541.85831700000006</v>
      </c>
      <c r="L17" s="32" t="s">
        <v>295</v>
      </c>
    </row>
    <row r="18" spans="1:12" ht="15" customHeight="1" x14ac:dyDescent="0.25">
      <c r="A18" s="201"/>
      <c r="B18" s="185"/>
      <c r="C18" s="32" t="s">
        <v>5</v>
      </c>
      <c r="D18" s="32" t="s">
        <v>11</v>
      </c>
      <c r="E18" s="105">
        <v>15094944</v>
      </c>
      <c r="F18" s="35"/>
      <c r="G18" s="32">
        <v>1</v>
      </c>
      <c r="H18" s="32"/>
      <c r="I18" s="32"/>
      <c r="J18" s="102">
        <v>242.55695100000003</v>
      </c>
      <c r="K18" s="103">
        <f t="shared" si="3"/>
        <v>242.55695100000003</v>
      </c>
      <c r="L18" s="32" t="s">
        <v>245</v>
      </c>
    </row>
    <row r="19" spans="1:12" ht="15" customHeight="1" x14ac:dyDescent="0.25">
      <c r="A19" s="201"/>
      <c r="B19" s="185"/>
      <c r="C19" s="32" t="s">
        <v>5</v>
      </c>
      <c r="D19" s="32" t="s">
        <v>301</v>
      </c>
      <c r="E19" s="105" t="s">
        <v>302</v>
      </c>
      <c r="F19" s="35"/>
      <c r="G19" s="32">
        <v>1</v>
      </c>
      <c r="H19" s="32"/>
      <c r="I19" s="32"/>
      <c r="J19" s="102">
        <v>357.18473700000004</v>
      </c>
      <c r="K19" s="103">
        <f t="shared" si="3"/>
        <v>357.18473700000004</v>
      </c>
      <c r="L19" s="32" t="s">
        <v>245</v>
      </c>
    </row>
    <row r="20" spans="1:12" ht="15" customHeight="1" x14ac:dyDescent="0.25">
      <c r="A20" s="201"/>
      <c r="B20" s="185"/>
      <c r="C20" s="32" t="s">
        <v>243</v>
      </c>
      <c r="D20" s="32" t="s">
        <v>12</v>
      </c>
      <c r="E20" s="105">
        <v>14502604</v>
      </c>
      <c r="F20" s="35"/>
      <c r="G20" s="32">
        <v>1</v>
      </c>
      <c r="H20" s="32"/>
      <c r="I20" s="32"/>
      <c r="J20" s="102">
        <v>272.72727272727275</v>
      </c>
      <c r="K20" s="103">
        <f t="shared" si="3"/>
        <v>272.72727272727275</v>
      </c>
      <c r="L20" s="32" t="s">
        <v>94</v>
      </c>
    </row>
    <row r="21" spans="1:12" ht="15" customHeight="1" x14ac:dyDescent="0.25">
      <c r="A21" s="201"/>
      <c r="B21" s="185"/>
      <c r="C21" s="32" t="s">
        <v>243</v>
      </c>
      <c r="D21" s="32" t="s">
        <v>89</v>
      </c>
      <c r="E21" s="105" t="s">
        <v>72</v>
      </c>
      <c r="F21" s="35"/>
      <c r="G21" s="32">
        <v>1</v>
      </c>
      <c r="H21" s="32"/>
      <c r="I21" s="32"/>
      <c r="J21" s="102">
        <v>343.63636363636363</v>
      </c>
      <c r="K21" s="103">
        <f t="shared" si="3"/>
        <v>343.63636363636363</v>
      </c>
      <c r="L21" s="32" t="s">
        <v>94</v>
      </c>
    </row>
    <row r="22" spans="1:12" ht="15" customHeight="1" x14ac:dyDescent="0.25">
      <c r="A22" s="201"/>
      <c r="B22" s="185"/>
      <c r="C22" s="32" t="s">
        <v>243</v>
      </c>
      <c r="D22" s="32" t="s">
        <v>74</v>
      </c>
      <c r="E22" s="105" t="s">
        <v>75</v>
      </c>
      <c r="F22" s="35"/>
      <c r="G22" s="32">
        <v>1</v>
      </c>
      <c r="H22" s="32"/>
      <c r="I22" s="32"/>
      <c r="J22" s="102">
        <v>190.90909090909091</v>
      </c>
      <c r="K22" s="103">
        <f t="shared" si="3"/>
        <v>190.90909090909091</v>
      </c>
      <c r="L22" s="32" t="s">
        <v>94</v>
      </c>
    </row>
    <row r="23" spans="1:12" ht="15" customHeight="1" x14ac:dyDescent="0.25">
      <c r="A23" s="201"/>
      <c r="B23" s="185"/>
      <c r="C23" s="32"/>
      <c r="D23" s="32" t="s">
        <v>303</v>
      </c>
      <c r="E23" s="105">
        <v>14763295</v>
      </c>
      <c r="F23" s="35"/>
      <c r="G23" s="32">
        <v>1</v>
      </c>
      <c r="H23" s="32"/>
      <c r="I23" s="32"/>
      <c r="J23" s="102"/>
      <c r="K23" s="103">
        <f t="shared" si="3"/>
        <v>0</v>
      </c>
      <c r="L23" s="32" t="s">
        <v>304</v>
      </c>
    </row>
    <row r="24" spans="1:12" ht="15" customHeight="1" x14ac:dyDescent="0.25">
      <c r="A24" s="201" t="s">
        <v>340</v>
      </c>
      <c r="B24" s="185" t="s">
        <v>83</v>
      </c>
      <c r="C24" s="32" t="s">
        <v>5</v>
      </c>
      <c r="D24" s="32" t="s">
        <v>22</v>
      </c>
      <c r="E24" s="105">
        <v>11707954</v>
      </c>
      <c r="F24" s="35"/>
      <c r="G24" s="32">
        <v>1</v>
      </c>
      <c r="H24" s="32"/>
      <c r="I24" s="32"/>
      <c r="J24" s="108">
        <v>12.0607305</v>
      </c>
      <c r="K24" s="103">
        <f>G24*J24</f>
        <v>12.0607305</v>
      </c>
      <c r="L24" s="32" t="s">
        <v>55</v>
      </c>
    </row>
    <row r="25" spans="1:12" ht="15" customHeight="1" x14ac:dyDescent="0.25">
      <c r="A25" s="201"/>
      <c r="B25" s="185"/>
      <c r="C25" s="32" t="s">
        <v>5</v>
      </c>
      <c r="D25" s="32" t="s">
        <v>22</v>
      </c>
      <c r="E25" s="105">
        <v>11701198</v>
      </c>
      <c r="F25" s="35"/>
      <c r="G25" s="32">
        <v>1</v>
      </c>
      <c r="H25" s="32"/>
      <c r="I25" s="32"/>
      <c r="J25" s="102">
        <v>45.744047999999992</v>
      </c>
      <c r="K25" s="103">
        <f t="shared" ref="K25:K36" si="4">G25*J25</f>
        <v>45.744047999999992</v>
      </c>
      <c r="L25" s="32" t="s">
        <v>55</v>
      </c>
    </row>
    <row r="26" spans="1:12" ht="15" customHeight="1" x14ac:dyDescent="0.25">
      <c r="A26" s="201"/>
      <c r="B26" s="185"/>
      <c r="C26" s="32" t="s">
        <v>5</v>
      </c>
      <c r="D26" s="32" t="s">
        <v>22</v>
      </c>
      <c r="E26" s="105" t="s">
        <v>26</v>
      </c>
      <c r="F26" s="107"/>
      <c r="G26" s="32">
        <v>1</v>
      </c>
      <c r="H26" s="32"/>
      <c r="I26" s="32"/>
      <c r="J26" s="102">
        <v>81.32741399999999</v>
      </c>
      <c r="K26" s="103">
        <f t="shared" si="4"/>
        <v>81.32741399999999</v>
      </c>
      <c r="L26" s="32" t="s">
        <v>280</v>
      </c>
    </row>
    <row r="27" spans="1:12" ht="15" customHeight="1" x14ac:dyDescent="0.25">
      <c r="A27" s="201"/>
      <c r="B27" s="185"/>
      <c r="C27" s="32" t="s">
        <v>5</v>
      </c>
      <c r="D27" s="32" t="s">
        <v>22</v>
      </c>
      <c r="E27" s="105" t="s">
        <v>79</v>
      </c>
      <c r="F27" s="35"/>
      <c r="G27" s="32">
        <v>1</v>
      </c>
      <c r="H27" s="32"/>
      <c r="I27" s="32"/>
      <c r="J27" s="102">
        <v>80.861760000000004</v>
      </c>
      <c r="K27" s="103">
        <f t="shared" si="4"/>
        <v>80.861760000000004</v>
      </c>
      <c r="L27" s="32" t="s">
        <v>280</v>
      </c>
    </row>
    <row r="28" spans="1:12" ht="15" customHeight="1" x14ac:dyDescent="0.25">
      <c r="A28" s="201"/>
      <c r="B28" s="185"/>
      <c r="C28" s="32" t="s">
        <v>5</v>
      </c>
      <c r="D28" s="32" t="s">
        <v>22</v>
      </c>
      <c r="E28" s="105">
        <v>11701192</v>
      </c>
      <c r="F28" s="35"/>
      <c r="G28" s="32">
        <v>1</v>
      </c>
      <c r="H28" s="32"/>
      <c r="I28" s="32"/>
      <c r="J28" s="102">
        <v>30.527658000000002</v>
      </c>
      <c r="K28" s="103">
        <f t="shared" si="4"/>
        <v>30.527658000000002</v>
      </c>
      <c r="L28" s="32" t="s">
        <v>280</v>
      </c>
    </row>
    <row r="29" spans="1:12" ht="15" customHeight="1" x14ac:dyDescent="0.25">
      <c r="A29" s="201"/>
      <c r="B29" s="185"/>
      <c r="C29" s="32" t="s">
        <v>5</v>
      </c>
      <c r="D29" s="32" t="s">
        <v>231</v>
      </c>
      <c r="E29" s="105">
        <v>14763370</v>
      </c>
      <c r="F29" s="35"/>
      <c r="G29" s="32">
        <v>1</v>
      </c>
      <c r="H29" s="32"/>
      <c r="I29" s="32"/>
      <c r="J29" s="102">
        <v>269.02108800000002</v>
      </c>
      <c r="K29" s="103">
        <f t="shared" si="4"/>
        <v>269.02108800000002</v>
      </c>
      <c r="L29" s="32" t="s">
        <v>280</v>
      </c>
    </row>
    <row r="30" spans="1:12" ht="15" customHeight="1" x14ac:dyDescent="0.25">
      <c r="A30" s="201"/>
      <c r="B30" s="185"/>
      <c r="C30" s="32" t="s">
        <v>5</v>
      </c>
      <c r="D30" s="32" t="s">
        <v>13</v>
      </c>
      <c r="E30" s="105" t="s">
        <v>300</v>
      </c>
      <c r="F30" s="35"/>
      <c r="G30" s="32">
        <v>1</v>
      </c>
      <c r="H30" s="32"/>
      <c r="I30" s="32"/>
      <c r="J30" s="102">
        <v>534.67882650000001</v>
      </c>
      <c r="K30" s="103">
        <f t="shared" si="4"/>
        <v>534.67882650000001</v>
      </c>
      <c r="L30" s="32" t="s">
        <v>245</v>
      </c>
    </row>
    <row r="31" spans="1:12" ht="15" customHeight="1" x14ac:dyDescent="0.25">
      <c r="A31" s="201"/>
      <c r="B31" s="185"/>
      <c r="C31" s="32" t="s">
        <v>5</v>
      </c>
      <c r="D31" s="32" t="s">
        <v>13</v>
      </c>
      <c r="E31" s="105">
        <v>14714682</v>
      </c>
      <c r="F31" s="35"/>
      <c r="G31" s="32">
        <v>1</v>
      </c>
      <c r="H31" s="32"/>
      <c r="I31" s="32"/>
      <c r="J31" s="102">
        <v>541.85831700000006</v>
      </c>
      <c r="K31" s="103">
        <f t="shared" si="4"/>
        <v>541.85831700000006</v>
      </c>
      <c r="L31" s="32" t="s">
        <v>295</v>
      </c>
    </row>
    <row r="32" spans="1:12" ht="15" customHeight="1" x14ac:dyDescent="0.25">
      <c r="A32" s="201"/>
      <c r="B32" s="185"/>
      <c r="C32" s="32" t="s">
        <v>5</v>
      </c>
      <c r="D32" s="32" t="s">
        <v>11</v>
      </c>
      <c r="E32" s="105">
        <v>15094944</v>
      </c>
      <c r="F32" s="35"/>
      <c r="G32" s="32">
        <v>1</v>
      </c>
      <c r="H32" s="32"/>
      <c r="I32" s="32"/>
      <c r="J32" s="102">
        <v>242.55695100000003</v>
      </c>
      <c r="K32" s="103">
        <f t="shared" si="4"/>
        <v>242.55695100000003</v>
      </c>
      <c r="L32" s="32" t="s">
        <v>245</v>
      </c>
    </row>
    <row r="33" spans="1:13" ht="15" customHeight="1" x14ac:dyDescent="0.25">
      <c r="A33" s="201"/>
      <c r="B33" s="185"/>
      <c r="C33" s="32" t="s">
        <v>5</v>
      </c>
      <c r="D33" s="32" t="s">
        <v>301</v>
      </c>
      <c r="E33" s="105" t="s">
        <v>302</v>
      </c>
      <c r="F33" s="35"/>
      <c r="G33" s="32">
        <v>1</v>
      </c>
      <c r="H33" s="32"/>
      <c r="I33" s="32"/>
      <c r="J33" s="102">
        <v>357.18473700000004</v>
      </c>
      <c r="K33" s="103">
        <f t="shared" si="4"/>
        <v>357.18473700000004</v>
      </c>
      <c r="L33" s="32" t="s">
        <v>245</v>
      </c>
    </row>
    <row r="34" spans="1:13" ht="15" customHeight="1" x14ac:dyDescent="0.25">
      <c r="A34" s="201"/>
      <c r="B34" s="185"/>
      <c r="C34" s="32" t="s">
        <v>243</v>
      </c>
      <c r="D34" s="32" t="s">
        <v>12</v>
      </c>
      <c r="E34" s="105">
        <v>14502604</v>
      </c>
      <c r="F34" s="35"/>
      <c r="G34" s="32">
        <v>1</v>
      </c>
      <c r="H34" s="32"/>
      <c r="I34" s="32"/>
      <c r="J34" s="102">
        <v>272.72727272727275</v>
      </c>
      <c r="K34" s="103">
        <f t="shared" si="4"/>
        <v>272.72727272727275</v>
      </c>
      <c r="L34" s="32" t="s">
        <v>94</v>
      </c>
    </row>
    <row r="35" spans="1:13" ht="15" customHeight="1" x14ac:dyDescent="0.25">
      <c r="A35" s="201"/>
      <c r="B35" s="185"/>
      <c r="C35" s="32" t="s">
        <v>243</v>
      </c>
      <c r="D35" s="32" t="s">
        <v>89</v>
      </c>
      <c r="E35" s="105" t="s">
        <v>72</v>
      </c>
      <c r="F35" s="35"/>
      <c r="G35" s="32">
        <v>1</v>
      </c>
      <c r="H35" s="32"/>
      <c r="I35" s="32"/>
      <c r="J35" s="102">
        <v>343.63636363636363</v>
      </c>
      <c r="K35" s="103">
        <f t="shared" si="4"/>
        <v>343.63636363636363</v>
      </c>
      <c r="L35" s="32" t="s">
        <v>94</v>
      </c>
    </row>
    <row r="36" spans="1:13" ht="15" customHeight="1" x14ac:dyDescent="0.25">
      <c r="A36" s="201"/>
      <c r="B36" s="185"/>
      <c r="C36" s="32" t="s">
        <v>243</v>
      </c>
      <c r="D36" s="32" t="s">
        <v>74</v>
      </c>
      <c r="E36" s="105" t="s">
        <v>75</v>
      </c>
      <c r="F36" s="35"/>
      <c r="G36" s="32">
        <v>1</v>
      </c>
      <c r="H36" s="128"/>
      <c r="I36" s="128"/>
      <c r="J36" s="116">
        <v>190.90909090909091</v>
      </c>
      <c r="K36" s="103">
        <f t="shared" si="4"/>
        <v>190.90909090909091</v>
      </c>
      <c r="L36" s="32" t="s">
        <v>94</v>
      </c>
    </row>
    <row r="37" spans="1:13" ht="15" customHeight="1" x14ac:dyDescent="0.25">
      <c r="A37" s="201" t="s">
        <v>341</v>
      </c>
      <c r="B37" s="185" t="s">
        <v>307</v>
      </c>
      <c r="C37" s="90" t="s">
        <v>5</v>
      </c>
      <c r="D37" s="32" t="s">
        <v>22</v>
      </c>
      <c r="E37" s="105">
        <v>990596</v>
      </c>
      <c r="F37" s="35"/>
      <c r="G37" s="32">
        <v>1</v>
      </c>
      <c r="H37" s="32"/>
      <c r="I37" s="32"/>
      <c r="J37" s="102">
        <v>2.8788480000000001</v>
      </c>
      <c r="K37" s="103">
        <f t="shared" ref="K37:K51" si="5">J37*G37</f>
        <v>2.8788480000000001</v>
      </c>
      <c r="L37" s="32" t="s">
        <v>55</v>
      </c>
    </row>
    <row r="38" spans="1:13" ht="15" customHeight="1" x14ac:dyDescent="0.25">
      <c r="A38" s="201"/>
      <c r="B38" s="185"/>
      <c r="C38" s="42" t="s">
        <v>5</v>
      </c>
      <c r="D38" s="32" t="s">
        <v>24</v>
      </c>
      <c r="E38" s="105">
        <v>14508911</v>
      </c>
      <c r="F38" s="35"/>
      <c r="G38" s="32">
        <v>1</v>
      </c>
      <c r="H38" s="32"/>
      <c r="I38" s="32"/>
      <c r="J38" s="102">
        <v>133.29489599999997</v>
      </c>
      <c r="K38" s="103">
        <f t="shared" si="5"/>
        <v>133.29489599999997</v>
      </c>
      <c r="L38" s="32" t="s">
        <v>55</v>
      </c>
      <c r="M38" s="78"/>
    </row>
    <row r="39" spans="1:13" ht="15" customHeight="1" x14ac:dyDescent="0.25">
      <c r="A39" s="201"/>
      <c r="B39" s="185"/>
      <c r="C39" s="44" t="s">
        <v>5</v>
      </c>
      <c r="D39" s="32" t="s">
        <v>110</v>
      </c>
      <c r="E39" s="105">
        <v>14640027</v>
      </c>
      <c r="F39" s="35"/>
      <c r="G39" s="32">
        <v>1</v>
      </c>
      <c r="H39" s="32"/>
      <c r="I39" s="32"/>
      <c r="J39" s="102">
        <v>1324.4605920000001</v>
      </c>
      <c r="K39" s="103">
        <f t="shared" si="5"/>
        <v>1324.4605920000001</v>
      </c>
      <c r="L39" s="32" t="s">
        <v>280</v>
      </c>
    </row>
    <row r="40" spans="1:13" ht="15" customHeight="1" x14ac:dyDescent="0.25">
      <c r="A40" s="201"/>
      <c r="B40" s="185"/>
      <c r="C40" s="42" t="s">
        <v>5</v>
      </c>
      <c r="D40" s="32" t="s">
        <v>110</v>
      </c>
      <c r="E40" s="105">
        <v>14558674</v>
      </c>
      <c r="F40" s="35"/>
      <c r="G40" s="32">
        <v>1</v>
      </c>
      <c r="H40" s="32"/>
      <c r="I40" s="32"/>
      <c r="J40" s="102">
        <v>498.95092799999992</v>
      </c>
      <c r="K40" s="103">
        <f t="shared" si="5"/>
        <v>498.95092799999992</v>
      </c>
      <c r="L40" s="32" t="s">
        <v>308</v>
      </c>
    </row>
    <row r="41" spans="1:13" ht="15" customHeight="1" x14ac:dyDescent="0.25">
      <c r="A41" s="201"/>
      <c r="B41" s="185"/>
      <c r="C41" s="44" t="s">
        <v>5</v>
      </c>
      <c r="D41" s="32" t="s">
        <v>231</v>
      </c>
      <c r="E41" s="105">
        <v>14552332</v>
      </c>
      <c r="F41" s="35"/>
      <c r="G41" s="32">
        <v>1</v>
      </c>
      <c r="H41" s="32"/>
      <c r="I41" s="32"/>
      <c r="J41" s="102">
        <v>166.87739249999998</v>
      </c>
      <c r="K41" s="103">
        <f t="shared" si="5"/>
        <v>166.87739249999998</v>
      </c>
      <c r="L41" s="32" t="s">
        <v>55</v>
      </c>
    </row>
    <row r="42" spans="1:13" ht="15" customHeight="1" x14ac:dyDescent="0.25">
      <c r="A42" s="201"/>
      <c r="B42" s="185"/>
      <c r="C42" s="42" t="s">
        <v>94</v>
      </c>
      <c r="D42" s="32" t="s">
        <v>309</v>
      </c>
      <c r="E42" s="105">
        <v>14594933</v>
      </c>
      <c r="F42" s="35"/>
      <c r="G42" s="32">
        <v>1</v>
      </c>
      <c r="H42" s="32"/>
      <c r="I42" s="32"/>
      <c r="J42" s="102">
        <v>166.66666666666666</v>
      </c>
      <c r="K42" s="103">
        <f t="shared" si="5"/>
        <v>166.66666666666666</v>
      </c>
      <c r="L42" s="32" t="s">
        <v>94</v>
      </c>
    </row>
    <row r="43" spans="1:13" ht="15" customHeight="1" x14ac:dyDescent="0.25">
      <c r="A43" s="201"/>
      <c r="B43" s="185"/>
      <c r="C43" s="83" t="s">
        <v>5</v>
      </c>
      <c r="D43" s="32" t="s">
        <v>11</v>
      </c>
      <c r="E43" s="105">
        <v>14529771</v>
      </c>
      <c r="F43" s="35"/>
      <c r="G43" s="32">
        <v>1</v>
      </c>
      <c r="H43" s="32"/>
      <c r="I43" s="32"/>
      <c r="J43" s="108">
        <v>61.090909090909093</v>
      </c>
      <c r="K43" s="103">
        <f t="shared" si="5"/>
        <v>61.090909090909093</v>
      </c>
      <c r="L43" s="32" t="s">
        <v>55</v>
      </c>
    </row>
    <row r="44" spans="1:13" ht="15" customHeight="1" x14ac:dyDescent="0.25">
      <c r="A44" s="201"/>
      <c r="B44" s="185"/>
      <c r="C44" s="42" t="s">
        <v>5</v>
      </c>
      <c r="D44" s="32" t="s">
        <v>90</v>
      </c>
      <c r="E44" s="105">
        <v>14529772</v>
      </c>
      <c r="F44" s="35"/>
      <c r="G44" s="32">
        <v>1</v>
      </c>
      <c r="H44" s="32"/>
      <c r="I44" s="32"/>
      <c r="J44" s="102">
        <v>230.0894505</v>
      </c>
      <c r="K44" s="103">
        <f t="shared" si="5"/>
        <v>230.0894505</v>
      </c>
      <c r="L44" s="32" t="s">
        <v>280</v>
      </c>
    </row>
    <row r="45" spans="1:13" ht="15" customHeight="1" x14ac:dyDescent="0.25">
      <c r="A45" s="201"/>
      <c r="B45" s="185"/>
      <c r="C45" s="44" t="s">
        <v>250</v>
      </c>
      <c r="D45" s="32" t="s">
        <v>89</v>
      </c>
      <c r="E45" s="105">
        <v>14529773</v>
      </c>
      <c r="F45" s="35"/>
      <c r="G45" s="32">
        <v>1</v>
      </c>
      <c r="H45" s="32"/>
      <c r="I45" s="32"/>
      <c r="J45" s="102">
        <v>407.4</v>
      </c>
      <c r="K45" s="103">
        <f t="shared" si="5"/>
        <v>407.4</v>
      </c>
      <c r="L45" s="32" t="s">
        <v>94</v>
      </c>
    </row>
    <row r="46" spans="1:13" ht="15" customHeight="1" x14ac:dyDescent="0.25">
      <c r="A46" s="201"/>
      <c r="B46" s="185"/>
      <c r="C46" s="42" t="s">
        <v>5</v>
      </c>
      <c r="D46" s="32" t="s">
        <v>11</v>
      </c>
      <c r="E46" s="105">
        <v>14529762</v>
      </c>
      <c r="F46" s="35"/>
      <c r="G46" s="32">
        <v>3</v>
      </c>
      <c r="H46" s="32"/>
      <c r="I46" s="32"/>
      <c r="J46" s="102">
        <v>50.782032000000001</v>
      </c>
      <c r="K46" s="103">
        <f t="shared" si="5"/>
        <v>152.34609599999999</v>
      </c>
      <c r="L46" s="32" t="s">
        <v>280</v>
      </c>
    </row>
    <row r="47" spans="1:13" ht="15" customHeight="1" x14ac:dyDescent="0.25">
      <c r="A47" s="201"/>
      <c r="B47" s="185"/>
      <c r="C47" s="42" t="s">
        <v>243</v>
      </c>
      <c r="D47" s="32" t="s">
        <v>11</v>
      </c>
      <c r="E47" s="105">
        <v>14529769</v>
      </c>
      <c r="F47" s="35"/>
      <c r="G47" s="32">
        <v>1</v>
      </c>
      <c r="H47" s="32"/>
      <c r="I47" s="32"/>
      <c r="J47" s="102">
        <v>100</v>
      </c>
      <c r="K47" s="103">
        <f t="shared" si="5"/>
        <v>100</v>
      </c>
      <c r="L47" s="32" t="s">
        <v>94</v>
      </c>
    </row>
    <row r="48" spans="1:13" ht="15" customHeight="1" x14ac:dyDescent="0.25">
      <c r="A48" s="201"/>
      <c r="B48" s="185"/>
      <c r="C48" s="42" t="s">
        <v>5</v>
      </c>
      <c r="D48" s="32" t="s">
        <v>17</v>
      </c>
      <c r="E48" s="105">
        <v>14529765</v>
      </c>
      <c r="F48" s="35"/>
      <c r="G48" s="32">
        <v>1</v>
      </c>
      <c r="H48" s="32"/>
      <c r="I48" s="32"/>
      <c r="J48" s="108">
        <v>63.715679999999999</v>
      </c>
      <c r="K48" s="103">
        <f t="shared" si="5"/>
        <v>63.715679999999999</v>
      </c>
      <c r="L48" s="32" t="s">
        <v>55</v>
      </c>
      <c r="M48" s="78"/>
    </row>
    <row r="49" spans="1:13" ht="15" customHeight="1" x14ac:dyDescent="0.25">
      <c r="A49" s="201"/>
      <c r="B49" s="185"/>
      <c r="C49" s="42" t="s">
        <v>5</v>
      </c>
      <c r="D49" s="32" t="s">
        <v>24</v>
      </c>
      <c r="E49" s="105">
        <v>14552320</v>
      </c>
      <c r="F49" s="35"/>
      <c r="G49" s="32">
        <v>1</v>
      </c>
      <c r="H49" s="32"/>
      <c r="I49" s="32"/>
      <c r="J49" s="108">
        <v>85.787792999999994</v>
      </c>
      <c r="K49" s="103">
        <f t="shared" si="5"/>
        <v>85.787792999999994</v>
      </c>
      <c r="L49" s="32" t="s">
        <v>295</v>
      </c>
      <c r="M49" s="78"/>
    </row>
    <row r="50" spans="1:13" ht="15" customHeight="1" x14ac:dyDescent="0.25">
      <c r="A50" s="201"/>
      <c r="B50" s="185"/>
      <c r="C50" s="42" t="s">
        <v>5</v>
      </c>
      <c r="D50" s="32" t="s">
        <v>110</v>
      </c>
      <c r="E50" s="105" t="s">
        <v>18</v>
      </c>
      <c r="F50" s="35"/>
      <c r="G50" s="32">
        <v>1</v>
      </c>
      <c r="H50" s="32"/>
      <c r="I50" s="32"/>
      <c r="J50" s="108">
        <v>101.92392</v>
      </c>
      <c r="K50" s="103">
        <f t="shared" si="5"/>
        <v>101.92392</v>
      </c>
      <c r="L50" s="32" t="s">
        <v>55</v>
      </c>
      <c r="M50" s="78"/>
    </row>
    <row r="51" spans="1:13" ht="15" customHeight="1" x14ac:dyDescent="0.25">
      <c r="A51" s="201"/>
      <c r="B51" s="185"/>
      <c r="C51" s="42" t="s">
        <v>94</v>
      </c>
      <c r="D51" s="32" t="s">
        <v>246</v>
      </c>
      <c r="E51" s="105" t="s">
        <v>247</v>
      </c>
      <c r="F51" s="35"/>
      <c r="G51" s="32">
        <v>1</v>
      </c>
      <c r="H51" s="32"/>
      <c r="I51" s="32"/>
      <c r="J51" s="108">
        <v>34.728749999999998</v>
      </c>
      <c r="K51" s="103">
        <f t="shared" si="5"/>
        <v>34.728749999999998</v>
      </c>
      <c r="L51" s="32" t="s">
        <v>94</v>
      </c>
      <c r="M51" s="78"/>
    </row>
    <row r="52" spans="1:13" ht="15" customHeight="1" x14ac:dyDescent="0.25">
      <c r="A52" s="201" t="s">
        <v>342</v>
      </c>
      <c r="B52" s="185" t="s">
        <v>104</v>
      </c>
      <c r="C52" s="117" t="s">
        <v>5</v>
      </c>
      <c r="D52" s="32" t="s">
        <v>22</v>
      </c>
      <c r="E52" s="105">
        <v>990596</v>
      </c>
      <c r="F52" s="35"/>
      <c r="G52" s="32">
        <v>1</v>
      </c>
      <c r="H52" s="32"/>
      <c r="I52" s="32"/>
      <c r="J52" s="108">
        <v>2.8788480000000001</v>
      </c>
      <c r="K52" s="103">
        <f t="shared" ref="K52:K66" si="6">J52*G52</f>
        <v>2.8788480000000001</v>
      </c>
      <c r="L52" s="32" t="s">
        <v>55</v>
      </c>
    </row>
    <row r="53" spans="1:13" ht="15" customHeight="1" x14ac:dyDescent="0.25">
      <c r="A53" s="201"/>
      <c r="B53" s="185"/>
      <c r="C53" s="117" t="s">
        <v>5</v>
      </c>
      <c r="D53" s="32" t="s">
        <v>24</v>
      </c>
      <c r="E53" s="105">
        <v>14508911</v>
      </c>
      <c r="F53" s="35"/>
      <c r="G53" s="32">
        <v>1</v>
      </c>
      <c r="H53" s="32"/>
      <c r="I53" s="32"/>
      <c r="J53" s="108">
        <v>133.29489599999997</v>
      </c>
      <c r="K53" s="103">
        <f t="shared" si="6"/>
        <v>133.29489599999997</v>
      </c>
      <c r="L53" s="32" t="s">
        <v>55</v>
      </c>
      <c r="M53" s="77"/>
    </row>
    <row r="54" spans="1:13" ht="15" customHeight="1" x14ac:dyDescent="0.25">
      <c r="A54" s="201"/>
      <c r="B54" s="185"/>
      <c r="C54" s="127" t="s">
        <v>5</v>
      </c>
      <c r="D54" s="32" t="s">
        <v>110</v>
      </c>
      <c r="E54" s="105">
        <v>14640027</v>
      </c>
      <c r="F54" s="35"/>
      <c r="G54" s="32">
        <v>1</v>
      </c>
      <c r="H54" s="32"/>
      <c r="I54" s="32"/>
      <c r="J54" s="108">
        <v>1324.4605920000001</v>
      </c>
      <c r="K54" s="103">
        <f t="shared" si="6"/>
        <v>1324.4605920000001</v>
      </c>
      <c r="L54" s="32" t="s">
        <v>280</v>
      </c>
      <c r="M54" s="77"/>
    </row>
    <row r="55" spans="1:13" ht="15" customHeight="1" x14ac:dyDescent="0.25">
      <c r="A55" s="201"/>
      <c r="B55" s="185"/>
      <c r="C55" s="83" t="s">
        <v>5</v>
      </c>
      <c r="D55" s="32" t="s">
        <v>110</v>
      </c>
      <c r="E55" s="105">
        <v>14558674</v>
      </c>
      <c r="F55" s="35"/>
      <c r="G55" s="32">
        <v>1</v>
      </c>
      <c r="H55" s="32"/>
      <c r="I55" s="32"/>
      <c r="J55" s="102">
        <v>498.95092799999992</v>
      </c>
      <c r="K55" s="103">
        <f t="shared" si="6"/>
        <v>498.95092799999992</v>
      </c>
      <c r="L55" s="32" t="s">
        <v>308</v>
      </c>
    </row>
    <row r="56" spans="1:13" ht="15" customHeight="1" x14ac:dyDescent="0.25">
      <c r="A56" s="201"/>
      <c r="B56" s="185"/>
      <c r="C56" s="127" t="s">
        <v>5</v>
      </c>
      <c r="D56" s="32" t="s">
        <v>231</v>
      </c>
      <c r="E56" s="105">
        <v>14552332</v>
      </c>
      <c r="F56" s="35"/>
      <c r="G56" s="32">
        <v>1</v>
      </c>
      <c r="H56" s="32"/>
      <c r="I56" s="32"/>
      <c r="J56" s="102">
        <v>166.87739249999998</v>
      </c>
      <c r="K56" s="103">
        <f t="shared" si="6"/>
        <v>166.87739249999998</v>
      </c>
      <c r="L56" s="32" t="s">
        <v>55</v>
      </c>
    </row>
    <row r="57" spans="1:13" ht="15" customHeight="1" x14ac:dyDescent="0.25">
      <c r="A57" s="201"/>
      <c r="B57" s="185"/>
      <c r="C57" s="83" t="s">
        <v>94</v>
      </c>
      <c r="D57" s="32" t="s">
        <v>309</v>
      </c>
      <c r="E57" s="105">
        <v>14594933</v>
      </c>
      <c r="F57" s="35"/>
      <c r="G57" s="32">
        <v>1</v>
      </c>
      <c r="H57" s="32"/>
      <c r="I57" s="32"/>
      <c r="J57" s="102">
        <v>166.66666666666666</v>
      </c>
      <c r="K57" s="103">
        <f t="shared" si="6"/>
        <v>166.66666666666666</v>
      </c>
      <c r="L57" s="32" t="s">
        <v>94</v>
      </c>
    </row>
    <row r="58" spans="1:13" ht="15" customHeight="1" x14ac:dyDescent="0.25">
      <c r="A58" s="201"/>
      <c r="B58" s="185"/>
      <c r="C58" s="83" t="s">
        <v>5</v>
      </c>
      <c r="D58" s="32" t="s">
        <v>11</v>
      </c>
      <c r="E58" s="105">
        <v>14529771</v>
      </c>
      <c r="F58" s="35"/>
      <c r="G58" s="32">
        <v>1</v>
      </c>
      <c r="H58" s="32"/>
      <c r="I58" s="32"/>
      <c r="J58" s="108">
        <v>61.090909090909093</v>
      </c>
      <c r="K58" s="103">
        <f t="shared" si="6"/>
        <v>61.090909090909093</v>
      </c>
      <c r="L58" s="32" t="s">
        <v>55</v>
      </c>
      <c r="M58" s="78"/>
    </row>
    <row r="59" spans="1:13" ht="15" customHeight="1" x14ac:dyDescent="0.25">
      <c r="A59" s="201"/>
      <c r="B59" s="185"/>
      <c r="C59" s="83" t="s">
        <v>5</v>
      </c>
      <c r="D59" s="32" t="s">
        <v>90</v>
      </c>
      <c r="E59" s="105">
        <v>14529772</v>
      </c>
      <c r="F59" s="35"/>
      <c r="G59" s="32">
        <v>1</v>
      </c>
      <c r="H59" s="32"/>
      <c r="I59" s="32"/>
      <c r="J59" s="108">
        <v>230.0894505</v>
      </c>
      <c r="K59" s="103">
        <f t="shared" si="6"/>
        <v>230.0894505</v>
      </c>
      <c r="L59" s="32" t="s">
        <v>280</v>
      </c>
      <c r="M59" s="78"/>
    </row>
    <row r="60" spans="1:13" ht="15" customHeight="1" x14ac:dyDescent="0.25">
      <c r="A60" s="201"/>
      <c r="B60" s="185"/>
      <c r="C60" s="127" t="s">
        <v>250</v>
      </c>
      <c r="D60" s="32" t="s">
        <v>89</v>
      </c>
      <c r="E60" s="105">
        <v>14529773</v>
      </c>
      <c r="F60" s="35"/>
      <c r="G60" s="32">
        <v>1</v>
      </c>
      <c r="H60" s="32"/>
      <c r="I60" s="32"/>
      <c r="J60" s="102">
        <v>407.4</v>
      </c>
      <c r="K60" s="103">
        <f t="shared" si="6"/>
        <v>407.4</v>
      </c>
      <c r="L60" s="32" t="s">
        <v>94</v>
      </c>
    </row>
    <row r="61" spans="1:13" ht="15" customHeight="1" x14ac:dyDescent="0.25">
      <c r="A61" s="201"/>
      <c r="B61" s="185"/>
      <c r="C61" s="83" t="s">
        <v>5</v>
      </c>
      <c r="D61" s="32" t="s">
        <v>11</v>
      </c>
      <c r="E61" s="105">
        <v>14529762</v>
      </c>
      <c r="F61" s="35"/>
      <c r="G61" s="32">
        <v>3</v>
      </c>
      <c r="H61" s="32"/>
      <c r="I61" s="32"/>
      <c r="J61" s="102">
        <v>50.782032000000001</v>
      </c>
      <c r="K61" s="103">
        <f t="shared" si="6"/>
        <v>152.34609599999999</v>
      </c>
      <c r="L61" s="32" t="s">
        <v>280</v>
      </c>
    </row>
    <row r="62" spans="1:13" ht="15" customHeight="1" x14ac:dyDescent="0.25">
      <c r="A62" s="201"/>
      <c r="B62" s="185"/>
      <c r="C62" s="83" t="s">
        <v>243</v>
      </c>
      <c r="D62" s="32" t="s">
        <v>11</v>
      </c>
      <c r="E62" s="105">
        <v>14529769</v>
      </c>
      <c r="F62" s="35"/>
      <c r="G62" s="32">
        <v>1</v>
      </c>
      <c r="H62" s="32"/>
      <c r="I62" s="32"/>
      <c r="J62" s="102">
        <v>100</v>
      </c>
      <c r="K62" s="103">
        <f t="shared" si="6"/>
        <v>100</v>
      </c>
      <c r="L62" s="32" t="s">
        <v>94</v>
      </c>
    </row>
    <row r="63" spans="1:13" ht="15" customHeight="1" x14ac:dyDescent="0.25">
      <c r="A63" s="201"/>
      <c r="B63" s="185"/>
      <c r="C63" s="83" t="s">
        <v>5</v>
      </c>
      <c r="D63" s="32" t="s">
        <v>17</v>
      </c>
      <c r="E63" s="105">
        <v>14529765</v>
      </c>
      <c r="F63" s="35"/>
      <c r="G63" s="32">
        <v>1</v>
      </c>
      <c r="H63" s="32"/>
      <c r="I63" s="32"/>
      <c r="J63" s="102">
        <v>63.715679999999999</v>
      </c>
      <c r="K63" s="103">
        <f t="shared" si="6"/>
        <v>63.715679999999999</v>
      </c>
      <c r="L63" s="32" t="s">
        <v>55</v>
      </c>
    </row>
    <row r="64" spans="1:13" ht="15" customHeight="1" x14ac:dyDescent="0.25">
      <c r="A64" s="201"/>
      <c r="B64" s="185"/>
      <c r="C64" s="83" t="s">
        <v>5</v>
      </c>
      <c r="D64" s="32" t="s">
        <v>24</v>
      </c>
      <c r="E64" s="105">
        <v>14552320</v>
      </c>
      <c r="F64" s="35"/>
      <c r="G64" s="32">
        <v>1</v>
      </c>
      <c r="H64" s="32"/>
      <c r="I64" s="32"/>
      <c r="J64" s="102">
        <v>85.787792999999994</v>
      </c>
      <c r="K64" s="103">
        <f t="shared" si="6"/>
        <v>85.787792999999994</v>
      </c>
      <c r="L64" s="32" t="s">
        <v>295</v>
      </c>
    </row>
    <row r="65" spans="1:13" ht="15" customHeight="1" x14ac:dyDescent="0.25">
      <c r="A65" s="201"/>
      <c r="B65" s="185"/>
      <c r="C65" s="83" t="s">
        <v>5</v>
      </c>
      <c r="D65" s="32" t="s">
        <v>110</v>
      </c>
      <c r="E65" s="105" t="s">
        <v>18</v>
      </c>
      <c r="F65" s="35"/>
      <c r="G65" s="32">
        <v>1</v>
      </c>
      <c r="H65" s="32"/>
      <c r="I65" s="32"/>
      <c r="J65" s="102">
        <v>101.92392</v>
      </c>
      <c r="K65" s="103">
        <f t="shared" si="6"/>
        <v>101.92392</v>
      </c>
      <c r="L65" s="32" t="s">
        <v>55</v>
      </c>
    </row>
    <row r="66" spans="1:13" ht="15" customHeight="1" x14ac:dyDescent="0.25">
      <c r="A66" s="201"/>
      <c r="B66" s="185"/>
      <c r="C66" s="83" t="s">
        <v>94</v>
      </c>
      <c r="D66" s="32" t="s">
        <v>343</v>
      </c>
      <c r="E66" s="105" t="s">
        <v>247</v>
      </c>
      <c r="F66" s="35"/>
      <c r="G66" s="32">
        <v>1</v>
      </c>
      <c r="H66" s="32"/>
      <c r="I66" s="32"/>
      <c r="J66" s="102">
        <v>34.728749999999998</v>
      </c>
      <c r="K66" s="103">
        <f t="shared" si="6"/>
        <v>34.728749999999998</v>
      </c>
      <c r="L66" s="32" t="s">
        <v>94</v>
      </c>
    </row>
    <row r="67" spans="1:13" ht="15" customHeight="1" x14ac:dyDescent="0.25">
      <c r="A67" s="201" t="s">
        <v>344</v>
      </c>
      <c r="B67" s="185" t="s">
        <v>107</v>
      </c>
      <c r="C67" s="80" t="s">
        <v>5</v>
      </c>
      <c r="D67" s="32" t="s">
        <v>231</v>
      </c>
      <c r="E67" s="105">
        <v>14554877</v>
      </c>
      <c r="F67" s="35"/>
      <c r="G67" s="32">
        <v>1</v>
      </c>
      <c r="H67" s="32"/>
      <c r="I67" s="32"/>
      <c r="J67" s="108">
        <v>617.13187200000004</v>
      </c>
      <c r="K67" s="103">
        <f>G67*J67</f>
        <v>617.13187200000004</v>
      </c>
      <c r="L67" s="32" t="s">
        <v>295</v>
      </c>
      <c r="M67" s="78"/>
    </row>
    <row r="68" spans="1:13" ht="15" customHeight="1" x14ac:dyDescent="0.25">
      <c r="A68" s="201"/>
      <c r="B68" s="185"/>
      <c r="C68" s="80" t="s">
        <v>5</v>
      </c>
      <c r="D68" s="32" t="s">
        <v>17</v>
      </c>
      <c r="E68" s="105">
        <v>14511981</v>
      </c>
      <c r="F68" s="35"/>
      <c r="G68" s="32">
        <v>2</v>
      </c>
      <c r="H68" s="32"/>
      <c r="I68" s="32"/>
      <c r="J68" s="102">
        <v>90.991152</v>
      </c>
      <c r="K68" s="103">
        <f t="shared" ref="K68:K78" si="7">G68*J68</f>
        <v>181.982304</v>
      </c>
      <c r="L68" s="32" t="s">
        <v>295</v>
      </c>
      <c r="M68" s="78"/>
    </row>
    <row r="69" spans="1:13" ht="15" customHeight="1" x14ac:dyDescent="0.25">
      <c r="A69" s="201"/>
      <c r="B69" s="185"/>
      <c r="C69" s="80" t="s">
        <v>73</v>
      </c>
      <c r="D69" s="32" t="s">
        <v>89</v>
      </c>
      <c r="E69" s="105">
        <v>14563796</v>
      </c>
      <c r="F69" s="35"/>
      <c r="G69" s="32">
        <v>1</v>
      </c>
      <c r="H69" s="32"/>
      <c r="I69" s="32"/>
      <c r="J69" s="102">
        <v>459.9</v>
      </c>
      <c r="K69" s="103">
        <f t="shared" si="7"/>
        <v>459.9</v>
      </c>
      <c r="L69" s="32" t="s">
        <v>94</v>
      </c>
    </row>
    <row r="70" spans="1:13" ht="15" customHeight="1" x14ac:dyDescent="0.25">
      <c r="A70" s="201"/>
      <c r="B70" s="185"/>
      <c r="C70" s="80" t="s">
        <v>5</v>
      </c>
      <c r="D70" s="32" t="s">
        <v>12</v>
      </c>
      <c r="E70" s="105">
        <v>14594327</v>
      </c>
      <c r="F70" s="35"/>
      <c r="G70" s="32">
        <v>2</v>
      </c>
      <c r="H70" s="32"/>
      <c r="I70" s="32"/>
      <c r="J70" s="102">
        <v>300</v>
      </c>
      <c r="K70" s="103">
        <f t="shared" si="7"/>
        <v>600</v>
      </c>
      <c r="L70" s="32" t="s">
        <v>94</v>
      </c>
    </row>
    <row r="71" spans="1:13" ht="15" customHeight="1" x14ac:dyDescent="0.25">
      <c r="A71" s="201"/>
      <c r="B71" s="185"/>
      <c r="C71" s="80" t="s">
        <v>73</v>
      </c>
      <c r="D71" s="32" t="s">
        <v>11</v>
      </c>
      <c r="E71" s="105">
        <v>14536027</v>
      </c>
      <c r="F71" s="35"/>
      <c r="G71" s="32">
        <v>2</v>
      </c>
      <c r="H71" s="32"/>
      <c r="I71" s="32"/>
      <c r="J71" s="108">
        <v>52.5</v>
      </c>
      <c r="K71" s="103">
        <f t="shared" si="7"/>
        <v>105</v>
      </c>
      <c r="L71" s="32" t="s">
        <v>94</v>
      </c>
    </row>
    <row r="72" spans="1:13" ht="15" customHeight="1" x14ac:dyDescent="0.25">
      <c r="A72" s="201"/>
      <c r="B72" s="185"/>
      <c r="C72" s="80" t="s">
        <v>5</v>
      </c>
      <c r="D72" s="32" t="s">
        <v>312</v>
      </c>
      <c r="E72" s="105">
        <v>14510070</v>
      </c>
      <c r="F72" s="107"/>
      <c r="G72" s="32">
        <v>2</v>
      </c>
      <c r="H72" s="32"/>
      <c r="I72" s="32"/>
      <c r="J72" s="102">
        <v>76.899868500000011</v>
      </c>
      <c r="K72" s="103">
        <f t="shared" si="7"/>
        <v>153.79973700000002</v>
      </c>
      <c r="L72" s="32" t="s">
        <v>295</v>
      </c>
    </row>
    <row r="73" spans="1:13" ht="15" customHeight="1" x14ac:dyDescent="0.25">
      <c r="A73" s="201"/>
      <c r="B73" s="185"/>
      <c r="C73" s="80" t="s">
        <v>5</v>
      </c>
      <c r="D73" s="32" t="s">
        <v>90</v>
      </c>
      <c r="E73" s="105" t="s">
        <v>313</v>
      </c>
      <c r="F73" s="35"/>
      <c r="G73" s="32">
        <v>18</v>
      </c>
      <c r="H73" s="32"/>
      <c r="I73" s="32"/>
      <c r="J73" s="102">
        <v>9.7828184999999994</v>
      </c>
      <c r="K73" s="103">
        <f t="shared" si="7"/>
        <v>176.090733</v>
      </c>
      <c r="L73" s="32" t="s">
        <v>295</v>
      </c>
    </row>
    <row r="74" spans="1:13" ht="15" customHeight="1" x14ac:dyDescent="0.25">
      <c r="A74" s="201"/>
      <c r="B74" s="185"/>
      <c r="C74" s="80" t="s">
        <v>73</v>
      </c>
      <c r="D74" s="32" t="s">
        <v>89</v>
      </c>
      <c r="E74" s="105">
        <v>14536025</v>
      </c>
      <c r="F74" s="35"/>
      <c r="G74" s="32">
        <v>1</v>
      </c>
      <c r="H74" s="32"/>
      <c r="I74" s="32"/>
      <c r="J74" s="102">
        <v>459.9</v>
      </c>
      <c r="K74" s="103">
        <f t="shared" si="7"/>
        <v>459.9</v>
      </c>
      <c r="L74" s="32" t="s">
        <v>94</v>
      </c>
    </row>
    <row r="75" spans="1:13" ht="15" customHeight="1" x14ac:dyDescent="0.25">
      <c r="A75" s="201"/>
      <c r="B75" s="185"/>
      <c r="C75" s="80" t="s">
        <v>5</v>
      </c>
      <c r="D75" s="32" t="s">
        <v>314</v>
      </c>
      <c r="E75" s="105" t="s">
        <v>315</v>
      </c>
      <c r="F75" s="35"/>
      <c r="G75" s="32">
        <v>1</v>
      </c>
      <c r="H75" s="32"/>
      <c r="I75" s="32"/>
      <c r="J75" s="102">
        <v>81.359960000000001</v>
      </c>
      <c r="K75" s="103">
        <f t="shared" si="7"/>
        <v>81.359960000000001</v>
      </c>
      <c r="L75" s="32" t="s">
        <v>295</v>
      </c>
    </row>
    <row r="76" spans="1:13" ht="15" customHeight="1" x14ac:dyDescent="0.25">
      <c r="A76" s="201"/>
      <c r="B76" s="185"/>
      <c r="C76" s="80" t="s">
        <v>5</v>
      </c>
      <c r="D76" s="32" t="s">
        <v>316</v>
      </c>
      <c r="E76" s="105" t="s">
        <v>315</v>
      </c>
      <c r="F76" s="35"/>
      <c r="G76" s="32">
        <v>3</v>
      </c>
      <c r="H76" s="32"/>
      <c r="I76" s="32"/>
      <c r="J76" s="102">
        <v>52.972480000000004</v>
      </c>
      <c r="K76" s="103">
        <f t="shared" si="7"/>
        <v>158.91744</v>
      </c>
      <c r="L76" s="32" t="s">
        <v>295</v>
      </c>
    </row>
    <row r="77" spans="1:13" ht="15" customHeight="1" x14ac:dyDescent="0.25">
      <c r="A77" s="201"/>
      <c r="B77" s="185"/>
      <c r="C77" s="80" t="s">
        <v>5</v>
      </c>
      <c r="D77" s="32" t="s">
        <v>110</v>
      </c>
      <c r="E77" s="105" t="s">
        <v>14</v>
      </c>
      <c r="F77" s="35"/>
      <c r="G77" s="32">
        <v>2</v>
      </c>
      <c r="H77" s="32"/>
      <c r="I77" s="32"/>
      <c r="J77" s="102">
        <v>174.31847999999994</v>
      </c>
      <c r="K77" s="103">
        <f t="shared" si="7"/>
        <v>348.63695999999987</v>
      </c>
      <c r="L77" s="32" t="s">
        <v>55</v>
      </c>
    </row>
    <row r="78" spans="1:13" ht="15" customHeight="1" x14ac:dyDescent="0.25">
      <c r="A78" s="201"/>
      <c r="B78" s="185"/>
      <c r="C78" s="80" t="s">
        <v>5</v>
      </c>
      <c r="D78" s="32" t="s">
        <v>231</v>
      </c>
      <c r="E78" s="105">
        <v>14554876</v>
      </c>
      <c r="F78" s="35"/>
      <c r="G78" s="32">
        <v>2</v>
      </c>
      <c r="H78" s="32"/>
      <c r="I78" s="32"/>
      <c r="J78" s="102">
        <v>94.917311999999995</v>
      </c>
      <c r="K78" s="103">
        <f t="shared" si="7"/>
        <v>189.83462399999999</v>
      </c>
      <c r="L78" s="32" t="s">
        <v>308</v>
      </c>
    </row>
    <row r="79" spans="1:13" ht="15" customHeight="1" x14ac:dyDescent="0.25">
      <c r="A79" s="201" t="s">
        <v>345</v>
      </c>
      <c r="B79" s="185" t="s">
        <v>119</v>
      </c>
      <c r="C79" s="32" t="s">
        <v>5</v>
      </c>
      <c r="D79" s="32" t="s">
        <v>318</v>
      </c>
      <c r="E79" s="105">
        <v>14564858</v>
      </c>
      <c r="F79" s="32"/>
      <c r="G79" s="32">
        <v>1</v>
      </c>
      <c r="H79" s="32"/>
      <c r="I79" s="32"/>
      <c r="J79" s="102">
        <v>15.986880000000001</v>
      </c>
      <c r="K79" s="103">
        <f t="shared" ref="K79:K80" si="8">J79*G79</f>
        <v>15.986880000000001</v>
      </c>
      <c r="L79" s="32" t="s">
        <v>116</v>
      </c>
    </row>
    <row r="80" spans="1:13" ht="15" customHeight="1" x14ac:dyDescent="0.25">
      <c r="A80" s="201"/>
      <c r="B80" s="185"/>
      <c r="C80" s="32" t="s">
        <v>5</v>
      </c>
      <c r="D80" s="32" t="s">
        <v>318</v>
      </c>
      <c r="E80" s="105">
        <v>14564857</v>
      </c>
      <c r="F80" s="32"/>
      <c r="G80" s="32">
        <v>2</v>
      </c>
      <c r="H80" s="32"/>
      <c r="I80" s="32"/>
      <c r="J80" s="102">
        <v>125.01397439999998</v>
      </c>
      <c r="K80" s="103">
        <f t="shared" si="8"/>
        <v>250.02794879999996</v>
      </c>
      <c r="L80" s="32" t="s">
        <v>116</v>
      </c>
    </row>
    <row r="81" spans="1:12" ht="15" customHeight="1" x14ac:dyDescent="0.25">
      <c r="A81" s="201" t="s">
        <v>346</v>
      </c>
      <c r="B81" s="185" t="s">
        <v>124</v>
      </c>
      <c r="C81" s="32" t="s">
        <v>5</v>
      </c>
      <c r="D81" s="32" t="s">
        <v>10</v>
      </c>
      <c r="E81" s="104">
        <v>14502645</v>
      </c>
      <c r="F81" s="32">
        <v>14502645</v>
      </c>
      <c r="G81" s="32">
        <v>1</v>
      </c>
      <c r="H81" s="32"/>
      <c r="I81" s="32"/>
      <c r="J81" s="102">
        <v>341.75735999999989</v>
      </c>
      <c r="K81" s="103">
        <f>J81*G81</f>
        <v>341.75735999999989</v>
      </c>
      <c r="L81" s="32" t="s">
        <v>55</v>
      </c>
    </row>
    <row r="82" spans="1:12" ht="15" customHeight="1" x14ac:dyDescent="0.25">
      <c r="A82" s="201"/>
      <c r="B82" s="185"/>
      <c r="C82" s="32" t="s">
        <v>5</v>
      </c>
      <c r="D82" s="32" t="s">
        <v>93</v>
      </c>
      <c r="E82" s="104">
        <v>993326</v>
      </c>
      <c r="F82" s="32">
        <v>949238</v>
      </c>
      <c r="G82" s="32">
        <v>8</v>
      </c>
      <c r="H82" s="32"/>
      <c r="I82" s="32"/>
      <c r="J82" s="102">
        <v>4.3524390000000004</v>
      </c>
      <c r="K82" s="103">
        <f>J82*G82</f>
        <v>34.819512000000003</v>
      </c>
      <c r="L82" s="32" t="s">
        <v>55</v>
      </c>
    </row>
    <row r="83" spans="1:12" ht="15.75" customHeight="1" x14ac:dyDescent="0.25">
      <c r="A83" s="201" t="s">
        <v>347</v>
      </c>
      <c r="B83" s="186" t="s">
        <v>126</v>
      </c>
      <c r="C83" s="118" t="s">
        <v>348</v>
      </c>
      <c r="D83" s="119" t="s">
        <v>349</v>
      </c>
      <c r="E83" s="112">
        <v>20576909</v>
      </c>
      <c r="F83" s="47"/>
      <c r="G83" s="48">
        <v>1</v>
      </c>
      <c r="H83" s="48"/>
      <c r="I83" s="166">
        <f>J83/105%</f>
        <v>1704.9333333333334</v>
      </c>
      <c r="J83" s="102">
        <v>1790.18</v>
      </c>
      <c r="K83" s="103">
        <f t="shared" ref="K83:K146" si="9">J83*G83</f>
        <v>1790.18</v>
      </c>
      <c r="L83" s="32" t="s">
        <v>94</v>
      </c>
    </row>
    <row r="84" spans="1:12" ht="15.75" customHeight="1" x14ac:dyDescent="0.25">
      <c r="A84" s="201"/>
      <c r="B84" s="186"/>
      <c r="C84" s="118" t="s">
        <v>5</v>
      </c>
      <c r="D84" s="119" t="s">
        <v>127</v>
      </c>
      <c r="E84" s="105">
        <v>17445359</v>
      </c>
      <c r="F84" s="35">
        <v>11715805</v>
      </c>
      <c r="G84" s="35">
        <v>1</v>
      </c>
      <c r="H84" s="35"/>
      <c r="I84" s="166">
        <f>J84/105%</f>
        <v>6792.1714285714279</v>
      </c>
      <c r="J84" s="102">
        <v>7131.78</v>
      </c>
      <c r="K84" s="103">
        <f t="shared" si="9"/>
        <v>7131.78</v>
      </c>
      <c r="L84" s="32" t="s">
        <v>55</v>
      </c>
    </row>
    <row r="85" spans="1:12" ht="15.75" customHeight="1" x14ac:dyDescent="0.25">
      <c r="A85" s="201"/>
      <c r="B85" s="186"/>
      <c r="C85" s="118" t="s">
        <v>5</v>
      </c>
      <c r="D85" s="119" t="s">
        <v>7</v>
      </c>
      <c r="E85" s="105">
        <v>20905400</v>
      </c>
      <c r="F85" s="35">
        <v>20817648</v>
      </c>
      <c r="G85" s="35">
        <v>24</v>
      </c>
      <c r="H85" s="35"/>
      <c r="I85" s="35"/>
      <c r="J85" s="102">
        <v>69.600384000000005</v>
      </c>
      <c r="K85" s="103">
        <f t="shared" si="9"/>
        <v>1670.409216</v>
      </c>
      <c r="L85" s="32" t="s">
        <v>280</v>
      </c>
    </row>
    <row r="86" spans="1:12" ht="15.75" customHeight="1" x14ac:dyDescent="0.25">
      <c r="A86" s="201"/>
      <c r="B86" s="186"/>
      <c r="C86" s="118" t="s">
        <v>5</v>
      </c>
      <c r="D86" s="119" t="s">
        <v>129</v>
      </c>
      <c r="E86" s="105">
        <v>20459329</v>
      </c>
      <c r="F86" s="35"/>
      <c r="G86" s="35">
        <v>12</v>
      </c>
      <c r="H86" s="35"/>
      <c r="I86" s="35"/>
      <c r="J86" s="102">
        <v>112.48675199999998</v>
      </c>
      <c r="K86" s="103">
        <f t="shared" si="9"/>
        <v>1349.8410239999998</v>
      </c>
      <c r="L86" s="32" t="s">
        <v>55</v>
      </c>
    </row>
    <row r="87" spans="1:12" ht="15.75" customHeight="1" x14ac:dyDescent="0.25">
      <c r="A87" s="201"/>
      <c r="B87" s="186"/>
      <c r="C87" s="118" t="s">
        <v>5</v>
      </c>
      <c r="D87" s="119" t="s">
        <v>131</v>
      </c>
      <c r="E87" s="105">
        <v>3169366</v>
      </c>
      <c r="F87" s="35"/>
      <c r="G87" s="35">
        <v>12</v>
      </c>
      <c r="H87" s="35"/>
      <c r="I87" s="35"/>
      <c r="J87" s="102">
        <v>113.79390749999999</v>
      </c>
      <c r="K87" s="103">
        <f t="shared" si="9"/>
        <v>1365.5268899999999</v>
      </c>
      <c r="L87" s="32" t="s">
        <v>55</v>
      </c>
    </row>
    <row r="88" spans="1:12" ht="15.75" customHeight="1" x14ac:dyDescent="0.25">
      <c r="A88" s="201"/>
      <c r="B88" s="186"/>
      <c r="C88" s="118" t="s">
        <v>5</v>
      </c>
      <c r="D88" s="119" t="s">
        <v>132</v>
      </c>
      <c r="E88" s="105">
        <v>20459326</v>
      </c>
      <c r="F88" s="35"/>
      <c r="G88" s="35">
        <v>12</v>
      </c>
      <c r="H88" s="35"/>
      <c r="I88" s="35"/>
      <c r="J88" s="102">
        <v>76.098959999999991</v>
      </c>
      <c r="K88" s="103">
        <f t="shared" si="9"/>
        <v>913.18751999999995</v>
      </c>
      <c r="L88" s="32" t="s">
        <v>280</v>
      </c>
    </row>
    <row r="89" spans="1:12" ht="15.75" customHeight="1" x14ac:dyDescent="0.25">
      <c r="A89" s="201"/>
      <c r="B89" s="186"/>
      <c r="C89" s="118" t="s">
        <v>5</v>
      </c>
      <c r="D89" s="119" t="s">
        <v>133</v>
      </c>
      <c r="E89" s="105">
        <v>20441945</v>
      </c>
      <c r="F89" s="35"/>
      <c r="G89" s="35">
        <v>12</v>
      </c>
      <c r="H89" s="35"/>
      <c r="I89" s="35"/>
      <c r="J89" s="102">
        <v>30.927917999999998</v>
      </c>
      <c r="K89" s="103">
        <f t="shared" si="9"/>
        <v>371.13501599999995</v>
      </c>
      <c r="L89" s="32" t="s">
        <v>280</v>
      </c>
    </row>
    <row r="90" spans="1:12" ht="15.75" customHeight="1" x14ac:dyDescent="0.25">
      <c r="A90" s="201"/>
      <c r="B90" s="186"/>
      <c r="C90" s="118" t="s">
        <v>5</v>
      </c>
      <c r="D90" s="119" t="s">
        <v>134</v>
      </c>
      <c r="E90" s="105" t="s">
        <v>135</v>
      </c>
      <c r="F90" s="35"/>
      <c r="G90" s="35">
        <v>24</v>
      </c>
      <c r="H90" s="35"/>
      <c r="I90" s="35"/>
      <c r="J90" s="102">
        <v>8.6436049218750011</v>
      </c>
      <c r="K90" s="103">
        <f t="shared" si="9"/>
        <v>207.44651812500001</v>
      </c>
      <c r="L90" s="32" t="s">
        <v>55</v>
      </c>
    </row>
    <row r="91" spans="1:12" ht="15.75" customHeight="1" x14ac:dyDescent="0.25">
      <c r="A91" s="201"/>
      <c r="B91" s="186"/>
      <c r="C91" s="118" t="s">
        <v>5</v>
      </c>
      <c r="D91" s="119" t="s">
        <v>136</v>
      </c>
      <c r="E91" s="105">
        <v>973523</v>
      </c>
      <c r="F91" s="35"/>
      <c r="G91" s="35">
        <v>4</v>
      </c>
      <c r="H91" s="35"/>
      <c r="I91" s="35"/>
      <c r="J91" s="102">
        <v>1.9051199999999997</v>
      </c>
      <c r="K91" s="103">
        <f t="shared" si="9"/>
        <v>7.6204799999999988</v>
      </c>
      <c r="L91" s="32" t="s">
        <v>280</v>
      </c>
    </row>
    <row r="92" spans="1:12" ht="15.75" customHeight="1" x14ac:dyDescent="0.25">
      <c r="A92" s="201"/>
      <c r="B92" s="186"/>
      <c r="C92" s="118" t="s">
        <v>5</v>
      </c>
      <c r="D92" s="119" t="s">
        <v>139</v>
      </c>
      <c r="E92" s="105" t="s">
        <v>140</v>
      </c>
      <c r="F92" s="35"/>
      <c r="G92" s="35">
        <v>2</v>
      </c>
      <c r="H92" s="35"/>
      <c r="I92" s="35"/>
      <c r="J92" s="102">
        <v>4.5982719999999997</v>
      </c>
      <c r="K92" s="103">
        <f t="shared" si="9"/>
        <v>9.1965439999999994</v>
      </c>
      <c r="L92" s="32" t="s">
        <v>280</v>
      </c>
    </row>
    <row r="93" spans="1:12" ht="15.75" customHeight="1" x14ac:dyDescent="0.25">
      <c r="A93" s="201"/>
      <c r="B93" s="186"/>
      <c r="C93" s="118" t="s">
        <v>5</v>
      </c>
      <c r="D93" s="119" t="s">
        <v>178</v>
      </c>
      <c r="E93" s="105">
        <v>3165097</v>
      </c>
      <c r="F93" s="35"/>
      <c r="G93" s="35">
        <v>1</v>
      </c>
      <c r="H93" s="35"/>
      <c r="I93" s="35"/>
      <c r="J93" s="102">
        <v>7.1941087968750015</v>
      </c>
      <c r="K93" s="103">
        <f t="shared" si="9"/>
        <v>7.1941087968750015</v>
      </c>
      <c r="L93" s="32" t="s">
        <v>295</v>
      </c>
    </row>
    <row r="94" spans="1:12" ht="15.75" customHeight="1" x14ac:dyDescent="0.25">
      <c r="A94" s="201"/>
      <c r="B94" s="186"/>
      <c r="C94" s="118" t="s">
        <v>5</v>
      </c>
      <c r="D94" s="119" t="s">
        <v>141</v>
      </c>
      <c r="E94" s="105" t="s">
        <v>142</v>
      </c>
      <c r="F94" s="35"/>
      <c r="G94" s="35">
        <v>4</v>
      </c>
      <c r="H94" s="35"/>
      <c r="I94" s="35"/>
      <c r="J94" s="102">
        <v>3.7027199999999993</v>
      </c>
      <c r="K94" s="103">
        <f t="shared" si="9"/>
        <v>14.810879999999997</v>
      </c>
      <c r="L94" s="32" t="s">
        <v>280</v>
      </c>
    </row>
    <row r="95" spans="1:12" ht="15.75" customHeight="1" x14ac:dyDescent="0.25">
      <c r="A95" s="201"/>
      <c r="B95" s="186"/>
      <c r="C95" s="118" t="s">
        <v>5</v>
      </c>
      <c r="D95" s="119" t="s">
        <v>143</v>
      </c>
      <c r="E95" s="105" t="s">
        <v>144</v>
      </c>
      <c r="F95" s="35"/>
      <c r="G95" s="35">
        <v>1</v>
      </c>
      <c r="H95" s="35"/>
      <c r="I95" s="35"/>
      <c r="J95" s="102">
        <v>39.69</v>
      </c>
      <c r="K95" s="103">
        <f t="shared" si="9"/>
        <v>39.69</v>
      </c>
      <c r="L95" s="32" t="s">
        <v>280</v>
      </c>
    </row>
    <row r="96" spans="1:12" ht="15.75" customHeight="1" x14ac:dyDescent="0.25">
      <c r="A96" s="201"/>
      <c r="B96" s="186"/>
      <c r="C96" s="118" t="s">
        <v>5</v>
      </c>
      <c r="D96" s="119" t="s">
        <v>145</v>
      </c>
      <c r="E96" s="105" t="s">
        <v>146</v>
      </c>
      <c r="F96" s="35"/>
      <c r="G96" s="35">
        <v>1</v>
      </c>
      <c r="H96" s="35"/>
      <c r="I96" s="35"/>
      <c r="J96" s="102">
        <v>134.670816</v>
      </c>
      <c r="K96" s="103">
        <f t="shared" si="9"/>
        <v>134.670816</v>
      </c>
      <c r="L96" s="32" t="s">
        <v>280</v>
      </c>
    </row>
    <row r="97" spans="1:12" ht="15.75" customHeight="1" x14ac:dyDescent="0.25">
      <c r="A97" s="201"/>
      <c r="B97" s="186"/>
      <c r="C97" s="118" t="s">
        <v>5</v>
      </c>
      <c r="D97" s="119" t="s">
        <v>148</v>
      </c>
      <c r="E97" s="105" t="s">
        <v>149</v>
      </c>
      <c r="F97" s="35"/>
      <c r="G97" s="35">
        <v>16</v>
      </c>
      <c r="H97" s="35"/>
      <c r="I97" s="35"/>
      <c r="J97" s="102">
        <v>6.6679199999999987</v>
      </c>
      <c r="K97" s="103">
        <f t="shared" si="9"/>
        <v>106.68671999999998</v>
      </c>
      <c r="L97" s="32" t="s">
        <v>280</v>
      </c>
    </row>
    <row r="98" spans="1:12" ht="15.75" customHeight="1" x14ac:dyDescent="0.25">
      <c r="A98" s="201"/>
      <c r="B98" s="186"/>
      <c r="C98" s="118" t="s">
        <v>5</v>
      </c>
      <c r="D98" s="119" t="s">
        <v>152</v>
      </c>
      <c r="E98" s="105">
        <v>20503200</v>
      </c>
      <c r="F98" s="35"/>
      <c r="G98" s="35">
        <v>1</v>
      </c>
      <c r="H98" s="35"/>
      <c r="I98" s="35"/>
      <c r="J98" s="102">
        <v>37.128</v>
      </c>
      <c r="K98" s="103">
        <f t="shared" si="9"/>
        <v>37.128</v>
      </c>
      <c r="L98" s="32" t="s">
        <v>280</v>
      </c>
    </row>
    <row r="99" spans="1:12" ht="15.75" customHeight="1" x14ac:dyDescent="0.25">
      <c r="A99" s="201"/>
      <c r="B99" s="186"/>
      <c r="C99" s="118" t="s">
        <v>5</v>
      </c>
      <c r="D99" s="119" t="s">
        <v>152</v>
      </c>
      <c r="E99" s="105">
        <v>276630</v>
      </c>
      <c r="F99" s="35"/>
      <c r="G99" s="35">
        <v>6</v>
      </c>
      <c r="H99" s="35"/>
      <c r="I99" s="35"/>
      <c r="J99" s="102">
        <v>66.36</v>
      </c>
      <c r="K99" s="103">
        <f t="shared" si="9"/>
        <v>398.15999999999997</v>
      </c>
      <c r="L99" s="32" t="s">
        <v>280</v>
      </c>
    </row>
    <row r="100" spans="1:12" ht="15.75" customHeight="1" x14ac:dyDescent="0.25">
      <c r="A100" s="201"/>
      <c r="B100" s="186"/>
      <c r="C100" s="118" t="s">
        <v>5</v>
      </c>
      <c r="D100" s="119" t="s">
        <v>153</v>
      </c>
      <c r="E100" s="105">
        <v>276134</v>
      </c>
      <c r="F100" s="35"/>
      <c r="G100" s="35">
        <v>6</v>
      </c>
      <c r="H100" s="35"/>
      <c r="I100" s="35"/>
      <c r="J100" s="102">
        <v>66.361680000000007</v>
      </c>
      <c r="K100" s="103">
        <f t="shared" si="9"/>
        <v>398.17008000000004</v>
      </c>
      <c r="L100" s="32" t="s">
        <v>280</v>
      </c>
    </row>
    <row r="101" spans="1:12" ht="15.75" customHeight="1" x14ac:dyDescent="0.25">
      <c r="A101" s="201"/>
      <c r="B101" s="186"/>
      <c r="C101" s="118" t="s">
        <v>5</v>
      </c>
      <c r="D101" s="119" t="s">
        <v>154</v>
      </c>
      <c r="E101" s="105">
        <v>20578624</v>
      </c>
      <c r="F101" s="35"/>
      <c r="G101" s="35">
        <v>7</v>
      </c>
      <c r="H101" s="35"/>
      <c r="I101" s="35"/>
      <c r="J101" s="102">
        <v>53.530932</v>
      </c>
      <c r="K101" s="103">
        <f t="shared" si="9"/>
        <v>374.71652399999999</v>
      </c>
      <c r="L101" s="32" t="s">
        <v>295</v>
      </c>
    </row>
    <row r="102" spans="1:12" ht="15.75" customHeight="1" x14ac:dyDescent="0.25">
      <c r="A102" s="201"/>
      <c r="B102" s="186"/>
      <c r="C102" s="118" t="s">
        <v>5</v>
      </c>
      <c r="D102" s="119" t="s">
        <v>155</v>
      </c>
      <c r="E102" s="105">
        <v>21948261</v>
      </c>
      <c r="F102" s="35" t="s">
        <v>350</v>
      </c>
      <c r="G102" s="35">
        <v>1</v>
      </c>
      <c r="H102" s="35"/>
      <c r="I102" s="35"/>
      <c r="J102" s="102">
        <v>104.25239999999997</v>
      </c>
      <c r="K102" s="103">
        <f t="shared" si="9"/>
        <v>104.25239999999997</v>
      </c>
      <c r="L102" s="32" t="s">
        <v>55</v>
      </c>
    </row>
    <row r="103" spans="1:12" ht="15.75" customHeight="1" x14ac:dyDescent="0.25">
      <c r="A103" s="201"/>
      <c r="B103" s="186"/>
      <c r="C103" s="118" t="s">
        <v>5</v>
      </c>
      <c r="D103" s="119" t="s">
        <v>156</v>
      </c>
      <c r="E103" s="105" t="s">
        <v>157</v>
      </c>
      <c r="F103" s="35"/>
      <c r="G103" s="35">
        <v>1</v>
      </c>
      <c r="H103" s="35"/>
      <c r="I103" s="35"/>
      <c r="J103" s="102">
        <v>760.77791999999988</v>
      </c>
      <c r="K103" s="103">
        <f t="shared" si="9"/>
        <v>760.77791999999988</v>
      </c>
      <c r="L103" s="32" t="s">
        <v>280</v>
      </c>
    </row>
    <row r="104" spans="1:12" ht="15.75" customHeight="1" x14ac:dyDescent="0.25">
      <c r="A104" s="201"/>
      <c r="B104" s="186"/>
      <c r="C104" s="118" t="s">
        <v>5</v>
      </c>
      <c r="D104" s="119" t="s">
        <v>158</v>
      </c>
      <c r="E104" s="105">
        <v>17460059</v>
      </c>
      <c r="F104" s="35">
        <v>1543896</v>
      </c>
      <c r="G104" s="35">
        <v>1</v>
      </c>
      <c r="H104" s="35"/>
      <c r="I104" s="35"/>
      <c r="J104" s="102">
        <v>243.73658399999999</v>
      </c>
      <c r="K104" s="103">
        <f t="shared" si="9"/>
        <v>243.73658399999999</v>
      </c>
      <c r="L104" s="32" t="s">
        <v>295</v>
      </c>
    </row>
    <row r="105" spans="1:12" ht="15.75" customHeight="1" x14ac:dyDescent="0.25">
      <c r="A105" s="201"/>
      <c r="B105" s="186"/>
      <c r="C105" s="118" t="s">
        <v>5</v>
      </c>
      <c r="D105" s="119" t="s">
        <v>121</v>
      </c>
      <c r="E105" s="105">
        <v>982509</v>
      </c>
      <c r="F105" s="35"/>
      <c r="G105" s="35">
        <v>1</v>
      </c>
      <c r="H105" s="35"/>
      <c r="I105" s="35"/>
      <c r="J105" s="102">
        <v>13.297565531249999</v>
      </c>
      <c r="K105" s="103">
        <f t="shared" si="9"/>
        <v>13.297565531249999</v>
      </c>
      <c r="L105" s="32" t="s">
        <v>280</v>
      </c>
    </row>
    <row r="106" spans="1:12" ht="15.75" customHeight="1" x14ac:dyDescent="0.25">
      <c r="A106" s="201"/>
      <c r="B106" s="186"/>
      <c r="C106" s="118" t="s">
        <v>5</v>
      </c>
      <c r="D106" s="119" t="s">
        <v>145</v>
      </c>
      <c r="E106" s="105" t="s">
        <v>159</v>
      </c>
      <c r="F106" s="35"/>
      <c r="G106" s="35">
        <v>1</v>
      </c>
      <c r="H106" s="35"/>
      <c r="I106" s="35"/>
      <c r="J106" s="102">
        <v>51.407999999999994</v>
      </c>
      <c r="K106" s="103">
        <f t="shared" si="9"/>
        <v>51.407999999999994</v>
      </c>
      <c r="L106" s="32" t="s">
        <v>280</v>
      </c>
    </row>
    <row r="107" spans="1:12" ht="15.75" customHeight="1" x14ac:dyDescent="0.25">
      <c r="A107" s="201"/>
      <c r="B107" s="186"/>
      <c r="C107" s="118" t="s">
        <v>5</v>
      </c>
      <c r="D107" s="119" t="s">
        <v>150</v>
      </c>
      <c r="E107" s="105" t="s">
        <v>160</v>
      </c>
      <c r="F107" s="35"/>
      <c r="G107" s="35">
        <v>1</v>
      </c>
      <c r="H107" s="35"/>
      <c r="I107" s="35"/>
      <c r="J107" s="102">
        <v>11.600063999999998</v>
      </c>
      <c r="K107" s="103">
        <f t="shared" si="9"/>
        <v>11.600063999999998</v>
      </c>
      <c r="L107" s="32" t="s">
        <v>280</v>
      </c>
    </row>
    <row r="108" spans="1:12" ht="15.75" customHeight="1" x14ac:dyDescent="0.25">
      <c r="A108" s="201"/>
      <c r="B108" s="186"/>
      <c r="C108" s="118" t="s">
        <v>5</v>
      </c>
      <c r="D108" s="119" t="s">
        <v>161</v>
      </c>
      <c r="E108" s="105">
        <v>22397140</v>
      </c>
      <c r="F108" s="35">
        <v>8170261</v>
      </c>
      <c r="G108" s="35" t="s">
        <v>162</v>
      </c>
      <c r="H108" s="35"/>
      <c r="I108" s="35"/>
      <c r="J108" s="102">
        <v>1599.6234239999994</v>
      </c>
      <c r="K108" s="103">
        <f t="shared" si="9"/>
        <v>1599.6234239999994</v>
      </c>
      <c r="L108" s="32" t="s">
        <v>280</v>
      </c>
    </row>
    <row r="109" spans="1:12" ht="15.75" customHeight="1" x14ac:dyDescent="0.25">
      <c r="A109" s="201"/>
      <c r="B109" s="186"/>
      <c r="C109" s="118" t="s">
        <v>5</v>
      </c>
      <c r="D109" s="119" t="s">
        <v>158</v>
      </c>
      <c r="E109" s="105">
        <v>21092243</v>
      </c>
      <c r="F109" s="107"/>
      <c r="G109" s="35">
        <v>1</v>
      </c>
      <c r="H109" s="35"/>
      <c r="I109" s="35"/>
      <c r="J109" s="102">
        <v>8.872035046875002</v>
      </c>
      <c r="K109" s="103">
        <f t="shared" si="9"/>
        <v>8.872035046875002</v>
      </c>
      <c r="L109" s="32" t="s">
        <v>295</v>
      </c>
    </row>
    <row r="110" spans="1:12" ht="15.75" customHeight="1" x14ac:dyDescent="0.25">
      <c r="A110" s="201"/>
      <c r="B110" s="186"/>
      <c r="C110" s="118" t="s">
        <v>5</v>
      </c>
      <c r="D110" s="119" t="s">
        <v>121</v>
      </c>
      <c r="E110" s="105" t="s">
        <v>163</v>
      </c>
      <c r="F110" s="35"/>
      <c r="G110" s="35" t="s">
        <v>162</v>
      </c>
      <c r="H110" s="35"/>
      <c r="I110" s="35"/>
      <c r="J110" s="102">
        <v>80.967599999999976</v>
      </c>
      <c r="K110" s="103">
        <f t="shared" si="9"/>
        <v>80.967599999999976</v>
      </c>
      <c r="L110" s="32" t="s">
        <v>280</v>
      </c>
    </row>
    <row r="111" spans="1:12" ht="15.75" customHeight="1" x14ac:dyDescent="0.25">
      <c r="A111" s="201"/>
      <c r="B111" s="186"/>
      <c r="C111" s="118" t="s">
        <v>5</v>
      </c>
      <c r="D111" s="119" t="s">
        <v>165</v>
      </c>
      <c r="E111" s="105">
        <v>13948981</v>
      </c>
      <c r="F111" s="107"/>
      <c r="G111" s="35" t="s">
        <v>167</v>
      </c>
      <c r="H111" s="35"/>
      <c r="I111" s="35"/>
      <c r="J111" s="102">
        <v>31.603823999999996</v>
      </c>
      <c r="K111" s="103">
        <f t="shared" si="9"/>
        <v>94.811471999999981</v>
      </c>
      <c r="L111" s="32" t="s">
        <v>280</v>
      </c>
    </row>
    <row r="112" spans="1:12" ht="15.75" customHeight="1" x14ac:dyDescent="0.25">
      <c r="A112" s="201"/>
      <c r="B112" s="186"/>
      <c r="C112" s="118" t="s">
        <v>5</v>
      </c>
      <c r="D112" s="119" t="s">
        <v>121</v>
      </c>
      <c r="E112" s="105" t="s">
        <v>168</v>
      </c>
      <c r="F112" s="35"/>
      <c r="G112" s="35" t="s">
        <v>169</v>
      </c>
      <c r="H112" s="35"/>
      <c r="I112" s="35"/>
      <c r="J112" s="102">
        <v>9.0599039999999995</v>
      </c>
      <c r="K112" s="103">
        <f t="shared" si="9"/>
        <v>18.119807999999999</v>
      </c>
      <c r="L112" s="32" t="s">
        <v>280</v>
      </c>
    </row>
    <row r="113" spans="1:12" ht="15.75" customHeight="1" x14ac:dyDescent="0.25">
      <c r="A113" s="201"/>
      <c r="B113" s="186"/>
      <c r="C113" s="118" t="s">
        <v>5</v>
      </c>
      <c r="D113" s="119" t="s">
        <v>170</v>
      </c>
      <c r="E113" s="105">
        <v>17533661</v>
      </c>
      <c r="F113" s="35"/>
      <c r="G113" s="35" t="s">
        <v>169</v>
      </c>
      <c r="H113" s="35"/>
      <c r="I113" s="35"/>
      <c r="J113" s="102">
        <v>26.785804500000001</v>
      </c>
      <c r="K113" s="103">
        <f t="shared" si="9"/>
        <v>53.571609000000002</v>
      </c>
      <c r="L113" s="32" t="s">
        <v>55</v>
      </c>
    </row>
    <row r="114" spans="1:12" ht="15.75" customHeight="1" x14ac:dyDescent="0.25">
      <c r="A114" s="201"/>
      <c r="B114" s="186"/>
      <c r="C114" s="118" t="s">
        <v>5</v>
      </c>
      <c r="D114" s="119" t="s">
        <v>170</v>
      </c>
      <c r="E114" s="105">
        <v>21707132</v>
      </c>
      <c r="F114" s="35"/>
      <c r="G114" s="35" t="s">
        <v>162</v>
      </c>
      <c r="H114" s="35"/>
      <c r="I114" s="35"/>
      <c r="J114" s="102">
        <v>27.497652000000002</v>
      </c>
      <c r="K114" s="103">
        <f t="shared" si="9"/>
        <v>27.497652000000002</v>
      </c>
      <c r="L114" s="32" t="s">
        <v>55</v>
      </c>
    </row>
    <row r="115" spans="1:12" ht="15.75" customHeight="1" x14ac:dyDescent="0.25">
      <c r="A115" s="201"/>
      <c r="B115" s="186"/>
      <c r="C115" s="118" t="s">
        <v>5</v>
      </c>
      <c r="D115" s="119" t="s">
        <v>121</v>
      </c>
      <c r="E115" s="105" t="s">
        <v>168</v>
      </c>
      <c r="F115" s="35"/>
      <c r="G115" s="35" t="s">
        <v>169</v>
      </c>
      <c r="H115" s="35"/>
      <c r="I115" s="35"/>
      <c r="J115" s="102">
        <v>9.0599039999999995</v>
      </c>
      <c r="K115" s="103">
        <f t="shared" si="9"/>
        <v>18.119807999999999</v>
      </c>
      <c r="L115" s="32" t="s">
        <v>280</v>
      </c>
    </row>
    <row r="116" spans="1:12" ht="15.75" customHeight="1" x14ac:dyDescent="0.25">
      <c r="A116" s="201"/>
      <c r="B116" s="186"/>
      <c r="C116" s="118" t="s">
        <v>5</v>
      </c>
      <c r="D116" s="119" t="s">
        <v>158</v>
      </c>
      <c r="E116" s="105">
        <v>20551483</v>
      </c>
      <c r="F116" s="35"/>
      <c r="G116" s="35" t="s">
        <v>162</v>
      </c>
      <c r="H116" s="35"/>
      <c r="I116" s="35"/>
      <c r="J116" s="102">
        <v>30.418415999999997</v>
      </c>
      <c r="K116" s="103">
        <f t="shared" si="9"/>
        <v>30.418415999999997</v>
      </c>
      <c r="L116" s="32" t="s">
        <v>55</v>
      </c>
    </row>
    <row r="117" spans="1:12" ht="15.75" customHeight="1" x14ac:dyDescent="0.25">
      <c r="A117" s="201"/>
      <c r="B117" s="186"/>
      <c r="C117" s="118" t="s">
        <v>5</v>
      </c>
      <c r="D117" s="119" t="s">
        <v>121</v>
      </c>
      <c r="E117" s="105">
        <v>3964833</v>
      </c>
      <c r="F117" s="107"/>
      <c r="G117" s="35" t="s">
        <v>162</v>
      </c>
      <c r="H117" s="35"/>
      <c r="I117" s="35"/>
      <c r="J117" s="102">
        <v>53.660880000000006</v>
      </c>
      <c r="K117" s="103">
        <f t="shared" si="9"/>
        <v>53.660880000000006</v>
      </c>
      <c r="L117" s="32" t="s">
        <v>280</v>
      </c>
    </row>
    <row r="118" spans="1:12" ht="15.75" customHeight="1" x14ac:dyDescent="0.25">
      <c r="A118" s="201"/>
      <c r="B118" s="186"/>
      <c r="C118" s="118" t="s">
        <v>5</v>
      </c>
      <c r="D118" s="119" t="s">
        <v>171</v>
      </c>
      <c r="E118" s="105">
        <v>11110683</v>
      </c>
      <c r="F118" s="35"/>
      <c r="G118" s="35" t="s">
        <v>162</v>
      </c>
      <c r="H118" s="35"/>
      <c r="I118" s="35"/>
      <c r="J118" s="102">
        <v>82.106524499999992</v>
      </c>
      <c r="K118" s="103">
        <f t="shared" si="9"/>
        <v>82.106524499999992</v>
      </c>
      <c r="L118" s="32" t="s">
        <v>280</v>
      </c>
    </row>
    <row r="119" spans="1:12" ht="15.75" customHeight="1" x14ac:dyDescent="0.25">
      <c r="A119" s="201"/>
      <c r="B119" s="186"/>
      <c r="C119" s="118" t="s">
        <v>5</v>
      </c>
      <c r="D119" s="119" t="s">
        <v>171</v>
      </c>
      <c r="E119" s="105">
        <v>15126069</v>
      </c>
      <c r="F119" s="35"/>
      <c r="G119" s="35" t="s">
        <v>162</v>
      </c>
      <c r="H119" s="35"/>
      <c r="I119" s="35"/>
      <c r="J119" s="102">
        <v>39.354997500000003</v>
      </c>
      <c r="K119" s="103">
        <f t="shared" si="9"/>
        <v>39.354997500000003</v>
      </c>
      <c r="L119" s="32" t="s">
        <v>55</v>
      </c>
    </row>
    <row r="120" spans="1:12" ht="15.75" customHeight="1" x14ac:dyDescent="0.25">
      <c r="A120" s="201"/>
      <c r="B120" s="186"/>
      <c r="C120" s="118" t="s">
        <v>5</v>
      </c>
      <c r="D120" s="119" t="s">
        <v>121</v>
      </c>
      <c r="E120" s="105">
        <v>13969011</v>
      </c>
      <c r="F120" s="35"/>
      <c r="G120" s="35" t="s">
        <v>172</v>
      </c>
      <c r="H120" s="35"/>
      <c r="I120" s="35"/>
      <c r="J120" s="102">
        <v>2.6846820000000005</v>
      </c>
      <c r="K120" s="103">
        <f t="shared" si="9"/>
        <v>18.792774000000001</v>
      </c>
      <c r="L120" s="32" t="s">
        <v>280</v>
      </c>
    </row>
    <row r="121" spans="1:12" ht="15.75" customHeight="1" x14ac:dyDescent="0.25">
      <c r="A121" s="201"/>
      <c r="B121" s="186"/>
      <c r="C121" s="118" t="s">
        <v>5</v>
      </c>
      <c r="D121" s="119" t="s">
        <v>173</v>
      </c>
      <c r="E121" s="105">
        <v>60113509</v>
      </c>
      <c r="F121" s="35"/>
      <c r="G121" s="35" t="s">
        <v>167</v>
      </c>
      <c r="H121" s="35"/>
      <c r="I121" s="35"/>
      <c r="J121" s="102">
        <v>4.487616</v>
      </c>
      <c r="K121" s="103">
        <f t="shared" si="9"/>
        <v>13.462848000000001</v>
      </c>
      <c r="L121" s="32" t="s">
        <v>55</v>
      </c>
    </row>
    <row r="122" spans="1:12" ht="15.75" customHeight="1" x14ac:dyDescent="0.25">
      <c r="A122" s="201"/>
      <c r="B122" s="186"/>
      <c r="C122" s="118" t="s">
        <v>5</v>
      </c>
      <c r="D122" s="119" t="s">
        <v>121</v>
      </c>
      <c r="E122" s="105">
        <v>947281</v>
      </c>
      <c r="F122" s="35"/>
      <c r="G122" s="35" t="s">
        <v>167</v>
      </c>
      <c r="H122" s="35"/>
      <c r="I122" s="35"/>
      <c r="J122" s="102">
        <v>0.75506681250000018</v>
      </c>
      <c r="K122" s="103">
        <f t="shared" si="9"/>
        <v>2.2652004375000008</v>
      </c>
      <c r="L122" s="32" t="s">
        <v>280</v>
      </c>
    </row>
    <row r="123" spans="1:12" ht="15.75" customHeight="1" x14ac:dyDescent="0.25">
      <c r="A123" s="201"/>
      <c r="B123" s="186"/>
      <c r="C123" s="118" t="s">
        <v>5</v>
      </c>
      <c r="D123" s="119" t="s">
        <v>174</v>
      </c>
      <c r="E123" s="105">
        <v>11194257</v>
      </c>
      <c r="F123" s="35"/>
      <c r="G123" s="35" t="s">
        <v>162</v>
      </c>
      <c r="H123" s="35"/>
      <c r="I123" s="35"/>
      <c r="J123" s="102">
        <v>28.957823999999995</v>
      </c>
      <c r="K123" s="103">
        <f t="shared" si="9"/>
        <v>28.957823999999995</v>
      </c>
      <c r="L123" s="32" t="s">
        <v>55</v>
      </c>
    </row>
    <row r="124" spans="1:12" ht="15.75" customHeight="1" x14ac:dyDescent="0.25">
      <c r="A124" s="201"/>
      <c r="B124" s="186"/>
      <c r="C124" s="120" t="s">
        <v>5</v>
      </c>
      <c r="D124" s="51" t="s">
        <v>277</v>
      </c>
      <c r="E124" s="105">
        <v>7011996</v>
      </c>
      <c r="F124" s="35"/>
      <c r="G124" s="35" t="s">
        <v>176</v>
      </c>
      <c r="H124" s="35"/>
      <c r="I124" s="35"/>
      <c r="J124" s="102">
        <v>2.370816</v>
      </c>
      <c r="K124" s="103">
        <f t="shared" si="9"/>
        <v>14.224896000000001</v>
      </c>
      <c r="L124" s="32" t="s">
        <v>280</v>
      </c>
    </row>
    <row r="125" spans="1:12" ht="15.75" customHeight="1" x14ac:dyDescent="0.25">
      <c r="A125" s="201"/>
      <c r="B125" s="186"/>
      <c r="C125" s="120" t="s">
        <v>5</v>
      </c>
      <c r="D125" s="51" t="s">
        <v>178</v>
      </c>
      <c r="E125" s="105">
        <v>20852764</v>
      </c>
      <c r="F125" s="35"/>
      <c r="G125" s="35" t="s">
        <v>169</v>
      </c>
      <c r="H125" s="35"/>
      <c r="I125" s="35"/>
      <c r="J125" s="102">
        <v>4.8898080000000004</v>
      </c>
      <c r="K125" s="103">
        <f t="shared" si="9"/>
        <v>9.7796160000000008</v>
      </c>
      <c r="L125" s="32" t="s">
        <v>55</v>
      </c>
    </row>
    <row r="126" spans="1:12" ht="15.75" customHeight="1" x14ac:dyDescent="0.25">
      <c r="A126" s="201"/>
      <c r="B126" s="186"/>
      <c r="C126" s="120" t="s">
        <v>5</v>
      </c>
      <c r="D126" s="51" t="s">
        <v>121</v>
      </c>
      <c r="E126" s="105">
        <v>976929</v>
      </c>
      <c r="F126" s="35"/>
      <c r="G126" s="35" t="s">
        <v>169</v>
      </c>
      <c r="H126" s="35"/>
      <c r="I126" s="35"/>
      <c r="J126" s="102">
        <v>1.53972</v>
      </c>
      <c r="K126" s="103">
        <f t="shared" si="9"/>
        <v>3.07944</v>
      </c>
      <c r="L126" s="32" t="s">
        <v>280</v>
      </c>
    </row>
    <row r="127" spans="1:12" ht="15.75" customHeight="1" x14ac:dyDescent="0.25">
      <c r="A127" s="201"/>
      <c r="B127" s="186"/>
      <c r="C127" s="120" t="s">
        <v>5</v>
      </c>
      <c r="D127" s="51" t="s">
        <v>121</v>
      </c>
      <c r="E127" s="105">
        <v>7011996</v>
      </c>
      <c r="F127" s="35"/>
      <c r="G127" s="35" t="s">
        <v>169</v>
      </c>
      <c r="H127" s="35"/>
      <c r="I127" s="35"/>
      <c r="J127" s="102">
        <v>2.370816</v>
      </c>
      <c r="K127" s="103">
        <f t="shared" si="9"/>
        <v>4.7416320000000001</v>
      </c>
      <c r="L127" s="32" t="s">
        <v>280</v>
      </c>
    </row>
    <row r="128" spans="1:12" ht="15.75" customHeight="1" x14ac:dyDescent="0.25">
      <c r="A128" s="201"/>
      <c r="B128" s="186"/>
      <c r="C128" s="120" t="s">
        <v>5</v>
      </c>
      <c r="D128" s="51" t="s">
        <v>158</v>
      </c>
      <c r="E128" s="105">
        <v>20852762</v>
      </c>
      <c r="F128" s="35"/>
      <c r="G128" s="35" t="s">
        <v>169</v>
      </c>
      <c r="H128" s="35"/>
      <c r="I128" s="35"/>
      <c r="J128" s="102">
        <v>4.1065919999999991</v>
      </c>
      <c r="K128" s="103">
        <f t="shared" si="9"/>
        <v>8.2131839999999983</v>
      </c>
      <c r="L128" s="32" t="s">
        <v>280</v>
      </c>
    </row>
    <row r="129" spans="1:12" ht="15.75" customHeight="1" x14ac:dyDescent="0.25">
      <c r="A129" s="201"/>
      <c r="B129" s="186"/>
      <c r="C129" s="120" t="s">
        <v>5</v>
      </c>
      <c r="D129" s="51" t="s">
        <v>278</v>
      </c>
      <c r="E129" s="105">
        <v>276935</v>
      </c>
      <c r="F129" s="35"/>
      <c r="G129" s="35" t="s">
        <v>176</v>
      </c>
      <c r="H129" s="35"/>
      <c r="I129" s="35"/>
      <c r="J129" s="102">
        <v>25.316928000000001</v>
      </c>
      <c r="K129" s="103">
        <f t="shared" si="9"/>
        <v>151.901568</v>
      </c>
      <c r="L129" s="32" t="s">
        <v>280</v>
      </c>
    </row>
    <row r="130" spans="1:12" ht="15.75" customHeight="1" x14ac:dyDescent="0.25">
      <c r="A130" s="201"/>
      <c r="B130" s="186"/>
      <c r="C130" s="120" t="s">
        <v>5</v>
      </c>
      <c r="D130" s="51" t="s">
        <v>121</v>
      </c>
      <c r="E130" s="105">
        <v>8170959</v>
      </c>
      <c r="F130" s="35"/>
      <c r="G130" s="35" t="s">
        <v>176</v>
      </c>
      <c r="H130" s="35"/>
      <c r="I130" s="35"/>
      <c r="J130" s="102">
        <v>16.405200000000001</v>
      </c>
      <c r="K130" s="103">
        <f t="shared" si="9"/>
        <v>98.431200000000004</v>
      </c>
      <c r="L130" s="32" t="s">
        <v>55</v>
      </c>
    </row>
    <row r="131" spans="1:12" ht="15.75" customHeight="1" x14ac:dyDescent="0.25">
      <c r="A131" s="201"/>
      <c r="B131" s="186"/>
      <c r="C131" s="120" t="s">
        <v>5</v>
      </c>
      <c r="D131" s="51" t="s">
        <v>183</v>
      </c>
      <c r="E131" s="105">
        <v>21345127</v>
      </c>
      <c r="F131" s="35"/>
      <c r="G131" s="35" t="s">
        <v>184</v>
      </c>
      <c r="H131" s="35"/>
      <c r="I131" s="35"/>
      <c r="J131" s="102">
        <v>10.820082000000001</v>
      </c>
      <c r="K131" s="103">
        <f t="shared" si="9"/>
        <v>43.280328000000004</v>
      </c>
      <c r="L131" s="32" t="s">
        <v>55</v>
      </c>
    </row>
    <row r="132" spans="1:12" ht="15.75" customHeight="1" x14ac:dyDescent="0.25">
      <c r="A132" s="201"/>
      <c r="B132" s="186"/>
      <c r="C132" s="120" t="s">
        <v>5</v>
      </c>
      <c r="D132" s="51" t="s">
        <v>185</v>
      </c>
      <c r="E132" s="105">
        <v>470467</v>
      </c>
      <c r="F132" s="35"/>
      <c r="G132" s="35" t="s">
        <v>184</v>
      </c>
      <c r="H132" s="35"/>
      <c r="I132" s="35"/>
      <c r="J132" s="102">
        <v>11.282544</v>
      </c>
      <c r="K132" s="103">
        <f t="shared" si="9"/>
        <v>45.130175999999999</v>
      </c>
      <c r="L132" s="32" t="s">
        <v>280</v>
      </c>
    </row>
    <row r="133" spans="1:12" ht="15.75" customHeight="1" x14ac:dyDescent="0.25">
      <c r="A133" s="201"/>
      <c r="B133" s="186"/>
      <c r="C133" s="120" t="s">
        <v>5</v>
      </c>
      <c r="D133" s="51" t="s">
        <v>186</v>
      </c>
      <c r="E133" s="105">
        <v>1543499</v>
      </c>
      <c r="F133" s="35"/>
      <c r="G133" s="35" t="s">
        <v>184</v>
      </c>
      <c r="H133" s="35"/>
      <c r="I133" s="35"/>
      <c r="J133" s="102">
        <v>2.8880669999999999</v>
      </c>
      <c r="K133" s="103">
        <f t="shared" si="9"/>
        <v>11.552268</v>
      </c>
      <c r="L133" s="32" t="s">
        <v>280</v>
      </c>
    </row>
    <row r="134" spans="1:12" ht="15.75" customHeight="1" x14ac:dyDescent="0.25">
      <c r="A134" s="201"/>
      <c r="B134" s="186"/>
      <c r="C134" s="120" t="s">
        <v>5</v>
      </c>
      <c r="D134" s="51" t="s">
        <v>158</v>
      </c>
      <c r="E134" s="105">
        <v>21940615</v>
      </c>
      <c r="F134" s="35"/>
      <c r="G134" s="35" t="s">
        <v>162</v>
      </c>
      <c r="H134" s="35"/>
      <c r="I134" s="35"/>
      <c r="J134" s="102">
        <v>2.8559999999999999</v>
      </c>
      <c r="K134" s="103">
        <f t="shared" si="9"/>
        <v>2.8559999999999999</v>
      </c>
      <c r="L134" s="32" t="s">
        <v>280</v>
      </c>
    </row>
    <row r="135" spans="1:12" ht="15.75" customHeight="1" x14ac:dyDescent="0.25">
      <c r="A135" s="201"/>
      <c r="B135" s="186"/>
      <c r="C135" s="120" t="s">
        <v>5</v>
      </c>
      <c r="D135" s="51" t="s">
        <v>188</v>
      </c>
      <c r="E135" s="105">
        <v>20784537</v>
      </c>
      <c r="F135" s="35"/>
      <c r="G135" s="35" t="s">
        <v>162</v>
      </c>
      <c r="H135" s="35"/>
      <c r="I135" s="35"/>
      <c r="J135" s="102">
        <v>11.007359999999998</v>
      </c>
      <c r="K135" s="103">
        <f t="shared" si="9"/>
        <v>11.007359999999998</v>
      </c>
      <c r="L135" s="32" t="s">
        <v>55</v>
      </c>
    </row>
    <row r="136" spans="1:12" ht="15.75" customHeight="1" x14ac:dyDescent="0.25">
      <c r="A136" s="201"/>
      <c r="B136" s="186"/>
      <c r="C136" s="120" t="s">
        <v>5</v>
      </c>
      <c r="D136" s="51" t="s">
        <v>189</v>
      </c>
      <c r="E136" s="105">
        <v>11712792</v>
      </c>
      <c r="F136" s="35"/>
      <c r="G136" s="35" t="s">
        <v>162</v>
      </c>
      <c r="H136" s="35"/>
      <c r="I136" s="35"/>
      <c r="J136" s="102">
        <v>827.45711999999992</v>
      </c>
      <c r="K136" s="103">
        <f t="shared" si="9"/>
        <v>827.45711999999992</v>
      </c>
      <c r="L136" s="32" t="s">
        <v>280</v>
      </c>
    </row>
    <row r="137" spans="1:12" ht="15.75" customHeight="1" x14ac:dyDescent="0.25">
      <c r="A137" s="201"/>
      <c r="B137" s="186"/>
      <c r="C137" s="120" t="s">
        <v>5</v>
      </c>
      <c r="D137" s="51" t="s">
        <v>25</v>
      </c>
      <c r="E137" s="105">
        <v>11712791</v>
      </c>
      <c r="F137" s="35"/>
      <c r="G137" s="35" t="s">
        <v>162</v>
      </c>
      <c r="H137" s="35"/>
      <c r="I137" s="35"/>
      <c r="J137" s="102">
        <v>21.527856</v>
      </c>
      <c r="K137" s="103">
        <f t="shared" si="9"/>
        <v>21.527856</v>
      </c>
      <c r="L137" s="32" t="s">
        <v>280</v>
      </c>
    </row>
    <row r="138" spans="1:12" ht="15.75" customHeight="1" x14ac:dyDescent="0.25">
      <c r="A138" s="201"/>
      <c r="B138" s="186"/>
      <c r="C138" s="120" t="s">
        <v>5</v>
      </c>
      <c r="D138" s="51" t="s">
        <v>25</v>
      </c>
      <c r="E138" s="105">
        <v>968725</v>
      </c>
      <c r="F138" s="35"/>
      <c r="G138" s="35" t="s">
        <v>162</v>
      </c>
      <c r="H138" s="35"/>
      <c r="I138" s="35"/>
      <c r="J138" s="102">
        <v>6.0117119999999993</v>
      </c>
      <c r="K138" s="103">
        <f t="shared" si="9"/>
        <v>6.0117119999999993</v>
      </c>
      <c r="L138" s="32" t="s">
        <v>55</v>
      </c>
    </row>
    <row r="139" spans="1:12" ht="15.75" customHeight="1" x14ac:dyDescent="0.25">
      <c r="A139" s="201"/>
      <c r="B139" s="186"/>
      <c r="C139" s="120" t="s">
        <v>5</v>
      </c>
      <c r="D139" s="51" t="s">
        <v>121</v>
      </c>
      <c r="E139" s="105">
        <v>13969011</v>
      </c>
      <c r="F139" s="35"/>
      <c r="G139" s="35" t="s">
        <v>169</v>
      </c>
      <c r="H139" s="35"/>
      <c r="I139" s="35"/>
      <c r="J139" s="102">
        <v>2.6846820000000005</v>
      </c>
      <c r="K139" s="103">
        <f t="shared" si="9"/>
        <v>5.3693640000000009</v>
      </c>
      <c r="L139" s="32" t="s">
        <v>280</v>
      </c>
    </row>
    <row r="140" spans="1:12" ht="15.75" customHeight="1" x14ac:dyDescent="0.25">
      <c r="A140" s="201"/>
      <c r="B140" s="186"/>
      <c r="C140" s="120" t="s">
        <v>5</v>
      </c>
      <c r="D140" s="51" t="s">
        <v>190</v>
      </c>
      <c r="E140" s="105">
        <v>20532237</v>
      </c>
      <c r="F140" s="35"/>
      <c r="G140" s="35" t="s">
        <v>162</v>
      </c>
      <c r="H140" s="35"/>
      <c r="I140" s="35"/>
      <c r="J140" s="102">
        <v>49.448447999999999</v>
      </c>
      <c r="K140" s="103">
        <f t="shared" si="9"/>
        <v>49.448447999999999</v>
      </c>
      <c r="L140" s="32" t="s">
        <v>55</v>
      </c>
    </row>
    <row r="141" spans="1:12" ht="15.75" customHeight="1" x14ac:dyDescent="0.25">
      <c r="A141" s="201"/>
      <c r="B141" s="186"/>
      <c r="C141" s="120" t="s">
        <v>5</v>
      </c>
      <c r="D141" s="51" t="s">
        <v>8</v>
      </c>
      <c r="E141" s="105">
        <v>8149182</v>
      </c>
      <c r="F141" s="35"/>
      <c r="G141" s="35" t="s">
        <v>162</v>
      </c>
      <c r="H141" s="35"/>
      <c r="I141" s="35"/>
      <c r="J141" s="102">
        <v>122.30870399999999</v>
      </c>
      <c r="K141" s="103">
        <f t="shared" si="9"/>
        <v>122.30870399999999</v>
      </c>
      <c r="L141" s="32" t="s">
        <v>280</v>
      </c>
    </row>
    <row r="142" spans="1:12" ht="15.75" customHeight="1" x14ac:dyDescent="0.25">
      <c r="A142" s="201"/>
      <c r="B142" s="186"/>
      <c r="C142" s="120" t="s">
        <v>5</v>
      </c>
      <c r="D142" s="51" t="s">
        <v>25</v>
      </c>
      <c r="E142" s="105">
        <v>13975675</v>
      </c>
      <c r="F142" s="35"/>
      <c r="G142" s="35" t="s">
        <v>162</v>
      </c>
      <c r="H142" s="35"/>
      <c r="I142" s="35"/>
      <c r="J142" s="102">
        <v>19.749744</v>
      </c>
      <c r="K142" s="103">
        <f t="shared" si="9"/>
        <v>19.749744</v>
      </c>
      <c r="L142" s="32" t="s">
        <v>280</v>
      </c>
    </row>
    <row r="143" spans="1:12" ht="15.75" customHeight="1" x14ac:dyDescent="0.25">
      <c r="A143" s="201"/>
      <c r="B143" s="186"/>
      <c r="C143" s="120" t="s">
        <v>5</v>
      </c>
      <c r="D143" s="51" t="s">
        <v>158</v>
      </c>
      <c r="E143" s="105">
        <v>1547254</v>
      </c>
      <c r="F143" s="35"/>
      <c r="G143" s="35" t="s">
        <v>169</v>
      </c>
      <c r="H143" s="35"/>
      <c r="I143" s="35"/>
      <c r="J143" s="102">
        <v>13.314671999999998</v>
      </c>
      <c r="K143" s="103">
        <f t="shared" si="9"/>
        <v>26.629343999999996</v>
      </c>
      <c r="L143" s="32" t="s">
        <v>55</v>
      </c>
    </row>
    <row r="144" spans="1:12" ht="15.75" customHeight="1" x14ac:dyDescent="0.25">
      <c r="A144" s="201"/>
      <c r="B144" s="186"/>
      <c r="C144" s="120" t="s">
        <v>5</v>
      </c>
      <c r="D144" s="51" t="s">
        <v>158</v>
      </c>
      <c r="E144" s="105">
        <v>1547254</v>
      </c>
      <c r="F144" s="35"/>
      <c r="G144" s="35" t="s">
        <v>169</v>
      </c>
      <c r="H144" s="35"/>
      <c r="I144" s="35"/>
      <c r="J144" s="102">
        <v>13.314671999999998</v>
      </c>
      <c r="K144" s="103">
        <f t="shared" si="9"/>
        <v>26.629343999999996</v>
      </c>
      <c r="L144" s="32" t="s">
        <v>55</v>
      </c>
    </row>
    <row r="145" spans="1:12" ht="15.75" customHeight="1" x14ac:dyDescent="0.25">
      <c r="A145" s="201"/>
      <c r="B145" s="186"/>
      <c r="C145" s="120" t="s">
        <v>5</v>
      </c>
      <c r="D145" s="51" t="s">
        <v>279</v>
      </c>
      <c r="E145" s="105">
        <v>20747516</v>
      </c>
      <c r="F145" s="35"/>
      <c r="G145" s="35">
        <v>4</v>
      </c>
      <c r="H145" s="35"/>
      <c r="I145" s="35"/>
      <c r="J145" s="102">
        <v>135.66033731250002</v>
      </c>
      <c r="K145" s="103">
        <f t="shared" si="9"/>
        <v>542.64134925000008</v>
      </c>
      <c r="L145" s="32" t="s">
        <v>295</v>
      </c>
    </row>
    <row r="146" spans="1:12" ht="15.75" customHeight="1" x14ac:dyDescent="0.25">
      <c r="A146" s="201"/>
      <c r="B146" s="186"/>
      <c r="C146" s="120" t="s">
        <v>5</v>
      </c>
      <c r="D146" s="51" t="s">
        <v>25</v>
      </c>
      <c r="E146" s="105">
        <v>13948981</v>
      </c>
      <c r="F146" s="35"/>
      <c r="G146" s="35" t="s">
        <v>162</v>
      </c>
      <c r="H146" s="35"/>
      <c r="I146" s="35"/>
      <c r="J146" s="102">
        <v>31.603823999999996</v>
      </c>
      <c r="K146" s="103">
        <f t="shared" si="9"/>
        <v>31.603823999999996</v>
      </c>
      <c r="L146" s="32" t="s">
        <v>280</v>
      </c>
    </row>
    <row r="147" spans="1:12" ht="15.75" customHeight="1" x14ac:dyDescent="0.25">
      <c r="A147" s="201"/>
      <c r="B147" s="186"/>
      <c r="C147" s="120" t="s">
        <v>5</v>
      </c>
      <c r="D147" s="51" t="s">
        <v>194</v>
      </c>
      <c r="E147" s="105">
        <v>20411860</v>
      </c>
      <c r="F147" s="35"/>
      <c r="G147" s="35" t="s">
        <v>162</v>
      </c>
      <c r="H147" s="35"/>
      <c r="I147" s="35"/>
      <c r="J147" s="102">
        <v>49.300272</v>
      </c>
      <c r="K147" s="103">
        <f t="shared" ref="K147:K160" si="10">J147*G147</f>
        <v>49.300272</v>
      </c>
      <c r="L147" s="32" t="s">
        <v>55</v>
      </c>
    </row>
    <row r="148" spans="1:12" ht="15.75" customHeight="1" x14ac:dyDescent="0.25">
      <c r="A148" s="201"/>
      <c r="B148" s="186"/>
      <c r="C148" s="120" t="s">
        <v>5</v>
      </c>
      <c r="D148" s="51" t="s">
        <v>194</v>
      </c>
      <c r="E148" s="105"/>
      <c r="F148" s="35"/>
      <c r="G148" s="35" t="s">
        <v>162</v>
      </c>
      <c r="H148" s="35"/>
      <c r="I148" s="35"/>
      <c r="J148" s="102">
        <v>49.300272</v>
      </c>
      <c r="K148" s="103">
        <f t="shared" si="10"/>
        <v>49.300272</v>
      </c>
      <c r="L148" s="32" t="s">
        <v>55</v>
      </c>
    </row>
    <row r="149" spans="1:12" ht="13.9" customHeight="1" x14ac:dyDescent="0.25">
      <c r="A149" s="201"/>
      <c r="B149" s="186"/>
      <c r="C149" s="120" t="s">
        <v>5</v>
      </c>
      <c r="D149" s="51" t="s">
        <v>138</v>
      </c>
      <c r="E149" s="105">
        <v>994390</v>
      </c>
      <c r="F149" s="35">
        <v>968553</v>
      </c>
      <c r="G149" s="35" t="s">
        <v>162</v>
      </c>
      <c r="H149" s="35"/>
      <c r="I149" s="35"/>
      <c r="J149" s="102">
        <v>4.5304008750000007</v>
      </c>
      <c r="K149" s="103">
        <f t="shared" si="10"/>
        <v>4.5304008750000007</v>
      </c>
      <c r="L149" s="32" t="s">
        <v>295</v>
      </c>
    </row>
    <row r="150" spans="1:12" ht="15.75" customHeight="1" x14ac:dyDescent="0.25">
      <c r="A150" s="201"/>
      <c r="B150" s="186"/>
      <c r="C150" s="120"/>
      <c r="D150" s="51" t="s">
        <v>56</v>
      </c>
      <c r="E150" s="105"/>
      <c r="F150" s="35"/>
      <c r="G150" s="35" t="s">
        <v>184</v>
      </c>
      <c r="H150" s="35"/>
      <c r="I150" s="35"/>
      <c r="J150" s="102"/>
      <c r="K150" s="103">
        <f t="shared" si="10"/>
        <v>0</v>
      </c>
      <c r="L150" s="32"/>
    </row>
    <row r="151" spans="1:12" ht="15.75" customHeight="1" x14ac:dyDescent="0.25">
      <c r="A151" s="201"/>
      <c r="B151" s="186"/>
      <c r="C151" s="120" t="s">
        <v>5</v>
      </c>
      <c r="D151" s="51" t="s">
        <v>284</v>
      </c>
      <c r="E151" s="105">
        <v>17248194</v>
      </c>
      <c r="F151" s="35"/>
      <c r="G151" s="35">
        <v>1</v>
      </c>
      <c r="H151" s="35"/>
      <c r="I151" s="35"/>
      <c r="J151" s="102">
        <v>99.780681000000016</v>
      </c>
      <c r="K151" s="103">
        <f t="shared" si="10"/>
        <v>99.780681000000016</v>
      </c>
      <c r="L151" s="32" t="s">
        <v>295</v>
      </c>
    </row>
    <row r="152" spans="1:12" ht="15.75" customHeight="1" x14ac:dyDescent="0.25">
      <c r="A152" s="201"/>
      <c r="B152" s="186"/>
      <c r="C152" s="120" t="s">
        <v>5</v>
      </c>
      <c r="D152" s="51" t="s">
        <v>321</v>
      </c>
      <c r="E152" s="105">
        <v>11423594</v>
      </c>
      <c r="F152" s="35"/>
      <c r="G152" s="35">
        <v>1</v>
      </c>
      <c r="H152" s="35"/>
      <c r="I152" s="35"/>
      <c r="J152" s="102">
        <v>145.23722850000001</v>
      </c>
      <c r="K152" s="103">
        <f t="shared" si="10"/>
        <v>145.23722850000001</v>
      </c>
      <c r="L152" s="32" t="s">
        <v>295</v>
      </c>
    </row>
    <row r="153" spans="1:12" ht="15.75" customHeight="1" x14ac:dyDescent="0.25">
      <c r="A153" s="201"/>
      <c r="B153" s="186"/>
      <c r="C153" s="120" t="s">
        <v>5</v>
      </c>
      <c r="D153" s="51" t="s">
        <v>322</v>
      </c>
      <c r="E153" s="105">
        <v>13949736</v>
      </c>
      <c r="F153" s="35"/>
      <c r="G153" s="35">
        <v>1</v>
      </c>
      <c r="H153" s="35"/>
      <c r="I153" s="35"/>
      <c r="J153" s="102">
        <v>67.544158500000009</v>
      </c>
      <c r="K153" s="103">
        <f t="shared" si="10"/>
        <v>67.544158500000009</v>
      </c>
      <c r="L153" s="32" t="s">
        <v>295</v>
      </c>
    </row>
    <row r="154" spans="1:12" ht="15.75" customHeight="1" x14ac:dyDescent="0.25">
      <c r="A154" s="201"/>
      <c r="B154" s="186"/>
      <c r="C154" s="120" t="s">
        <v>5</v>
      </c>
      <c r="D154" s="51" t="s">
        <v>323</v>
      </c>
      <c r="E154" s="105">
        <v>3827530</v>
      </c>
      <c r="F154" s="35"/>
      <c r="G154" s="35">
        <v>1</v>
      </c>
      <c r="H154" s="35"/>
      <c r="I154" s="35"/>
      <c r="J154" s="102">
        <v>21.843549000000003</v>
      </c>
      <c r="K154" s="103">
        <f t="shared" si="10"/>
        <v>21.843549000000003</v>
      </c>
      <c r="L154" s="32" t="s">
        <v>308</v>
      </c>
    </row>
    <row r="155" spans="1:12" ht="15.75" customHeight="1" x14ac:dyDescent="0.25">
      <c r="A155" s="201"/>
      <c r="B155" s="186"/>
      <c r="C155" s="120" t="s">
        <v>5</v>
      </c>
      <c r="D155" s="51" t="s">
        <v>93</v>
      </c>
      <c r="E155" s="105">
        <v>3832906</v>
      </c>
      <c r="F155" s="35"/>
      <c r="G155" s="35">
        <v>1</v>
      </c>
      <c r="H155" s="35"/>
      <c r="I155" s="35"/>
      <c r="J155" s="102">
        <v>32.724646500000006</v>
      </c>
      <c r="K155" s="103">
        <f t="shared" si="10"/>
        <v>32.724646500000006</v>
      </c>
      <c r="L155" s="32" t="s">
        <v>308</v>
      </c>
    </row>
    <row r="156" spans="1:12" ht="15.75" customHeight="1" x14ac:dyDescent="0.25">
      <c r="A156" s="201"/>
      <c r="B156" s="186"/>
      <c r="C156" s="120" t="s">
        <v>5</v>
      </c>
      <c r="D156" s="51" t="s">
        <v>25</v>
      </c>
      <c r="E156" s="105">
        <v>13945512</v>
      </c>
      <c r="F156" s="35"/>
      <c r="G156" s="35">
        <v>1</v>
      </c>
      <c r="H156" s="35"/>
      <c r="I156" s="35"/>
      <c r="J156" s="102">
        <v>16.718247000000002</v>
      </c>
      <c r="K156" s="103">
        <f t="shared" si="10"/>
        <v>16.718247000000002</v>
      </c>
      <c r="L156" s="32" t="s">
        <v>295</v>
      </c>
    </row>
    <row r="157" spans="1:12" ht="15.75" customHeight="1" x14ac:dyDescent="0.25">
      <c r="A157" s="201"/>
      <c r="B157" s="186"/>
      <c r="C157" s="120" t="s">
        <v>5</v>
      </c>
      <c r="D157" s="51" t="s">
        <v>323</v>
      </c>
      <c r="E157" s="105">
        <v>21347087</v>
      </c>
      <c r="F157" s="35">
        <v>85108423</v>
      </c>
      <c r="G157" s="35">
        <v>1</v>
      </c>
      <c r="H157" s="35"/>
      <c r="I157" s="35"/>
      <c r="J157" s="102">
        <v>88.065705000000008</v>
      </c>
      <c r="K157" s="103">
        <f t="shared" si="10"/>
        <v>88.065705000000008</v>
      </c>
      <c r="L157" s="32" t="s">
        <v>295</v>
      </c>
    </row>
    <row r="158" spans="1:12" ht="15.75" customHeight="1" x14ac:dyDescent="0.25">
      <c r="A158" s="201"/>
      <c r="B158" s="186"/>
      <c r="C158" s="120" t="s">
        <v>5</v>
      </c>
      <c r="D158" s="51" t="s">
        <v>323</v>
      </c>
      <c r="E158" s="105">
        <v>3825169</v>
      </c>
      <c r="F158" s="35"/>
      <c r="G158" s="35">
        <v>1</v>
      </c>
      <c r="H158" s="35"/>
      <c r="I158" s="35"/>
      <c r="J158" s="102">
        <v>100.04508150000001</v>
      </c>
      <c r="K158" s="103">
        <f t="shared" si="10"/>
        <v>100.04508150000001</v>
      </c>
      <c r="L158" s="32" t="s">
        <v>245</v>
      </c>
    </row>
    <row r="159" spans="1:12" ht="15.75" customHeight="1" x14ac:dyDescent="0.25">
      <c r="A159" s="201"/>
      <c r="B159" s="186"/>
      <c r="C159" s="120" t="s">
        <v>5</v>
      </c>
      <c r="D159" s="51" t="s">
        <v>324</v>
      </c>
      <c r="E159" s="105">
        <v>14528378</v>
      </c>
      <c r="F159" s="35"/>
      <c r="G159" s="35">
        <v>1</v>
      </c>
      <c r="H159" s="35"/>
      <c r="I159" s="35"/>
      <c r="J159" s="102">
        <v>1128.9952799999999</v>
      </c>
      <c r="K159" s="103">
        <f t="shared" si="10"/>
        <v>1128.9952799999999</v>
      </c>
      <c r="L159" s="32" t="s">
        <v>55</v>
      </c>
    </row>
    <row r="160" spans="1:12" ht="15.75" customHeight="1" x14ac:dyDescent="0.25">
      <c r="A160" s="201"/>
      <c r="B160" s="186"/>
      <c r="C160" s="120" t="s">
        <v>5</v>
      </c>
      <c r="D160" s="51" t="s">
        <v>303</v>
      </c>
      <c r="E160" s="105">
        <v>3595265</v>
      </c>
      <c r="F160" s="35"/>
      <c r="G160" s="35">
        <v>2</v>
      </c>
      <c r="H160" s="35"/>
      <c r="I160" s="35"/>
      <c r="J160" s="102">
        <v>2.2168965000000003</v>
      </c>
      <c r="K160" s="103">
        <f t="shared" si="10"/>
        <v>4.4337930000000005</v>
      </c>
      <c r="L160" s="32" t="s">
        <v>295</v>
      </c>
    </row>
    <row r="161" spans="1:12" ht="15.75" customHeight="1" x14ac:dyDescent="0.25">
      <c r="A161" s="201" t="s">
        <v>351</v>
      </c>
      <c r="B161" s="186" t="s">
        <v>196</v>
      </c>
      <c r="C161" s="61" t="s">
        <v>326</v>
      </c>
      <c r="D161" s="51" t="s">
        <v>197</v>
      </c>
      <c r="E161" s="105">
        <v>11706002</v>
      </c>
      <c r="F161" s="35"/>
      <c r="G161" s="35">
        <v>2</v>
      </c>
      <c r="H161" s="35"/>
      <c r="I161" s="35"/>
      <c r="J161" s="102">
        <v>69.534062812499997</v>
      </c>
      <c r="K161" s="103">
        <f t="shared" ref="K161:K176" si="11">J161*G161</f>
        <v>139.06812562499999</v>
      </c>
      <c r="L161" s="32" t="s">
        <v>280</v>
      </c>
    </row>
    <row r="162" spans="1:12" ht="15.75" customHeight="1" x14ac:dyDescent="0.25">
      <c r="A162" s="201"/>
      <c r="B162" s="186"/>
      <c r="C162" s="61" t="s">
        <v>326</v>
      </c>
      <c r="D162" s="51" t="s">
        <v>199</v>
      </c>
      <c r="E162" s="105">
        <v>14516637</v>
      </c>
      <c r="F162" s="35"/>
      <c r="G162" s="35">
        <v>4</v>
      </c>
      <c r="H162" s="35"/>
      <c r="I162" s="35"/>
      <c r="J162" s="102">
        <v>57.195935999999989</v>
      </c>
      <c r="K162" s="103">
        <f t="shared" si="11"/>
        <v>228.78374399999996</v>
      </c>
      <c r="L162" s="32" t="s">
        <v>55</v>
      </c>
    </row>
    <row r="163" spans="1:12" ht="15.75" customHeight="1" x14ac:dyDescent="0.25">
      <c r="A163" s="201"/>
      <c r="B163" s="186"/>
      <c r="C163" s="61" t="s">
        <v>326</v>
      </c>
      <c r="D163" s="51" t="s">
        <v>201</v>
      </c>
      <c r="E163" s="105">
        <v>14619355</v>
      </c>
      <c r="F163" s="35" t="s">
        <v>327</v>
      </c>
      <c r="G163" s="35">
        <v>1</v>
      </c>
      <c r="H163" s="35"/>
      <c r="I163" s="35"/>
      <c r="J163" s="102">
        <v>46.950623999999991</v>
      </c>
      <c r="K163" s="103">
        <f t="shared" si="11"/>
        <v>46.950623999999991</v>
      </c>
      <c r="L163" s="32" t="s">
        <v>308</v>
      </c>
    </row>
    <row r="164" spans="1:12" ht="15.75" customHeight="1" x14ac:dyDescent="0.25">
      <c r="A164" s="201"/>
      <c r="B164" s="186"/>
      <c r="C164" s="61" t="s">
        <v>326</v>
      </c>
      <c r="D164" s="51" t="s">
        <v>12</v>
      </c>
      <c r="E164" s="105" t="s">
        <v>202</v>
      </c>
      <c r="F164" s="35"/>
      <c r="G164" s="35">
        <v>4</v>
      </c>
      <c r="H164" s="35"/>
      <c r="I164" s="35"/>
      <c r="J164" s="102">
        <v>8.5680000000000014</v>
      </c>
      <c r="K164" s="103">
        <f t="shared" si="11"/>
        <v>34.272000000000006</v>
      </c>
      <c r="L164" s="32" t="s">
        <v>280</v>
      </c>
    </row>
    <row r="165" spans="1:12" ht="15.75" customHeight="1" x14ac:dyDescent="0.25">
      <c r="A165" s="201"/>
      <c r="B165" s="186"/>
      <c r="C165" s="61" t="s">
        <v>326</v>
      </c>
      <c r="D165" s="51" t="s">
        <v>312</v>
      </c>
      <c r="E165" s="105">
        <v>11705994</v>
      </c>
      <c r="F165" s="35"/>
      <c r="G165" s="35">
        <v>4</v>
      </c>
      <c r="H165" s="35"/>
      <c r="I165" s="35"/>
      <c r="J165" s="102">
        <v>10.962451500000002</v>
      </c>
      <c r="K165" s="103">
        <f t="shared" si="11"/>
        <v>43.849806000000008</v>
      </c>
      <c r="L165" s="32" t="s">
        <v>295</v>
      </c>
    </row>
    <row r="166" spans="1:12" ht="15.75" customHeight="1" x14ac:dyDescent="0.25">
      <c r="A166" s="201"/>
      <c r="B166" s="186"/>
      <c r="C166" s="61" t="s">
        <v>326</v>
      </c>
      <c r="D166" s="51" t="s">
        <v>329</v>
      </c>
      <c r="E166" s="105">
        <v>11705995</v>
      </c>
      <c r="F166" s="35"/>
      <c r="G166" s="35">
        <v>2</v>
      </c>
      <c r="H166" s="35"/>
      <c r="I166" s="35"/>
      <c r="J166" s="102">
        <v>14.542027500000003</v>
      </c>
      <c r="K166" s="103">
        <f t="shared" si="11"/>
        <v>29.084055000000006</v>
      </c>
      <c r="L166" s="32" t="s">
        <v>295</v>
      </c>
    </row>
    <row r="167" spans="1:12" ht="15.75" customHeight="1" x14ac:dyDescent="0.25">
      <c r="A167" s="201"/>
      <c r="B167" s="186"/>
      <c r="C167" s="61" t="s">
        <v>326</v>
      </c>
      <c r="D167" s="51" t="s">
        <v>330</v>
      </c>
      <c r="E167" s="105">
        <v>14516640</v>
      </c>
      <c r="F167" s="35"/>
      <c r="G167" s="35">
        <v>2</v>
      </c>
      <c r="H167" s="35"/>
      <c r="I167" s="35"/>
      <c r="J167" s="102">
        <v>125.5902375</v>
      </c>
      <c r="K167" s="103">
        <f t="shared" si="11"/>
        <v>251.180475</v>
      </c>
      <c r="L167" s="32" t="s">
        <v>245</v>
      </c>
    </row>
    <row r="168" spans="1:12" ht="15.75" customHeight="1" x14ac:dyDescent="0.25">
      <c r="A168" s="201"/>
      <c r="B168" s="186"/>
      <c r="C168" s="61" t="s">
        <v>88</v>
      </c>
      <c r="D168" s="51" t="s">
        <v>199</v>
      </c>
      <c r="E168" s="105">
        <v>14588698</v>
      </c>
      <c r="F168" s="35" t="s">
        <v>331</v>
      </c>
      <c r="G168" s="35">
        <v>2</v>
      </c>
      <c r="H168" s="35"/>
      <c r="I168" s="35"/>
      <c r="J168" s="102">
        <v>81.496369500000014</v>
      </c>
      <c r="K168" s="103">
        <f t="shared" si="11"/>
        <v>162.99273900000003</v>
      </c>
      <c r="L168" s="32" t="s">
        <v>55</v>
      </c>
    </row>
    <row r="169" spans="1:12" ht="15.75" customHeight="1" x14ac:dyDescent="0.25">
      <c r="A169" s="201"/>
      <c r="B169" s="186"/>
      <c r="C169" s="61" t="s">
        <v>326</v>
      </c>
      <c r="D169" s="51" t="s">
        <v>204</v>
      </c>
      <c r="E169" s="105" t="s">
        <v>205</v>
      </c>
      <c r="F169" s="35"/>
      <c r="G169" s="35">
        <v>2</v>
      </c>
      <c r="H169" s="35"/>
      <c r="I169" s="35"/>
      <c r="J169" s="102">
        <v>23.527790999999997</v>
      </c>
      <c r="K169" s="103">
        <f t="shared" si="11"/>
        <v>47.055581999999994</v>
      </c>
      <c r="L169" s="32" t="s">
        <v>280</v>
      </c>
    </row>
    <row r="170" spans="1:12" ht="15.75" customHeight="1" x14ac:dyDescent="0.25">
      <c r="A170" s="201"/>
      <c r="B170" s="186"/>
      <c r="C170" s="61" t="s">
        <v>326</v>
      </c>
      <c r="D170" s="51" t="s">
        <v>204</v>
      </c>
      <c r="E170" s="105" t="s">
        <v>206</v>
      </c>
      <c r="F170" s="35"/>
      <c r="G170" s="35">
        <v>2</v>
      </c>
      <c r="H170" s="35"/>
      <c r="I170" s="35"/>
      <c r="J170" s="102">
        <v>37.262651999999996</v>
      </c>
      <c r="K170" s="103">
        <f t="shared" si="11"/>
        <v>74.525303999999991</v>
      </c>
      <c r="L170" s="32" t="s">
        <v>280</v>
      </c>
    </row>
    <row r="171" spans="1:12" ht="15.75" customHeight="1" x14ac:dyDescent="0.25">
      <c r="A171" s="201"/>
      <c r="B171" s="186"/>
      <c r="C171" s="61" t="s">
        <v>326</v>
      </c>
      <c r="D171" s="51" t="s">
        <v>199</v>
      </c>
      <c r="E171" s="105">
        <v>14588699</v>
      </c>
      <c r="F171" s="35" t="s">
        <v>332</v>
      </c>
      <c r="G171" s="35">
        <v>2</v>
      </c>
      <c r="H171" s="35"/>
      <c r="I171" s="35"/>
      <c r="J171" s="102">
        <v>81.496369500000014</v>
      </c>
      <c r="K171" s="103">
        <f t="shared" si="11"/>
        <v>162.99273900000003</v>
      </c>
      <c r="L171" s="32" t="s">
        <v>295</v>
      </c>
    </row>
    <row r="172" spans="1:12" ht="15.75" customHeight="1" x14ac:dyDescent="0.25">
      <c r="A172" s="201"/>
      <c r="B172" s="186"/>
      <c r="C172" s="61" t="s">
        <v>326</v>
      </c>
      <c r="D172" s="51" t="s">
        <v>10</v>
      </c>
      <c r="E172" s="105" t="s">
        <v>207</v>
      </c>
      <c r="F172" s="35"/>
      <c r="G172" s="35">
        <v>1</v>
      </c>
      <c r="H172" s="35"/>
      <c r="I172" s="35"/>
      <c r="J172" s="102">
        <v>65.428965000000005</v>
      </c>
      <c r="K172" s="103">
        <f t="shared" si="11"/>
        <v>65.428965000000005</v>
      </c>
      <c r="L172" s="32" t="s">
        <v>55</v>
      </c>
    </row>
    <row r="173" spans="1:12" ht="15.75" customHeight="1" x14ac:dyDescent="0.25">
      <c r="A173" s="201"/>
      <c r="B173" s="186"/>
      <c r="C173" s="61" t="s">
        <v>88</v>
      </c>
      <c r="D173" s="51" t="s">
        <v>199</v>
      </c>
      <c r="E173" s="105">
        <v>14588698</v>
      </c>
      <c r="F173" s="35" t="s">
        <v>331</v>
      </c>
      <c r="G173" s="35">
        <v>4</v>
      </c>
      <c r="H173" s="35"/>
      <c r="I173" s="35"/>
      <c r="J173" s="102">
        <v>81.496369500000014</v>
      </c>
      <c r="K173" s="103">
        <f t="shared" si="11"/>
        <v>325.98547800000006</v>
      </c>
      <c r="L173" s="32" t="s">
        <v>55</v>
      </c>
    </row>
    <row r="174" spans="1:12" ht="15.75" customHeight="1" x14ac:dyDescent="0.25">
      <c r="A174" s="201"/>
      <c r="B174" s="186"/>
      <c r="C174" s="61" t="s">
        <v>326</v>
      </c>
      <c r="D174" s="51" t="s">
        <v>204</v>
      </c>
      <c r="E174" s="105" t="s">
        <v>205</v>
      </c>
      <c r="F174" s="35"/>
      <c r="G174" s="35">
        <v>4</v>
      </c>
      <c r="H174" s="35"/>
      <c r="I174" s="35"/>
      <c r="J174" s="102">
        <v>37.963484999999999</v>
      </c>
      <c r="K174" s="103">
        <f t="shared" si="11"/>
        <v>151.85393999999999</v>
      </c>
      <c r="L174" s="32" t="s">
        <v>280</v>
      </c>
    </row>
    <row r="175" spans="1:12" ht="15.75" customHeight="1" x14ac:dyDescent="0.25">
      <c r="A175" s="201"/>
      <c r="B175" s="186"/>
      <c r="C175" s="61" t="s">
        <v>326</v>
      </c>
      <c r="D175" s="51" t="s">
        <v>10</v>
      </c>
      <c r="E175" s="105" t="s">
        <v>207</v>
      </c>
      <c r="F175" s="35"/>
      <c r="G175" s="35">
        <v>1</v>
      </c>
      <c r="H175" s="35"/>
      <c r="I175" s="35"/>
      <c r="J175" s="102">
        <v>65.428965000000005</v>
      </c>
      <c r="K175" s="103">
        <f t="shared" si="11"/>
        <v>65.428965000000005</v>
      </c>
      <c r="L175" s="32" t="s">
        <v>55</v>
      </c>
    </row>
    <row r="176" spans="1:12" ht="15.75" customHeight="1" x14ac:dyDescent="0.25">
      <c r="A176" s="201"/>
      <c r="B176" s="186"/>
      <c r="C176" s="61" t="s">
        <v>326</v>
      </c>
      <c r="D176" s="51" t="s">
        <v>24</v>
      </c>
      <c r="E176" s="105">
        <v>14629476</v>
      </c>
      <c r="F176" s="35"/>
      <c r="G176" s="35">
        <v>2</v>
      </c>
      <c r="H176" s="35"/>
      <c r="I176" s="35"/>
      <c r="J176" s="102">
        <v>457.90098900000004</v>
      </c>
      <c r="K176" s="103">
        <f t="shared" si="11"/>
        <v>915.80197800000008</v>
      </c>
      <c r="L176" s="32" t="s">
        <v>280</v>
      </c>
    </row>
    <row r="177" spans="1:12" ht="15.75" customHeight="1" x14ac:dyDescent="0.25">
      <c r="A177" s="125" t="s">
        <v>352</v>
      </c>
      <c r="B177" s="126" t="s">
        <v>290</v>
      </c>
      <c r="C177" s="79" t="s">
        <v>5</v>
      </c>
      <c r="D177" s="79" t="s">
        <v>291</v>
      </c>
      <c r="E177" s="85">
        <v>14537417</v>
      </c>
      <c r="F177" s="122"/>
      <c r="G177" s="79">
        <v>1</v>
      </c>
      <c r="H177" s="79"/>
      <c r="I177" s="79"/>
      <c r="J177" s="123">
        <v>1507.4579519999998</v>
      </c>
      <c r="K177" s="124">
        <f t="shared" ref="K177" si="12">J177*G177</f>
        <v>1507.4579519999998</v>
      </c>
      <c r="L177" s="79" t="s">
        <v>295</v>
      </c>
    </row>
  </sheetData>
  <autoFilter ref="A1:M177"/>
  <mergeCells count="26">
    <mergeCell ref="A83:A160"/>
    <mergeCell ref="B83:B160"/>
    <mergeCell ref="A161:A176"/>
    <mergeCell ref="B161:B176"/>
    <mergeCell ref="A79:A80"/>
    <mergeCell ref="B79:B80"/>
    <mergeCell ref="A81:A82"/>
    <mergeCell ref="B81:B82"/>
    <mergeCell ref="A52:A66"/>
    <mergeCell ref="B52:B66"/>
    <mergeCell ref="A67:A78"/>
    <mergeCell ref="B67:B78"/>
    <mergeCell ref="A24:A36"/>
    <mergeCell ref="B24:B36"/>
    <mergeCell ref="A37:A51"/>
    <mergeCell ref="B37:B51"/>
    <mergeCell ref="A2:A3"/>
    <mergeCell ref="B2:B3"/>
    <mergeCell ref="A8:A9"/>
    <mergeCell ref="B8:B9"/>
    <mergeCell ref="A10:A23"/>
    <mergeCell ref="B10:B23"/>
    <mergeCell ref="A4:A5"/>
    <mergeCell ref="B4:B5"/>
    <mergeCell ref="A6:A7"/>
    <mergeCell ref="B6:B7"/>
  </mergeCells>
  <pageMargins left="0.7" right="0.7" top="0.31" bottom="0.3" header="0.3" footer="0.3"/>
  <pageSetup paperSize="9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R560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564" sqref="F564"/>
    </sheetView>
  </sheetViews>
  <sheetFormatPr defaultRowHeight="15" x14ac:dyDescent="0.25"/>
  <cols>
    <col min="1" max="1" width="16.7109375" customWidth="1"/>
    <col min="2" max="2" width="18.28515625" customWidth="1"/>
    <col min="3" max="3" width="10.42578125" customWidth="1"/>
    <col min="4" max="4" width="18.5703125" customWidth="1"/>
    <col min="5" max="5" width="16.7109375" bestFit="1" customWidth="1"/>
    <col min="6" max="6" width="16.140625" customWidth="1"/>
    <col min="7" max="7" width="8.28515625" bestFit="1" customWidth="1"/>
    <col min="8" max="8" width="11.5703125" bestFit="1" customWidth="1"/>
    <col min="9" max="9" width="13.85546875" customWidth="1"/>
    <col min="10" max="10" width="14.28515625" customWidth="1"/>
    <col min="11" max="11" width="7.42578125" customWidth="1"/>
    <col min="12" max="12" width="17" bestFit="1" customWidth="1"/>
    <col min="13" max="13" width="13.7109375" bestFit="1" customWidth="1"/>
    <col min="14" max="14" width="27.42578125" customWidth="1"/>
    <col min="15" max="15" width="14.28515625" bestFit="1" customWidth="1"/>
    <col min="16" max="16" width="8.42578125" customWidth="1"/>
    <col min="17" max="17" width="18.28515625" customWidth="1"/>
    <col min="18" max="18" width="23.42578125" customWidth="1"/>
  </cols>
  <sheetData>
    <row r="1" spans="1:17" ht="40.5" customHeight="1" x14ac:dyDescent="0.25">
      <c r="A1" s="45" t="s">
        <v>45</v>
      </c>
      <c r="B1" s="31" t="s">
        <v>46</v>
      </c>
      <c r="C1" s="31" t="s">
        <v>47</v>
      </c>
      <c r="D1" s="31" t="s">
        <v>48</v>
      </c>
      <c r="E1" s="31" t="s">
        <v>2</v>
      </c>
      <c r="F1" s="31" t="s">
        <v>229</v>
      </c>
      <c r="G1" s="31" t="s">
        <v>49</v>
      </c>
      <c r="H1" s="31"/>
      <c r="I1" s="91" t="s">
        <v>227</v>
      </c>
      <c r="J1" s="91" t="s">
        <v>228</v>
      </c>
      <c r="K1" s="91"/>
      <c r="L1" s="91" t="s">
        <v>292</v>
      </c>
      <c r="M1" s="31" t="s">
        <v>3</v>
      </c>
      <c r="N1" s="31" t="s">
        <v>38</v>
      </c>
    </row>
    <row r="2" spans="1:17" ht="15" hidden="1" customHeight="1" x14ac:dyDescent="0.25">
      <c r="A2" s="185" t="s">
        <v>230</v>
      </c>
      <c r="B2" s="185" t="s">
        <v>53</v>
      </c>
      <c r="C2" s="32" t="s">
        <v>5</v>
      </c>
      <c r="D2" s="32" t="s">
        <v>231</v>
      </c>
      <c r="E2" s="32">
        <v>14589145</v>
      </c>
      <c r="F2" s="32">
        <v>14589145</v>
      </c>
      <c r="G2" s="32">
        <v>1</v>
      </c>
      <c r="H2" s="32"/>
      <c r="I2" s="102">
        <f>INDEX('[1]CE 1'!$S$165:$S$335,MATCH(E2,'[1]CE 1'!$N$165:$N$335,0))</f>
        <v>294.23</v>
      </c>
      <c r="J2" s="102">
        <f t="shared" ref="J2:J65" si="0">I2*G2</f>
        <v>294.23</v>
      </c>
      <c r="K2" s="32" t="s">
        <v>353</v>
      </c>
      <c r="L2" s="102">
        <v>409.33265099999994</v>
      </c>
      <c r="M2" s="103">
        <f t="shared" ref="M2:M65" si="1">L2*G2</f>
        <v>409.33265099999994</v>
      </c>
      <c r="N2" s="32" t="s">
        <v>232</v>
      </c>
      <c r="P2">
        <f>INDEX('[2]ALL PO for 3 unit'!$R$2:$R$184,MATCH(E2,'[2]ALL PO for 3 unit'!$B$2:$B$184,0))</f>
        <v>3</v>
      </c>
      <c r="Q2" t="str">
        <f>INDEX('[2]ALL PO for 3 unit'!$AC$2:$AC$184,MATCH(E2,'[2]ALL PO for 3 unit'!$B$2:$B$184,0))</f>
        <v>Ex stk in SG</v>
      </c>
    </row>
    <row r="3" spans="1:17" ht="15" hidden="1" customHeight="1" x14ac:dyDescent="0.25">
      <c r="A3" s="185"/>
      <c r="B3" s="185"/>
      <c r="C3" s="32" t="s">
        <v>5</v>
      </c>
      <c r="D3" s="32" t="s">
        <v>24</v>
      </c>
      <c r="E3" s="32">
        <v>14560211</v>
      </c>
      <c r="F3" s="32">
        <v>14560211</v>
      </c>
      <c r="G3" s="32">
        <v>1</v>
      </c>
      <c r="H3" s="32"/>
      <c r="I3" s="102">
        <f>INDEX('[1]CE 1'!$S$165:$S$335,MATCH(E3,'[1]CE 1'!$N$165:$N$335,0))</f>
        <v>13.73</v>
      </c>
      <c r="J3" s="102">
        <f t="shared" si="0"/>
        <v>13.73</v>
      </c>
      <c r="K3" s="32" t="s">
        <v>353</v>
      </c>
      <c r="L3" s="102">
        <v>16.616554500000003</v>
      </c>
      <c r="M3" s="103">
        <f t="shared" si="1"/>
        <v>16.616554500000003</v>
      </c>
      <c r="N3" s="32" t="s">
        <v>232</v>
      </c>
      <c r="P3">
        <f>INDEX('[2]ALL PO for 3 unit'!$R$2:$R$184,MATCH(E3,'[2]ALL PO for 3 unit'!$B$2:$B$184,0))</f>
        <v>17</v>
      </c>
      <c r="Q3" t="str">
        <f>INDEX('[2]ALL PO for 3 unit'!$AC$2:$AC$184,MATCH(E3,'[2]ALL PO for 3 unit'!$B$2:$B$184,0))</f>
        <v>CE1 EX Stock &amp; SG Stock</v>
      </c>
    </row>
    <row r="4" spans="1:17" ht="15" hidden="1" customHeight="1" x14ac:dyDescent="0.25">
      <c r="A4" s="185"/>
      <c r="B4" s="185"/>
      <c r="C4" s="32" t="s">
        <v>5</v>
      </c>
      <c r="D4" s="32" t="s">
        <v>233</v>
      </c>
      <c r="E4" s="32">
        <v>13963059</v>
      </c>
      <c r="F4" s="32">
        <v>13963059</v>
      </c>
      <c r="G4" s="32">
        <v>1</v>
      </c>
      <c r="H4" s="32"/>
      <c r="I4" s="102">
        <f>INDEX('[1]CE 1'!$S$165:$S$335,MATCH(E4,'[1]CE 1'!$N$165:$N$335,0))</f>
        <v>1.86</v>
      </c>
      <c r="J4" s="102">
        <f t="shared" si="0"/>
        <v>1.86</v>
      </c>
      <c r="K4" s="32" t="s">
        <v>353</v>
      </c>
      <c r="L4" s="102">
        <v>2.2575735000000003</v>
      </c>
      <c r="M4" s="103">
        <f t="shared" si="1"/>
        <v>2.2575735000000003</v>
      </c>
      <c r="N4" s="32" t="s">
        <v>54</v>
      </c>
      <c r="P4">
        <f>INDEX('[2]ALL PO for 3 unit'!$R$2:$R$184,MATCH(E4,'[2]ALL PO for 3 unit'!$B$2:$B$184,0))</f>
        <v>1</v>
      </c>
      <c r="Q4" t="str">
        <f>INDEX('[2]ALL PO for 3 unit'!$AC$2:$AC$184,MATCH(E4,'[2]ALL PO for 3 unit'!$B$2:$B$184,0))</f>
        <v xml:space="preserve"> CE1 EX stk in SG</v>
      </c>
    </row>
    <row r="5" spans="1:17" ht="15" hidden="1" customHeight="1" x14ac:dyDescent="0.25">
      <c r="A5" s="185" t="s">
        <v>234</v>
      </c>
      <c r="B5" s="185" t="s">
        <v>58</v>
      </c>
      <c r="C5" s="32" t="s">
        <v>5</v>
      </c>
      <c r="D5" s="32" t="s">
        <v>59</v>
      </c>
      <c r="E5" s="32">
        <v>14595221</v>
      </c>
      <c r="F5" s="32">
        <v>14595221</v>
      </c>
      <c r="G5" s="104">
        <v>1</v>
      </c>
      <c r="H5" s="104"/>
      <c r="I5" s="102">
        <f>INDEX('[1]CE 1'!$S$165:$S$335,MATCH(E5,'[1]CE 1'!$N$165:$N$335,0))</f>
        <v>6.4</v>
      </c>
      <c r="J5" s="102">
        <f t="shared" si="0"/>
        <v>6.4</v>
      </c>
      <c r="K5" s="133" t="s">
        <v>353</v>
      </c>
      <c r="L5" s="102">
        <v>7.7489685000000001</v>
      </c>
      <c r="M5" s="103">
        <f t="shared" si="1"/>
        <v>7.7489685000000001</v>
      </c>
      <c r="N5" s="32" t="s">
        <v>54</v>
      </c>
      <c r="P5">
        <f>INDEX('[2]ALL PO for 3 unit'!$R$2:$R$184,MATCH(E5,'[2]ALL PO for 3 unit'!$B$2:$B$184,0))</f>
        <v>1</v>
      </c>
      <c r="Q5" t="str">
        <f>INDEX('[2]ALL PO for 3 unit'!$AC$2:$AC$184,MATCH(E5,'[2]ALL PO for 3 unit'!$B$2:$B$184,0))</f>
        <v>CE1 EX Stock</v>
      </c>
    </row>
    <row r="6" spans="1:17" ht="15" hidden="1" customHeight="1" x14ac:dyDescent="0.25">
      <c r="A6" s="185"/>
      <c r="B6" s="185"/>
      <c r="C6" s="32" t="s">
        <v>5</v>
      </c>
      <c r="D6" s="32" t="s">
        <v>21</v>
      </c>
      <c r="E6" s="32">
        <v>14560211</v>
      </c>
      <c r="F6" s="32">
        <v>14560211</v>
      </c>
      <c r="G6" s="104">
        <v>4</v>
      </c>
      <c r="H6" s="104"/>
      <c r="I6" s="102">
        <f>INDEX('[1]CE 1'!$S$165:$S$335,MATCH(E6,'[1]CE 1'!$N$165:$N$335,0))</f>
        <v>13.73</v>
      </c>
      <c r="J6" s="102">
        <f t="shared" si="0"/>
        <v>54.92</v>
      </c>
      <c r="K6" s="32" t="s">
        <v>353</v>
      </c>
      <c r="L6" s="102">
        <v>16.616554500000003</v>
      </c>
      <c r="M6" s="103">
        <f t="shared" si="1"/>
        <v>66.466218000000012</v>
      </c>
      <c r="N6" s="32" t="s">
        <v>116</v>
      </c>
      <c r="P6">
        <f>INDEX('[2]ALL PO for 3 unit'!$R$2:$R$184,MATCH(E6,'[2]ALL PO for 3 unit'!$B$2:$B$184,0))</f>
        <v>17</v>
      </c>
      <c r="Q6" t="str">
        <f>INDEX('[2]ALL PO for 3 unit'!$AC$2:$AC$184,MATCH(E6,'[2]ALL PO for 3 unit'!$B$2:$B$184,0))</f>
        <v>CE1 EX Stock &amp; SG Stock</v>
      </c>
    </row>
    <row r="7" spans="1:17" ht="15" hidden="1" customHeight="1" x14ac:dyDescent="0.25">
      <c r="A7" s="185"/>
      <c r="B7" s="185"/>
      <c r="C7" s="32" t="s">
        <v>5</v>
      </c>
      <c r="D7" s="32" t="s">
        <v>25</v>
      </c>
      <c r="E7" s="32">
        <v>990598</v>
      </c>
      <c r="F7" s="32">
        <v>990598</v>
      </c>
      <c r="G7" s="104">
        <v>1</v>
      </c>
      <c r="H7" s="104"/>
      <c r="I7" s="102">
        <f>INDEX('[1]CE 1'!$S$165:$S$335,MATCH(E7,'[1]CE 1'!$N$165:$N$335,0))</f>
        <v>2.57</v>
      </c>
      <c r="J7" s="102">
        <f t="shared" si="0"/>
        <v>2.57</v>
      </c>
      <c r="K7" s="32" t="s">
        <v>353</v>
      </c>
      <c r="L7" s="102">
        <v>3.1117905000000001</v>
      </c>
      <c r="M7" s="103">
        <f t="shared" si="1"/>
        <v>3.1117905000000001</v>
      </c>
      <c r="N7" s="32" t="s">
        <v>54</v>
      </c>
      <c r="P7">
        <f>INDEX('[2]ALL PO for 3 unit'!$R$2:$R$184,MATCH(E7,'[2]ALL PO for 3 unit'!$B$2:$B$184,0))</f>
        <v>1</v>
      </c>
      <c r="Q7" t="str">
        <f>INDEX('[2]ALL PO for 3 unit'!$AC$2:$AC$184,MATCH(E7,'[2]ALL PO for 3 unit'!$B$2:$B$184,0))</f>
        <v xml:space="preserve"> CE1 EX stk in SG</v>
      </c>
    </row>
    <row r="8" spans="1:17" ht="15" hidden="1" customHeight="1" x14ac:dyDescent="0.25">
      <c r="A8" s="185"/>
      <c r="B8" s="185"/>
      <c r="C8" s="32" t="s">
        <v>5</v>
      </c>
      <c r="D8" s="32" t="s">
        <v>10</v>
      </c>
      <c r="E8" s="32">
        <v>14625659</v>
      </c>
      <c r="F8" s="32">
        <v>14625659</v>
      </c>
      <c r="G8" s="104">
        <v>1</v>
      </c>
      <c r="H8" s="104"/>
      <c r="I8" s="102">
        <f>INDEX('[1]CE 1'!$S$165:$S$335,MATCH(E8,'[1]CE 1'!$N$165:$N$335,0))</f>
        <v>302.52999999999997</v>
      </c>
      <c r="J8" s="102">
        <f t="shared" si="0"/>
        <v>302.52999999999997</v>
      </c>
      <c r="K8" s="32" t="s">
        <v>353</v>
      </c>
      <c r="L8" s="102">
        <v>463.77881550000006</v>
      </c>
      <c r="M8" s="103">
        <f t="shared" si="1"/>
        <v>463.77881550000006</v>
      </c>
      <c r="N8" s="32" t="s">
        <v>116</v>
      </c>
      <c r="P8">
        <f>INDEX('[2]ALL PO for 3 unit'!$R$2:$R$184,MATCH(E8,'[2]ALL PO for 3 unit'!$B$2:$B$184,0))</f>
        <v>0</v>
      </c>
      <c r="Q8" t="str">
        <f>INDEX('[2]ALL PO for 3 unit'!$AC$2:$AC$184,MATCH(E8,'[2]ALL PO for 3 unit'!$B$2:$B$184,0))</f>
        <v>Foreign</v>
      </c>
    </row>
    <row r="9" spans="1:17" ht="15" hidden="1" customHeight="1" x14ac:dyDescent="0.25">
      <c r="A9" s="185"/>
      <c r="B9" s="185"/>
      <c r="C9" s="32" t="s">
        <v>5</v>
      </c>
      <c r="D9" s="32" t="s">
        <v>25</v>
      </c>
      <c r="E9" s="32">
        <v>949238</v>
      </c>
      <c r="F9" s="32">
        <v>949238</v>
      </c>
      <c r="G9" s="104">
        <v>10</v>
      </c>
      <c r="H9" s="104"/>
      <c r="I9" s="102">
        <f>INDEX('[1]CE 1'!$S$165:$S$335,MATCH(E9,'[1]CE 1'!$N$165:$N$335,0))</f>
        <v>1.7</v>
      </c>
      <c r="J9" s="102">
        <f t="shared" si="0"/>
        <v>17</v>
      </c>
      <c r="K9" s="32" t="s">
        <v>353</v>
      </c>
      <c r="L9" s="102">
        <v>2.0541885</v>
      </c>
      <c r="M9" s="103">
        <f t="shared" si="1"/>
        <v>20.541885000000001</v>
      </c>
      <c r="N9" s="32" t="s">
        <v>54</v>
      </c>
      <c r="P9">
        <f>INDEX('[2]ALL PO for 3 unit'!$R$2:$R$184,MATCH(E9,'[2]ALL PO for 3 unit'!$B$2:$B$184,0))</f>
        <v>27</v>
      </c>
      <c r="Q9" t="str">
        <f>INDEX('[2]ALL PO for 3 unit'!$AC$2:$AC$184,MATCH(E9,'[2]ALL PO for 3 unit'!$B$2:$B$184,0))</f>
        <v>EX stk in SG</v>
      </c>
    </row>
    <row r="10" spans="1:17" ht="15" hidden="1" customHeight="1" x14ac:dyDescent="0.25">
      <c r="A10" s="185" t="s">
        <v>235</v>
      </c>
      <c r="B10" s="185" t="s">
        <v>62</v>
      </c>
      <c r="C10" s="32" t="s">
        <v>5</v>
      </c>
      <c r="D10" s="32" t="s">
        <v>63</v>
      </c>
      <c r="E10" s="105">
        <v>14524665</v>
      </c>
      <c r="F10" s="106" t="s">
        <v>64</v>
      </c>
      <c r="G10" s="32">
        <v>1</v>
      </c>
      <c r="H10" s="32"/>
      <c r="I10" s="102">
        <f>INDEX('[1]CE 1'!$S$165:$S$335,MATCH(E10,'[1]CE 1'!$N$165:$N$335,0))</f>
        <v>5.63</v>
      </c>
      <c r="J10" s="102">
        <f t="shared" si="0"/>
        <v>5.63</v>
      </c>
      <c r="K10" s="32" t="s">
        <v>353</v>
      </c>
      <c r="L10" s="102">
        <v>6.8133975000000007</v>
      </c>
      <c r="M10" s="103">
        <f t="shared" si="1"/>
        <v>6.8133975000000007</v>
      </c>
      <c r="N10" s="32" t="s">
        <v>54</v>
      </c>
      <c r="P10">
        <f>INDEX('[2]ALL PO for 3 unit'!$R$2:$R$184,MATCH(E10,'[2]ALL PO for 3 unit'!$B$2:$B$184,0))</f>
        <v>1</v>
      </c>
      <c r="Q10" t="str">
        <f>INDEX('[2]ALL PO for 3 unit'!$AC$2:$AC$184,MATCH(E10,'[2]ALL PO for 3 unit'!$B$2:$B$184,0))</f>
        <v xml:space="preserve"> CE1 EX stk in SG</v>
      </c>
    </row>
    <row r="11" spans="1:17" ht="15" hidden="1" customHeight="1" x14ac:dyDescent="0.25">
      <c r="A11" s="185"/>
      <c r="B11" s="185"/>
      <c r="C11" s="32" t="s">
        <v>5</v>
      </c>
      <c r="D11" s="32" t="s">
        <v>24</v>
      </c>
      <c r="E11" s="155">
        <v>14560209</v>
      </c>
      <c r="F11" s="35"/>
      <c r="G11" s="32">
        <v>2</v>
      </c>
      <c r="H11" s="32"/>
      <c r="I11" s="102">
        <v>11.52</v>
      </c>
      <c r="J11" s="102">
        <f t="shared" si="0"/>
        <v>23.04</v>
      </c>
      <c r="K11" s="32" t="s">
        <v>353</v>
      </c>
      <c r="L11" s="102">
        <v>17.775849000000004</v>
      </c>
      <c r="M11" s="103">
        <f t="shared" si="1"/>
        <v>35.551698000000009</v>
      </c>
      <c r="N11" s="32" t="s">
        <v>54</v>
      </c>
      <c r="O11" t="s">
        <v>356</v>
      </c>
      <c r="P11">
        <f>INDEX('[2]ALL PO for 3 unit'!$R$2:$R$184,MATCH(E11,'[2]ALL PO for 3 unit'!$B$2:$B$184,0))</f>
        <v>0</v>
      </c>
      <c r="Q11" t="str">
        <f>INDEX('[2]ALL PO for 3 unit'!$AC$2:$AC$184,MATCH(E11,'[2]ALL PO for 3 unit'!$B$2:$B$184,0))</f>
        <v>Ex stk in Reman</v>
      </c>
    </row>
    <row r="12" spans="1:17" ht="15" hidden="1" customHeight="1" x14ac:dyDescent="0.25">
      <c r="A12" s="185"/>
      <c r="B12" s="185"/>
      <c r="C12" s="32" t="s">
        <v>5</v>
      </c>
      <c r="D12" s="32" t="s">
        <v>65</v>
      </c>
      <c r="E12" s="105">
        <v>13963059</v>
      </c>
      <c r="F12" s="35"/>
      <c r="G12" s="32">
        <v>1</v>
      </c>
      <c r="H12" s="32"/>
      <c r="I12" s="102">
        <f>INDEX('[1]CE 1'!$S$165:$S$335,MATCH(E12,'[1]CE 1'!$N$165:$N$335,0))</f>
        <v>1.86</v>
      </c>
      <c r="J12" s="102">
        <f t="shared" si="0"/>
        <v>1.86</v>
      </c>
      <c r="K12" s="32" t="s">
        <v>353</v>
      </c>
      <c r="L12" s="102">
        <v>2.2575735000000003</v>
      </c>
      <c r="M12" s="103">
        <f t="shared" si="1"/>
        <v>2.2575735000000003</v>
      </c>
      <c r="N12" s="32" t="s">
        <v>54</v>
      </c>
      <c r="P12">
        <f>INDEX('[2]ALL PO for 3 unit'!$R$2:$R$184,MATCH(E12,'[2]ALL PO for 3 unit'!$B$2:$B$184,0))</f>
        <v>1</v>
      </c>
      <c r="Q12" t="str">
        <f>INDEX('[2]ALL PO for 3 unit'!$AC$2:$AC$184,MATCH(E12,'[2]ALL PO for 3 unit'!$B$2:$B$184,0))</f>
        <v xml:space="preserve"> CE1 EX stk in SG</v>
      </c>
    </row>
    <row r="13" spans="1:17" ht="15" hidden="1" customHeight="1" x14ac:dyDescent="0.25">
      <c r="A13" s="185"/>
      <c r="B13" s="185"/>
      <c r="C13" s="32" t="s">
        <v>5</v>
      </c>
      <c r="D13" s="32" t="s">
        <v>24</v>
      </c>
      <c r="E13" s="105">
        <v>14560211</v>
      </c>
      <c r="F13" s="35"/>
      <c r="G13" s="32">
        <v>2</v>
      </c>
      <c r="H13" s="32"/>
      <c r="I13" s="102">
        <f>INDEX('[1]CE 1'!$S$165:$S$335,MATCH(E13,'[1]CE 1'!$N$165:$N$335,0))</f>
        <v>13.73</v>
      </c>
      <c r="J13" s="102">
        <f t="shared" si="0"/>
        <v>27.46</v>
      </c>
      <c r="K13" s="32" t="s">
        <v>353</v>
      </c>
      <c r="L13" s="102">
        <v>16.616554500000003</v>
      </c>
      <c r="M13" s="103">
        <f t="shared" si="1"/>
        <v>33.233109000000006</v>
      </c>
      <c r="N13" s="32" t="s">
        <v>116</v>
      </c>
      <c r="P13">
        <f>INDEX('[2]ALL PO for 3 unit'!$R$2:$R$184,MATCH(E13,'[2]ALL PO for 3 unit'!$B$2:$B$184,0))</f>
        <v>17</v>
      </c>
      <c r="Q13" t="str">
        <f>INDEX('[2]ALL PO for 3 unit'!$AC$2:$AC$184,MATCH(E13,'[2]ALL PO for 3 unit'!$B$2:$B$184,0))</f>
        <v>CE1 EX Stock &amp; SG Stock</v>
      </c>
    </row>
    <row r="14" spans="1:17" ht="15" hidden="1" customHeight="1" x14ac:dyDescent="0.25">
      <c r="A14" s="185"/>
      <c r="B14" s="185"/>
      <c r="C14" s="32" t="s">
        <v>5</v>
      </c>
      <c r="D14" s="32" t="s">
        <v>10</v>
      </c>
      <c r="E14" s="105">
        <v>14589143</v>
      </c>
      <c r="F14" s="35"/>
      <c r="G14" s="32">
        <v>1</v>
      </c>
      <c r="H14" s="32"/>
      <c r="I14" s="102">
        <v>653802.67000000004</v>
      </c>
      <c r="J14" s="102">
        <f t="shared" si="0"/>
        <v>653802.67000000004</v>
      </c>
      <c r="K14" s="32" t="s">
        <v>6</v>
      </c>
      <c r="L14" s="102">
        <v>275.50532099999998</v>
      </c>
      <c r="M14" s="103">
        <f t="shared" si="1"/>
        <v>275.50532099999998</v>
      </c>
      <c r="N14" s="32" t="s">
        <v>116</v>
      </c>
      <c r="O14" t="s">
        <v>359</v>
      </c>
      <c r="P14">
        <f>INDEX('[2]ALL PO for 3 unit'!$R$2:$R$184,MATCH(E14,'[2]ALL PO for 3 unit'!$B$2:$B$184,0))</f>
        <v>0</v>
      </c>
      <c r="Q14" t="str">
        <f>INDEX('[2]ALL PO for 3 unit'!$AC$2:$AC$184,MATCH(E14,'[2]ALL PO for 3 unit'!$B$2:$B$184,0))</f>
        <v>EX stk in Reman</v>
      </c>
    </row>
    <row r="15" spans="1:17" ht="15" hidden="1" customHeight="1" x14ac:dyDescent="0.25">
      <c r="A15" s="185"/>
      <c r="B15" s="185"/>
      <c r="C15" s="32" t="s">
        <v>5</v>
      </c>
      <c r="D15" s="32" t="s">
        <v>25</v>
      </c>
      <c r="E15" s="105">
        <v>949238</v>
      </c>
      <c r="F15" s="35"/>
      <c r="G15" s="32">
        <v>10</v>
      </c>
      <c r="H15" s="32"/>
      <c r="I15" s="102">
        <f>INDEX('[1]CE 1'!$S$165:$S$335,MATCH(E15,'[1]CE 1'!$N$165:$N$335,0))</f>
        <v>1.7</v>
      </c>
      <c r="J15" s="102">
        <f t="shared" si="0"/>
        <v>17</v>
      </c>
      <c r="K15" s="32" t="s">
        <v>353</v>
      </c>
      <c r="L15" s="102">
        <v>2.0541885000000004</v>
      </c>
      <c r="M15" s="103">
        <f t="shared" si="1"/>
        <v>20.541885000000004</v>
      </c>
      <c r="N15" s="32" t="s">
        <v>54</v>
      </c>
      <c r="P15">
        <f>INDEX('[2]ALL PO for 3 unit'!$R$2:$R$184,MATCH(E15,'[2]ALL PO for 3 unit'!$B$2:$B$184,0))</f>
        <v>27</v>
      </c>
      <c r="Q15" t="str">
        <f>INDEX('[2]ALL PO for 3 unit'!$AC$2:$AC$184,MATCH(E15,'[2]ALL PO for 3 unit'!$B$2:$B$184,0))</f>
        <v>EX stk in SG</v>
      </c>
    </row>
    <row r="16" spans="1:17" ht="15" hidden="1" customHeight="1" x14ac:dyDescent="0.25">
      <c r="A16" s="185" t="s">
        <v>236</v>
      </c>
      <c r="B16" s="185" t="s">
        <v>67</v>
      </c>
      <c r="C16" s="32" t="s">
        <v>5</v>
      </c>
      <c r="D16" s="32" t="s">
        <v>231</v>
      </c>
      <c r="E16" s="105">
        <v>14589143</v>
      </c>
      <c r="F16" s="107">
        <v>14524665</v>
      </c>
      <c r="G16" s="32">
        <v>1</v>
      </c>
      <c r="H16" s="32"/>
      <c r="I16" s="102">
        <v>653802.67000000004</v>
      </c>
      <c r="J16" s="102">
        <f t="shared" si="0"/>
        <v>653802.67000000004</v>
      </c>
      <c r="K16" s="32" t="s">
        <v>6</v>
      </c>
      <c r="L16" s="102">
        <v>275.50532099999998</v>
      </c>
      <c r="M16" s="103">
        <f t="shared" si="1"/>
        <v>275.50532099999998</v>
      </c>
      <c r="N16" s="32" t="s">
        <v>116</v>
      </c>
      <c r="O16" t="s">
        <v>359</v>
      </c>
      <c r="P16">
        <f>INDEX('[2]ALL PO for 3 unit'!$R$2:$R$184,MATCH(E16,'[2]ALL PO for 3 unit'!$B$2:$B$184,0))</f>
        <v>0</v>
      </c>
      <c r="Q16" t="str">
        <f>INDEX('[2]ALL PO for 3 unit'!$AC$2:$AC$184,MATCH(E16,'[2]ALL PO for 3 unit'!$B$2:$B$184,0))</f>
        <v>EX stk in Reman</v>
      </c>
    </row>
    <row r="17" spans="1:17" ht="15" hidden="1" customHeight="1" x14ac:dyDescent="0.25">
      <c r="A17" s="185"/>
      <c r="B17" s="185"/>
      <c r="C17" s="32" t="s">
        <v>5</v>
      </c>
      <c r="D17" s="32" t="s">
        <v>24</v>
      </c>
      <c r="E17" s="105">
        <v>14560211</v>
      </c>
      <c r="F17" s="35">
        <v>13963059</v>
      </c>
      <c r="G17" s="32">
        <v>2</v>
      </c>
      <c r="H17" s="32"/>
      <c r="I17" s="102">
        <f>INDEX('[1]CE 1'!$S$165:$S$335,MATCH(E17,'[1]CE 1'!$N$165:$N$335,0))</f>
        <v>13.73</v>
      </c>
      <c r="J17" s="102">
        <f t="shared" si="0"/>
        <v>27.46</v>
      </c>
      <c r="K17" s="32" t="s">
        <v>353</v>
      </c>
      <c r="L17" s="102">
        <v>16.616554500000003</v>
      </c>
      <c r="M17" s="103">
        <f t="shared" si="1"/>
        <v>33.233109000000006</v>
      </c>
      <c r="N17" s="32" t="s">
        <v>116</v>
      </c>
      <c r="P17">
        <f>INDEX('[2]ALL PO for 3 unit'!$R$2:$R$184,MATCH(E17,'[2]ALL PO for 3 unit'!$B$2:$B$184,0))</f>
        <v>17</v>
      </c>
      <c r="Q17" t="str">
        <f>INDEX('[2]ALL PO for 3 unit'!$AC$2:$AC$184,MATCH(E17,'[2]ALL PO for 3 unit'!$B$2:$B$184,0))</f>
        <v>CE1 EX Stock &amp; SG Stock</v>
      </c>
    </row>
    <row r="18" spans="1:17" ht="15" hidden="1" customHeight="1" x14ac:dyDescent="0.25">
      <c r="A18" s="185"/>
      <c r="B18" s="185"/>
      <c r="C18" s="32" t="s">
        <v>5</v>
      </c>
      <c r="D18" s="32" t="s">
        <v>233</v>
      </c>
      <c r="E18" s="105">
        <v>13963059</v>
      </c>
      <c r="F18" s="35">
        <v>14560211</v>
      </c>
      <c r="G18" s="32">
        <v>1</v>
      </c>
      <c r="H18" s="32"/>
      <c r="I18" s="102">
        <f>INDEX('[1]CE 1'!$S$165:$S$335,MATCH(E18,'[1]CE 1'!$N$165:$N$335,0))</f>
        <v>1.86</v>
      </c>
      <c r="J18" s="102">
        <f t="shared" si="0"/>
        <v>1.86</v>
      </c>
      <c r="K18" s="32" t="s">
        <v>353</v>
      </c>
      <c r="L18" s="102">
        <v>2.2575735000000003</v>
      </c>
      <c r="M18" s="103">
        <f t="shared" si="1"/>
        <v>2.2575735000000003</v>
      </c>
      <c r="N18" s="32" t="s">
        <v>54</v>
      </c>
      <c r="P18">
        <f>INDEX('[2]ALL PO for 3 unit'!$R$2:$R$184,MATCH(E18,'[2]ALL PO for 3 unit'!$B$2:$B$184,0))</f>
        <v>1</v>
      </c>
      <c r="Q18" t="str">
        <f>INDEX('[2]ALL PO for 3 unit'!$AC$2:$AC$184,MATCH(E18,'[2]ALL PO for 3 unit'!$B$2:$B$184,0))</f>
        <v xml:space="preserve"> CE1 EX stk in SG</v>
      </c>
    </row>
    <row r="19" spans="1:17" ht="15" hidden="1" customHeight="1" x14ac:dyDescent="0.25">
      <c r="A19" s="185" t="s">
        <v>237</v>
      </c>
      <c r="B19" s="185" t="s">
        <v>70</v>
      </c>
      <c r="C19" s="32" t="s">
        <v>88</v>
      </c>
      <c r="D19" s="32" t="s">
        <v>25</v>
      </c>
      <c r="E19" s="105">
        <v>2905613</v>
      </c>
      <c r="F19" s="35">
        <v>11705810</v>
      </c>
      <c r="G19" s="32">
        <v>1</v>
      </c>
      <c r="H19" s="32"/>
      <c r="I19" s="102">
        <v>9.73</v>
      </c>
      <c r="J19" s="102">
        <f t="shared" si="0"/>
        <v>9.73</v>
      </c>
      <c r="K19" s="32" t="s">
        <v>353</v>
      </c>
      <c r="L19" s="102">
        <v>11.7759915</v>
      </c>
      <c r="M19" s="103">
        <f t="shared" si="1"/>
        <v>11.7759915</v>
      </c>
      <c r="N19" s="32" t="s">
        <v>55</v>
      </c>
      <c r="P19">
        <f>INDEX('[2]ALL PO for 3 unit'!$R$2:$R$184,MATCH(E19,'[2]ALL PO for 3 unit'!$B$2:$B$184,0))</f>
        <v>2</v>
      </c>
      <c r="Q19" t="str">
        <f>INDEX('[2]ALL PO for 3 unit'!$AC$2:$AC$184,MATCH(E19,'[2]ALL PO for 3 unit'!$B$2:$B$184,0))</f>
        <v xml:space="preserve"> CE1 EX stk in SG</v>
      </c>
    </row>
    <row r="20" spans="1:17" ht="15" hidden="1" customHeight="1" x14ac:dyDescent="0.25">
      <c r="A20" s="185"/>
      <c r="B20" s="185"/>
      <c r="C20" s="32" t="s">
        <v>5</v>
      </c>
      <c r="D20" s="32" t="s">
        <v>25</v>
      </c>
      <c r="E20" s="105">
        <v>14607423</v>
      </c>
      <c r="F20" s="35"/>
      <c r="G20" s="32">
        <v>1</v>
      </c>
      <c r="H20" s="32"/>
      <c r="I20" s="102">
        <v>37442.14</v>
      </c>
      <c r="J20" s="102">
        <f t="shared" si="0"/>
        <v>37442.14</v>
      </c>
      <c r="K20" s="32" t="s">
        <v>6</v>
      </c>
      <c r="L20" s="102">
        <v>16.474184999999999</v>
      </c>
      <c r="M20" s="103">
        <f t="shared" si="1"/>
        <v>16.474184999999999</v>
      </c>
      <c r="N20" s="32" t="s">
        <v>55</v>
      </c>
      <c r="O20" t="s">
        <v>359</v>
      </c>
      <c r="P20">
        <f>INDEX('[2]ALL PO for 3 unit'!$R$2:$R$184,MATCH(E20,'[2]ALL PO for 3 unit'!$B$2:$B$184,0))</f>
        <v>0</v>
      </c>
      <c r="Q20" t="str">
        <f>INDEX('[2]ALL PO for 3 unit'!$AC$2:$AC$184,MATCH(E20,'[2]ALL PO for 3 unit'!$B$2:$B$184,0))</f>
        <v>Ex stk in Reman</v>
      </c>
    </row>
    <row r="21" spans="1:17" ht="15" hidden="1" customHeight="1" x14ac:dyDescent="0.25">
      <c r="A21" s="185"/>
      <c r="B21" s="185"/>
      <c r="C21" s="32" t="s">
        <v>5</v>
      </c>
      <c r="D21" s="32" t="s">
        <v>10</v>
      </c>
      <c r="E21" s="105">
        <v>14763370</v>
      </c>
      <c r="F21" s="107"/>
      <c r="G21" s="32">
        <v>1</v>
      </c>
      <c r="H21" s="32"/>
      <c r="I21" s="102">
        <f>INDEX('[1]CE 1'!$S$165:$S$335,MATCH(E21,'[1]CE 1'!$N$165:$N$335,0))</f>
        <v>752.04</v>
      </c>
      <c r="J21" s="102">
        <f t="shared" si="0"/>
        <v>752.04</v>
      </c>
      <c r="K21" s="32" t="s">
        <v>353</v>
      </c>
      <c r="L21" s="102">
        <v>910.43261400000017</v>
      </c>
      <c r="M21" s="103">
        <f t="shared" si="1"/>
        <v>910.43261400000017</v>
      </c>
      <c r="N21" s="32" t="s">
        <v>54</v>
      </c>
      <c r="P21">
        <f>INDEX('[2]ALL PO for 3 unit'!$R$2:$R$184,MATCH(E21,'[2]ALL PO for 3 unit'!$B$2:$B$184,0))</f>
        <v>3</v>
      </c>
      <c r="Q21" t="str">
        <f>INDEX('[2]ALL PO for 3 unit'!$AC$2:$AC$184,MATCH(E21,'[2]ALL PO for 3 unit'!$B$2:$B$184,0))</f>
        <v>Ex Stk in SG</v>
      </c>
    </row>
    <row r="22" spans="1:17" ht="15" hidden="1" customHeight="1" x14ac:dyDescent="0.25">
      <c r="A22" s="185"/>
      <c r="B22" s="185"/>
      <c r="C22" s="32" t="s">
        <v>5</v>
      </c>
      <c r="D22" s="32" t="s">
        <v>25</v>
      </c>
      <c r="E22" s="105">
        <v>11701192</v>
      </c>
      <c r="F22" s="35"/>
      <c r="G22" s="32">
        <v>1</v>
      </c>
      <c r="H22" s="32"/>
      <c r="I22" s="102">
        <v>1.38</v>
      </c>
      <c r="J22" s="102">
        <f t="shared" si="0"/>
        <v>1.38</v>
      </c>
      <c r="K22" s="32" t="s">
        <v>353</v>
      </c>
      <c r="L22" s="102">
        <v>48.731046000000006</v>
      </c>
      <c r="M22" s="103">
        <f t="shared" si="1"/>
        <v>48.731046000000006</v>
      </c>
      <c r="N22" s="32" t="s">
        <v>116</v>
      </c>
      <c r="O22" t="s">
        <v>357</v>
      </c>
      <c r="P22">
        <f>INDEX('[2]ALL PO for 3 unit'!$R$2:$R$184,MATCH(E22,'[2]ALL PO for 3 unit'!$B$2:$B$184,0))</f>
        <v>0</v>
      </c>
      <c r="Q22" t="str">
        <f>INDEX('[2]ALL PO for 3 unit'!$AC$2:$AC$184,MATCH(E22,'[2]ALL PO for 3 unit'!$B$2:$B$184,0))</f>
        <v>Foreign</v>
      </c>
    </row>
    <row r="23" spans="1:17" ht="15" hidden="1" customHeight="1" x14ac:dyDescent="0.25">
      <c r="A23" s="185"/>
      <c r="B23" s="185"/>
      <c r="C23" s="32" t="s">
        <v>5</v>
      </c>
      <c r="D23" s="32" t="s">
        <v>25</v>
      </c>
      <c r="E23" s="105">
        <v>14541748</v>
      </c>
      <c r="F23" s="35"/>
      <c r="G23" s="32">
        <v>1</v>
      </c>
      <c r="H23" s="32"/>
      <c r="I23" s="102">
        <f>INDEX('[1]CE 1'!$S$165:$S$335,MATCH(E23,'[1]CE 1'!$N$165:$N$335,0))</f>
        <v>13.44</v>
      </c>
      <c r="J23" s="102">
        <f t="shared" si="0"/>
        <v>13.44</v>
      </c>
      <c r="K23" s="32" t="s">
        <v>353</v>
      </c>
      <c r="L23" s="102">
        <v>16.270800000000001</v>
      </c>
      <c r="M23" s="103">
        <f t="shared" si="1"/>
        <v>16.270800000000001</v>
      </c>
      <c r="N23" s="32" t="s">
        <v>54</v>
      </c>
      <c r="P23">
        <f>INDEX('[2]ALL PO for 3 unit'!$R$2:$R$184,MATCH(E23,'[2]ALL PO for 3 unit'!$B$2:$B$184,0))</f>
        <v>2</v>
      </c>
      <c r="Q23" t="str">
        <f>INDEX('[2]ALL PO for 3 unit'!$AC$2:$AC$184,MATCH(E23,'[2]ALL PO for 3 unit'!$B$2:$B$184,0))</f>
        <v>CE1 EX Stock</v>
      </c>
    </row>
    <row r="24" spans="1:17" ht="15" hidden="1" customHeight="1" x14ac:dyDescent="0.25">
      <c r="A24" s="185"/>
      <c r="B24" s="185"/>
      <c r="C24" s="32" t="s">
        <v>5</v>
      </c>
      <c r="D24" s="32" t="s">
        <v>25</v>
      </c>
      <c r="E24" s="105">
        <v>11701198</v>
      </c>
      <c r="F24" s="35"/>
      <c r="G24" s="32">
        <v>1</v>
      </c>
      <c r="H24" s="32"/>
      <c r="I24" s="102">
        <f>INDEX('[1]CE 1'!$S$165:$S$335,MATCH(E24,'[1]CE 1'!$N$165:$N$335,0))</f>
        <v>36.299999999999997</v>
      </c>
      <c r="J24" s="102">
        <f t="shared" si="0"/>
        <v>36.299999999999997</v>
      </c>
      <c r="K24" s="32" t="s">
        <v>353</v>
      </c>
      <c r="L24" s="102">
        <v>43.951498499999992</v>
      </c>
      <c r="M24" s="103">
        <f t="shared" si="1"/>
        <v>43.951498499999992</v>
      </c>
      <c r="N24" s="32" t="s">
        <v>55</v>
      </c>
      <c r="P24">
        <f>INDEX('[2]ALL PO for 3 unit'!$R$2:$R$184,MATCH(E24,'[2]ALL PO for 3 unit'!$B$2:$B$184,0))</f>
        <v>4</v>
      </c>
      <c r="Q24" t="str">
        <f>INDEX('[2]ALL PO for 3 unit'!$AC$2:$AC$184,MATCH(E24,'[2]ALL PO for 3 unit'!$B$2:$B$184,0))</f>
        <v xml:space="preserve"> CE1 EX stk in SG</v>
      </c>
    </row>
    <row r="25" spans="1:17" ht="15" hidden="1" customHeight="1" x14ac:dyDescent="0.25">
      <c r="A25" s="185"/>
      <c r="B25" s="185"/>
      <c r="C25" s="32" t="s">
        <v>5</v>
      </c>
      <c r="D25" s="32" t="s">
        <v>25</v>
      </c>
      <c r="E25" s="105" t="s">
        <v>79</v>
      </c>
      <c r="F25" s="35"/>
      <c r="G25" s="32">
        <v>1</v>
      </c>
      <c r="H25" s="32"/>
      <c r="I25" s="102">
        <f>INDEX('[1]CE 1'!$S$165:$S$335,MATCH(E25,'[1]CE 1'!$N$165:$N$335,0))</f>
        <v>64.180000000000007</v>
      </c>
      <c r="J25" s="102">
        <f t="shared" si="0"/>
        <v>64.180000000000007</v>
      </c>
      <c r="K25" s="32" t="s">
        <v>353</v>
      </c>
      <c r="L25" s="102">
        <v>77.693070000000006</v>
      </c>
      <c r="M25" s="103">
        <f t="shared" si="1"/>
        <v>77.693070000000006</v>
      </c>
      <c r="N25" s="32" t="s">
        <v>116</v>
      </c>
      <c r="P25">
        <f>INDEX('[2]ALL PO for 3 unit'!$R$2:$R$184,MATCH(E25,'[2]ALL PO for 3 unit'!$B$2:$B$184,0))</f>
        <v>6</v>
      </c>
      <c r="Q25" t="str">
        <f>INDEX('[2]ALL PO for 3 unit'!$AC$2:$AC$184,MATCH(E25,'[2]ALL PO for 3 unit'!$B$2:$B$184,0))</f>
        <v xml:space="preserve"> CE1 EX stk in SG</v>
      </c>
    </row>
    <row r="26" spans="1:17" ht="15" hidden="1" customHeight="1" x14ac:dyDescent="0.25">
      <c r="A26" s="185"/>
      <c r="B26" s="185"/>
      <c r="C26" s="32" t="s">
        <v>5</v>
      </c>
      <c r="D26" s="32" t="s">
        <v>25</v>
      </c>
      <c r="E26" s="105" t="s">
        <v>26</v>
      </c>
      <c r="F26" s="35"/>
      <c r="G26" s="32">
        <v>1</v>
      </c>
      <c r="H26" s="32"/>
      <c r="I26" s="102">
        <v>1.46</v>
      </c>
      <c r="J26" s="102">
        <f t="shared" si="0"/>
        <v>1.46</v>
      </c>
      <c r="K26" s="32" t="s">
        <v>353</v>
      </c>
      <c r="L26" s="102">
        <v>85.035268500000015</v>
      </c>
      <c r="M26" s="103">
        <f t="shared" si="1"/>
        <v>85.035268500000015</v>
      </c>
      <c r="N26" s="32" t="s">
        <v>54</v>
      </c>
      <c r="O26" t="s">
        <v>357</v>
      </c>
      <c r="P26">
        <f>INDEX('[2]ALL PO for 3 unit'!$R$2:$R$184,MATCH(E26,'[2]ALL PO for 3 unit'!$B$2:$B$184,0))</f>
        <v>0</v>
      </c>
      <c r="Q26" t="str">
        <f>INDEX('[2]ALL PO for 3 unit'!$AC$2:$AC$184,MATCH(E26,'[2]ALL PO for 3 unit'!$B$2:$B$184,0))</f>
        <v>Foreign</v>
      </c>
    </row>
    <row r="27" spans="1:17" ht="15" hidden="1" customHeight="1" x14ac:dyDescent="0.25">
      <c r="A27" s="185"/>
      <c r="B27" s="185"/>
      <c r="C27" s="32" t="s">
        <v>5</v>
      </c>
      <c r="D27" s="32" t="s">
        <v>25</v>
      </c>
      <c r="E27" s="105">
        <v>11707954</v>
      </c>
      <c r="F27" s="35"/>
      <c r="G27" s="32">
        <v>1</v>
      </c>
      <c r="H27" s="32"/>
      <c r="I27" s="102">
        <f>INDEX('[1]CE 1'!$S$165:$S$335,MATCH(E27,'[1]CE 1'!$N$165:$N$335,0))</f>
        <v>8.15</v>
      </c>
      <c r="J27" s="102">
        <f t="shared" si="0"/>
        <v>8.15</v>
      </c>
      <c r="K27" s="32" t="s">
        <v>353</v>
      </c>
      <c r="L27" s="102">
        <v>12.0607305</v>
      </c>
      <c r="M27" s="103">
        <f t="shared" si="1"/>
        <v>12.0607305</v>
      </c>
      <c r="N27" s="32" t="s">
        <v>55</v>
      </c>
      <c r="P27">
        <f>INDEX('[2]ALL PO for 3 unit'!$R$2:$R$184,MATCH(E27,'[2]ALL PO for 3 unit'!$B$2:$B$184,0))</f>
        <v>0</v>
      </c>
      <c r="Q27" t="str">
        <f>INDEX('[2]ALL PO for 3 unit'!$AC$2:$AC$184,MATCH(E27,'[2]ALL PO for 3 unit'!$B$2:$B$184,0))</f>
        <v>Foreign</v>
      </c>
    </row>
    <row r="28" spans="1:17" ht="15" hidden="1" customHeight="1" x14ac:dyDescent="0.25">
      <c r="A28" s="185" t="s">
        <v>238</v>
      </c>
      <c r="B28" s="185" t="s">
        <v>83</v>
      </c>
      <c r="C28" s="32" t="s">
        <v>5</v>
      </c>
      <c r="D28" s="32" t="s">
        <v>71</v>
      </c>
      <c r="E28" s="105" t="s">
        <v>72</v>
      </c>
      <c r="F28" s="35"/>
      <c r="G28" s="32">
        <v>1</v>
      </c>
      <c r="H28" s="32"/>
      <c r="I28" s="102">
        <v>900000</v>
      </c>
      <c r="J28" s="102">
        <f t="shared" si="0"/>
        <v>900000</v>
      </c>
      <c r="K28" s="32" t="s">
        <v>6</v>
      </c>
      <c r="L28" s="108">
        <v>401.1</v>
      </c>
      <c r="M28" s="103">
        <f t="shared" si="1"/>
        <v>401.1</v>
      </c>
      <c r="N28" s="32" t="s">
        <v>116</v>
      </c>
      <c r="O28" t="s">
        <v>94</v>
      </c>
      <c r="P28">
        <f>INDEX('[2]ALL PO for 3 unit'!$R$2:$R$184,MATCH(E28,'[2]ALL PO for 3 unit'!$B$2:$B$184,0))</f>
        <v>0</v>
      </c>
      <c r="Q28" t="str">
        <f>INDEX('[2]ALL PO for 3 unit'!$AC$2:$AC$184,MATCH(E28,'[2]ALL PO for 3 unit'!$B$2:$B$184,0))</f>
        <v>Local</v>
      </c>
    </row>
    <row r="29" spans="1:17" ht="15" hidden="1" customHeight="1" x14ac:dyDescent="0.25">
      <c r="A29" s="185"/>
      <c r="B29" s="185"/>
      <c r="C29" s="32" t="s">
        <v>5</v>
      </c>
      <c r="D29" s="32" t="s">
        <v>25</v>
      </c>
      <c r="E29" s="105">
        <v>2905613</v>
      </c>
      <c r="F29" s="35">
        <v>11705810</v>
      </c>
      <c r="G29" s="32">
        <v>1</v>
      </c>
      <c r="H29" s="32"/>
      <c r="I29" s="102">
        <v>9.73</v>
      </c>
      <c r="J29" s="102">
        <f t="shared" si="0"/>
        <v>9.73</v>
      </c>
      <c r="K29" s="32" t="s">
        <v>353</v>
      </c>
      <c r="L29" s="102">
        <v>11.7759915</v>
      </c>
      <c r="M29" s="103">
        <f t="shared" si="1"/>
        <v>11.7759915</v>
      </c>
      <c r="N29" s="32" t="s">
        <v>116</v>
      </c>
      <c r="P29">
        <f>INDEX('[2]ALL PO for 3 unit'!$R$2:$R$184,MATCH(E29,'[2]ALL PO for 3 unit'!$B$2:$B$184,0))</f>
        <v>2</v>
      </c>
      <c r="Q29" t="str">
        <f>INDEX('[2]ALL PO for 3 unit'!$AC$2:$AC$184,MATCH(E29,'[2]ALL PO for 3 unit'!$B$2:$B$184,0))</f>
        <v xml:space="preserve"> CE1 EX stk in SG</v>
      </c>
    </row>
    <row r="30" spans="1:17" ht="15" hidden="1" customHeight="1" x14ac:dyDescent="0.25">
      <c r="A30" s="185"/>
      <c r="B30" s="185"/>
      <c r="C30" s="32" t="s">
        <v>5</v>
      </c>
      <c r="D30" s="32" t="s">
        <v>25</v>
      </c>
      <c r="E30" s="105">
        <v>14607423</v>
      </c>
      <c r="F30" s="107"/>
      <c r="G30" s="32">
        <v>1</v>
      </c>
      <c r="H30" s="32"/>
      <c r="I30" s="102">
        <v>37442.14</v>
      </c>
      <c r="J30" s="102">
        <f t="shared" si="0"/>
        <v>37442.14</v>
      </c>
      <c r="K30" s="32" t="s">
        <v>6</v>
      </c>
      <c r="L30" s="102">
        <v>16.474184999999999</v>
      </c>
      <c r="M30" s="103">
        <f t="shared" si="1"/>
        <v>16.474184999999999</v>
      </c>
      <c r="N30" s="32" t="s">
        <v>239</v>
      </c>
      <c r="O30" t="s">
        <v>359</v>
      </c>
      <c r="P30">
        <f>INDEX('[2]ALL PO for 3 unit'!$R$2:$R$184,MATCH(E30,'[2]ALL PO for 3 unit'!$B$2:$B$184,0))</f>
        <v>0</v>
      </c>
      <c r="Q30" t="str">
        <f>INDEX('[2]ALL PO for 3 unit'!$AC$2:$AC$184,MATCH(E30,'[2]ALL PO for 3 unit'!$B$2:$B$184,0))</f>
        <v>Ex stk in Reman</v>
      </c>
    </row>
    <row r="31" spans="1:17" ht="15" hidden="1" customHeight="1" x14ac:dyDescent="0.25">
      <c r="A31" s="185"/>
      <c r="B31" s="185"/>
      <c r="C31" s="32" t="s">
        <v>5</v>
      </c>
      <c r="D31" s="32" t="s">
        <v>10</v>
      </c>
      <c r="E31" s="105">
        <v>14763370</v>
      </c>
      <c r="F31" s="35"/>
      <c r="G31" s="32">
        <v>1</v>
      </c>
      <c r="H31" s="32"/>
      <c r="I31" s="102">
        <f>INDEX('[1]CE 1'!$S$165:$S$335,MATCH(E31,'[1]CE 1'!$N$165:$N$335,0))</f>
        <v>752.04</v>
      </c>
      <c r="J31" s="102">
        <f t="shared" si="0"/>
        <v>752.04</v>
      </c>
      <c r="K31" s="32" t="s">
        <v>353</v>
      </c>
      <c r="L31" s="102">
        <v>910.43261400000017</v>
      </c>
      <c r="M31" s="103">
        <f t="shared" si="1"/>
        <v>910.43261400000017</v>
      </c>
      <c r="N31" s="32" t="s">
        <v>54</v>
      </c>
      <c r="P31">
        <f>INDEX('[2]ALL PO for 3 unit'!$R$2:$R$184,MATCH(E31,'[2]ALL PO for 3 unit'!$B$2:$B$184,0))</f>
        <v>3</v>
      </c>
      <c r="Q31" t="str">
        <f>INDEX('[2]ALL PO for 3 unit'!$AC$2:$AC$184,MATCH(E31,'[2]ALL PO for 3 unit'!$B$2:$B$184,0))</f>
        <v>Ex Stk in SG</v>
      </c>
    </row>
    <row r="32" spans="1:17" ht="15" hidden="1" customHeight="1" x14ac:dyDescent="0.25">
      <c r="A32" s="185"/>
      <c r="B32" s="185"/>
      <c r="C32" s="32" t="s">
        <v>5</v>
      </c>
      <c r="D32" s="32" t="s">
        <v>25</v>
      </c>
      <c r="E32" s="105">
        <v>11701192</v>
      </c>
      <c r="F32" s="35"/>
      <c r="G32" s="32">
        <v>1</v>
      </c>
      <c r="H32" s="32"/>
      <c r="I32" s="102">
        <v>1.38</v>
      </c>
      <c r="J32" s="102">
        <f t="shared" si="0"/>
        <v>1.38</v>
      </c>
      <c r="K32" s="32" t="s">
        <v>353</v>
      </c>
      <c r="L32" s="102">
        <v>48.731046000000006</v>
      </c>
      <c r="M32" s="103">
        <f t="shared" si="1"/>
        <v>48.731046000000006</v>
      </c>
      <c r="N32" s="32" t="s">
        <v>116</v>
      </c>
      <c r="O32" t="s">
        <v>357</v>
      </c>
      <c r="P32">
        <f>INDEX('[2]ALL PO for 3 unit'!$R$2:$R$184,MATCH(E32,'[2]ALL PO for 3 unit'!$B$2:$B$184,0))</f>
        <v>0</v>
      </c>
      <c r="Q32" t="str">
        <f>INDEX('[2]ALL PO for 3 unit'!$AC$2:$AC$184,MATCH(E32,'[2]ALL PO for 3 unit'!$B$2:$B$184,0))</f>
        <v>Foreign</v>
      </c>
    </row>
    <row r="33" spans="1:17" ht="15" hidden="1" customHeight="1" x14ac:dyDescent="0.25">
      <c r="A33" s="185"/>
      <c r="B33" s="185"/>
      <c r="C33" s="32" t="s">
        <v>5</v>
      </c>
      <c r="D33" s="32" t="s">
        <v>25</v>
      </c>
      <c r="E33" s="105">
        <v>14541748</v>
      </c>
      <c r="F33" s="35"/>
      <c r="G33" s="32">
        <v>1</v>
      </c>
      <c r="H33" s="32"/>
      <c r="I33" s="102">
        <f>INDEX('[1]CE 1'!$S$165:$S$335,MATCH(E33,'[1]CE 1'!$N$165:$N$335,0))</f>
        <v>13.44</v>
      </c>
      <c r="J33" s="102">
        <f t="shared" si="0"/>
        <v>13.44</v>
      </c>
      <c r="K33" s="32" t="s">
        <v>353</v>
      </c>
      <c r="L33" s="102">
        <v>16.270800000000001</v>
      </c>
      <c r="M33" s="103">
        <f t="shared" si="1"/>
        <v>16.270800000000001</v>
      </c>
      <c r="N33" s="32" t="s">
        <v>54</v>
      </c>
      <c r="P33">
        <f>INDEX('[2]ALL PO for 3 unit'!$R$2:$R$184,MATCH(E33,'[2]ALL PO for 3 unit'!$B$2:$B$184,0))</f>
        <v>2</v>
      </c>
      <c r="Q33" t="str">
        <f>INDEX('[2]ALL PO for 3 unit'!$AC$2:$AC$184,MATCH(E33,'[2]ALL PO for 3 unit'!$B$2:$B$184,0))</f>
        <v>CE1 EX Stock</v>
      </c>
    </row>
    <row r="34" spans="1:17" ht="15" hidden="1" customHeight="1" x14ac:dyDescent="0.25">
      <c r="A34" s="185"/>
      <c r="B34" s="185"/>
      <c r="C34" s="32" t="s">
        <v>5</v>
      </c>
      <c r="D34" s="32" t="s">
        <v>25</v>
      </c>
      <c r="E34" s="105">
        <v>11701198</v>
      </c>
      <c r="F34" s="35"/>
      <c r="G34" s="32">
        <v>1</v>
      </c>
      <c r="H34" s="32"/>
      <c r="I34" s="102">
        <f>INDEX('[1]CE 1'!$S$165:$S$335,MATCH(E34,'[1]CE 1'!$N$165:$N$335,0))</f>
        <v>36.299999999999997</v>
      </c>
      <c r="J34" s="102">
        <f t="shared" si="0"/>
        <v>36.299999999999997</v>
      </c>
      <c r="K34" s="32" t="s">
        <v>353</v>
      </c>
      <c r="L34" s="102">
        <v>43.951498499999992</v>
      </c>
      <c r="M34" s="103">
        <f t="shared" si="1"/>
        <v>43.951498499999992</v>
      </c>
      <c r="N34" s="32" t="s">
        <v>239</v>
      </c>
      <c r="P34">
        <f>INDEX('[2]ALL PO for 3 unit'!$R$2:$R$184,MATCH(E34,'[2]ALL PO for 3 unit'!$B$2:$B$184,0))</f>
        <v>4</v>
      </c>
      <c r="Q34" t="str">
        <f>INDEX('[2]ALL PO for 3 unit'!$AC$2:$AC$184,MATCH(E34,'[2]ALL PO for 3 unit'!$B$2:$B$184,0))</f>
        <v xml:space="preserve"> CE1 EX stk in SG</v>
      </c>
    </row>
    <row r="35" spans="1:17" ht="15" hidden="1" customHeight="1" x14ac:dyDescent="0.25">
      <c r="A35" s="185"/>
      <c r="B35" s="185"/>
      <c r="C35" s="32" t="s">
        <v>5</v>
      </c>
      <c r="D35" s="32" t="s">
        <v>25</v>
      </c>
      <c r="E35" s="105" t="s">
        <v>79</v>
      </c>
      <c r="F35" s="35"/>
      <c r="G35" s="32">
        <v>1</v>
      </c>
      <c r="H35" s="32"/>
      <c r="I35" s="102">
        <f>INDEX('[1]CE 1'!$S$165:$S$335,MATCH(E35,'[1]CE 1'!$N$165:$N$335,0))</f>
        <v>64.180000000000007</v>
      </c>
      <c r="J35" s="102">
        <f t="shared" si="0"/>
        <v>64.180000000000007</v>
      </c>
      <c r="K35" s="32" t="s">
        <v>353</v>
      </c>
      <c r="L35" s="102">
        <v>77.693070000000006</v>
      </c>
      <c r="M35" s="103">
        <f t="shared" si="1"/>
        <v>77.693070000000006</v>
      </c>
      <c r="N35" s="32" t="s">
        <v>116</v>
      </c>
      <c r="P35">
        <f>INDEX('[2]ALL PO for 3 unit'!$R$2:$R$184,MATCH(E35,'[2]ALL PO for 3 unit'!$B$2:$B$184,0))</f>
        <v>6</v>
      </c>
      <c r="Q35" t="str">
        <f>INDEX('[2]ALL PO for 3 unit'!$AC$2:$AC$184,MATCH(E35,'[2]ALL PO for 3 unit'!$B$2:$B$184,0))</f>
        <v xml:space="preserve"> CE1 EX stk in SG</v>
      </c>
    </row>
    <row r="36" spans="1:17" ht="15" hidden="1" customHeight="1" x14ac:dyDescent="0.25">
      <c r="A36" s="185"/>
      <c r="B36" s="185"/>
      <c r="C36" s="32" t="s">
        <v>5</v>
      </c>
      <c r="D36" s="32" t="s">
        <v>25</v>
      </c>
      <c r="E36" s="105" t="s">
        <v>26</v>
      </c>
      <c r="F36" s="35"/>
      <c r="G36" s="32">
        <v>1</v>
      </c>
      <c r="H36" s="32"/>
      <c r="I36" s="102">
        <v>1.46</v>
      </c>
      <c r="J36" s="102">
        <f t="shared" si="0"/>
        <v>1.46</v>
      </c>
      <c r="K36" s="32" t="s">
        <v>353</v>
      </c>
      <c r="L36" s="102">
        <v>85.035268500000015</v>
      </c>
      <c r="M36" s="103">
        <f t="shared" si="1"/>
        <v>85.035268500000015</v>
      </c>
      <c r="N36" s="32" t="s">
        <v>54</v>
      </c>
      <c r="O36" t="s">
        <v>357</v>
      </c>
      <c r="P36">
        <f>INDEX('[2]ALL PO for 3 unit'!$R$2:$R$184,MATCH(E36,'[2]ALL PO for 3 unit'!$B$2:$B$184,0))</f>
        <v>0</v>
      </c>
      <c r="Q36" t="str">
        <f>INDEX('[2]ALL PO for 3 unit'!$AC$2:$AC$184,MATCH(E36,'[2]ALL PO for 3 unit'!$B$2:$B$184,0))</f>
        <v>Foreign</v>
      </c>
    </row>
    <row r="37" spans="1:17" ht="15" hidden="1" customHeight="1" x14ac:dyDescent="0.25">
      <c r="A37" s="185"/>
      <c r="B37" s="185"/>
      <c r="C37" s="32" t="s">
        <v>5</v>
      </c>
      <c r="D37" s="32" t="s">
        <v>25</v>
      </c>
      <c r="E37" s="105">
        <v>11707954</v>
      </c>
      <c r="F37" s="35"/>
      <c r="G37" s="32">
        <v>1</v>
      </c>
      <c r="H37" s="32"/>
      <c r="I37" s="102">
        <f>INDEX('[1]CE 1'!$S$165:$S$335,MATCH(E37,'[1]CE 1'!$N$165:$N$335,0))</f>
        <v>8.15</v>
      </c>
      <c r="J37" s="102">
        <f t="shared" si="0"/>
        <v>8.15</v>
      </c>
      <c r="K37" s="32" t="s">
        <v>353</v>
      </c>
      <c r="L37" s="102">
        <v>12.0607305</v>
      </c>
      <c r="M37" s="103">
        <f t="shared" si="1"/>
        <v>12.0607305</v>
      </c>
      <c r="N37" s="32" t="s">
        <v>239</v>
      </c>
      <c r="P37">
        <f>INDEX('[2]ALL PO for 3 unit'!$R$2:$R$184,MATCH(E37,'[2]ALL PO for 3 unit'!$B$2:$B$184,0))</f>
        <v>0</v>
      </c>
      <c r="Q37" t="str">
        <f>INDEX('[2]ALL PO for 3 unit'!$AC$2:$AC$184,MATCH(E37,'[2]ALL PO for 3 unit'!$B$2:$B$184,0))</f>
        <v>Foreign</v>
      </c>
    </row>
    <row r="38" spans="1:17" ht="15" hidden="1" customHeight="1" x14ac:dyDescent="0.25">
      <c r="A38" s="185" t="s">
        <v>240</v>
      </c>
      <c r="B38" s="185" t="s">
        <v>85</v>
      </c>
      <c r="C38" s="90" t="s">
        <v>88</v>
      </c>
      <c r="D38" s="32" t="s">
        <v>241</v>
      </c>
      <c r="E38" s="105">
        <v>14529771</v>
      </c>
      <c r="F38" s="35"/>
      <c r="G38" s="32">
        <v>1</v>
      </c>
      <c r="H38" s="32"/>
      <c r="I38" s="102">
        <f>INDEX('[1]CE 1'!$S$165:$S$335,MATCH(E38,'[1]CE 1'!$N$165:$N$335,0))</f>
        <v>328.44</v>
      </c>
      <c r="J38" s="102">
        <f t="shared" si="0"/>
        <v>328.44</v>
      </c>
      <c r="K38" s="32" t="s">
        <v>353</v>
      </c>
      <c r="L38" s="102">
        <v>111.03004403669723</v>
      </c>
      <c r="M38" s="103">
        <f t="shared" si="1"/>
        <v>111.03004403669723</v>
      </c>
      <c r="N38" s="32" t="s">
        <v>55</v>
      </c>
      <c r="P38">
        <f>INDEX('[2]ALL PO for 3 unit'!$R$2:$R$184,MATCH(E38,'[2]ALL PO for 3 unit'!$B$2:$B$184,0))</f>
        <v>4</v>
      </c>
      <c r="Q38" t="str">
        <f>INDEX('[2]ALL PO for 3 unit'!$AC$2:$AC$184,MATCH(E38,'[2]ALL PO for 3 unit'!$B$2:$B$184,0))</f>
        <v>CE1 EX Stock</v>
      </c>
    </row>
    <row r="39" spans="1:17" ht="15" hidden="1" customHeight="1" x14ac:dyDescent="0.25">
      <c r="A39" s="185"/>
      <c r="B39" s="185"/>
      <c r="C39" s="42" t="s">
        <v>5</v>
      </c>
      <c r="D39" s="32" t="s">
        <v>71</v>
      </c>
      <c r="E39" s="105">
        <v>14529773</v>
      </c>
      <c r="F39" s="35"/>
      <c r="G39" s="32">
        <v>1</v>
      </c>
      <c r="H39" s="32"/>
      <c r="I39" s="102">
        <v>105.69</v>
      </c>
      <c r="J39" s="102">
        <f t="shared" si="0"/>
        <v>105.69</v>
      </c>
      <c r="K39" s="32" t="s">
        <v>353</v>
      </c>
      <c r="L39" s="102">
        <v>774</v>
      </c>
      <c r="M39" s="103">
        <f t="shared" si="1"/>
        <v>774</v>
      </c>
      <c r="N39" s="32" t="s">
        <v>54</v>
      </c>
      <c r="O39" s="78" t="s">
        <v>357</v>
      </c>
      <c r="P39">
        <f>INDEX('[2]ALL PO for 3 unit'!$R$2:$R$184,MATCH(E39,'[2]ALL PO for 3 unit'!$B$2:$B$184,0))</f>
        <v>0</v>
      </c>
      <c r="Q39" t="str">
        <f>INDEX('[2]ALL PO for 3 unit'!$AC$2:$AC$184,MATCH(E39,'[2]ALL PO for 3 unit'!$B$2:$B$184,0))</f>
        <v>Local</v>
      </c>
    </row>
    <row r="40" spans="1:17" ht="15" hidden="1" customHeight="1" x14ac:dyDescent="0.25">
      <c r="A40" s="185"/>
      <c r="B40" s="185"/>
      <c r="C40" s="44" t="s">
        <v>5</v>
      </c>
      <c r="D40" s="32" t="s">
        <v>25</v>
      </c>
      <c r="E40" s="105">
        <v>14552329</v>
      </c>
      <c r="F40" s="35"/>
      <c r="G40" s="32">
        <v>2</v>
      </c>
      <c r="H40" s="32"/>
      <c r="I40" s="102">
        <f>INDEX('[1]CE 1'!$S$165:$S$335,MATCH(E40,'[1]CE 1'!$N$165:$N$335,0))</f>
        <v>11.61</v>
      </c>
      <c r="J40" s="102">
        <f t="shared" si="0"/>
        <v>23.22</v>
      </c>
      <c r="K40" s="32" t="s">
        <v>353</v>
      </c>
      <c r="L40" s="102">
        <v>14.053903500000001</v>
      </c>
      <c r="M40" s="103">
        <f t="shared" si="1"/>
        <v>28.107807000000001</v>
      </c>
      <c r="N40" s="32" t="s">
        <v>54</v>
      </c>
      <c r="P40">
        <f>INDEX('[2]ALL PO for 3 unit'!$R$2:$R$184,MATCH(E40,'[2]ALL PO for 3 unit'!$B$2:$B$184,0))</f>
        <v>4</v>
      </c>
      <c r="Q40" t="str">
        <f>INDEX('[2]ALL PO for 3 unit'!$AC$2:$AC$184,MATCH(E40,'[2]ALL PO for 3 unit'!$B$2:$B$184,0))</f>
        <v>CE1 EX Stock</v>
      </c>
    </row>
    <row r="41" spans="1:17" ht="15" hidden="1" customHeight="1" x14ac:dyDescent="0.25">
      <c r="A41" s="185"/>
      <c r="B41" s="185"/>
      <c r="C41" s="42" t="s">
        <v>5</v>
      </c>
      <c r="D41" s="32" t="s">
        <v>25</v>
      </c>
      <c r="E41" s="105">
        <v>983509</v>
      </c>
      <c r="F41" s="35"/>
      <c r="G41" s="32">
        <v>2</v>
      </c>
      <c r="H41" s="32"/>
      <c r="I41" s="102">
        <f>INDEX('[1]CE 1'!$S$165:$S$335,MATCH(E41,'[1]CE 1'!$N$165:$N$335,0))</f>
        <v>0.81</v>
      </c>
      <c r="J41" s="102">
        <f t="shared" si="0"/>
        <v>1.62</v>
      </c>
      <c r="K41" s="32" t="s">
        <v>353</v>
      </c>
      <c r="L41" s="102">
        <v>0.976248</v>
      </c>
      <c r="M41" s="103">
        <f t="shared" si="1"/>
        <v>1.952496</v>
      </c>
      <c r="N41" s="32" t="s">
        <v>116</v>
      </c>
      <c r="P41">
        <f>INDEX('[2]ALL PO for 3 unit'!$R$2:$R$184,MATCH(E41,'[2]ALL PO for 3 unit'!$B$2:$B$184,0))</f>
        <v>12</v>
      </c>
      <c r="Q41" t="str">
        <f>INDEX('[2]ALL PO for 3 unit'!$AC$2:$AC$184,MATCH(E41,'[2]ALL PO for 3 unit'!$B$2:$B$184,0))</f>
        <v xml:space="preserve"> CE1 EX stk in SG</v>
      </c>
    </row>
    <row r="42" spans="1:17" ht="15" hidden="1" customHeight="1" x14ac:dyDescent="0.25">
      <c r="A42" s="185"/>
      <c r="B42" s="185"/>
      <c r="C42" s="44" t="s">
        <v>5</v>
      </c>
      <c r="D42" s="32" t="s">
        <v>242</v>
      </c>
      <c r="E42" s="105">
        <v>14625240</v>
      </c>
      <c r="F42" s="35"/>
      <c r="G42" s="32">
        <v>2</v>
      </c>
      <c r="H42" s="32"/>
      <c r="I42" s="102">
        <f>INDEX('[1]CE 1'!$S$165:$S$335,MATCH(E42,'[1]CE 1'!$N$165:$N$335,0))</f>
        <v>0.98</v>
      </c>
      <c r="J42" s="102">
        <f t="shared" si="0"/>
        <v>1.96</v>
      </c>
      <c r="K42" s="32" t="s">
        <v>353</v>
      </c>
      <c r="L42" s="102">
        <v>1.5253875000000001</v>
      </c>
      <c r="M42" s="103">
        <f t="shared" si="1"/>
        <v>3.0507750000000002</v>
      </c>
      <c r="N42" s="32" t="s">
        <v>116</v>
      </c>
      <c r="P42">
        <f>INDEX('[2]ALL PO for 3 unit'!$R$2:$R$184,MATCH(E42,'[2]ALL PO for 3 unit'!$B$2:$B$184,0))</f>
        <v>4</v>
      </c>
      <c r="Q42" t="str">
        <f>INDEX('[2]ALL PO for 3 unit'!$AC$2:$AC$184,MATCH(E42,'[2]ALL PO for 3 unit'!$B$2:$B$184,0))</f>
        <v>Ex stk in SG</v>
      </c>
    </row>
    <row r="43" spans="1:17" ht="15" hidden="1" customHeight="1" x14ac:dyDescent="0.25">
      <c r="A43" s="185"/>
      <c r="B43" s="185"/>
      <c r="C43" s="42" t="s">
        <v>5</v>
      </c>
      <c r="D43" s="32" t="s">
        <v>11</v>
      </c>
      <c r="E43" s="105">
        <v>14529762</v>
      </c>
      <c r="F43" s="35"/>
      <c r="G43" s="32">
        <v>3</v>
      </c>
      <c r="H43" s="32"/>
      <c r="I43" s="102">
        <f>INDEX('[1]CE 1'!$S$165:$S$335,MATCH(E43,'[1]CE 1'!$N$165:$N$335,0))</f>
        <v>40.299999999999997</v>
      </c>
      <c r="J43" s="102">
        <f t="shared" si="0"/>
        <v>120.89999999999999</v>
      </c>
      <c r="K43" s="32" t="s">
        <v>353</v>
      </c>
      <c r="L43" s="102">
        <v>48.79206150000001</v>
      </c>
      <c r="M43" s="103">
        <f t="shared" si="1"/>
        <v>146.37618450000002</v>
      </c>
      <c r="N43" s="32" t="s">
        <v>54</v>
      </c>
      <c r="P43">
        <f>INDEX('[2]ALL PO for 3 unit'!$R$2:$R$184,MATCH(E43,'[2]ALL PO for 3 unit'!$B$2:$B$184,0))</f>
        <v>15</v>
      </c>
      <c r="Q43" t="str">
        <f>INDEX('[2]ALL PO for 3 unit'!$AC$2:$AC$184,MATCH(E43,'[2]ALL PO for 3 unit'!$B$2:$B$184,0))</f>
        <v xml:space="preserve"> CE1 EX stk in SG</v>
      </c>
    </row>
    <row r="44" spans="1:17" ht="15" hidden="1" customHeight="1" x14ac:dyDescent="0.25">
      <c r="A44" s="185"/>
      <c r="B44" s="185"/>
      <c r="C44" s="42" t="s">
        <v>88</v>
      </c>
      <c r="D44" s="32" t="s">
        <v>90</v>
      </c>
      <c r="E44" s="105">
        <v>14529772</v>
      </c>
      <c r="F44" s="35"/>
      <c r="G44" s="32">
        <v>1</v>
      </c>
      <c r="H44" s="32"/>
      <c r="I44" s="102">
        <v>66.91</v>
      </c>
      <c r="J44" s="102">
        <f t="shared" si="0"/>
        <v>66.91</v>
      </c>
      <c r="K44" s="32" t="s">
        <v>353</v>
      </c>
      <c r="L44" s="102">
        <v>230.0894505</v>
      </c>
      <c r="M44" s="103">
        <f t="shared" si="1"/>
        <v>230.0894505</v>
      </c>
      <c r="N44" s="32" t="s">
        <v>55</v>
      </c>
      <c r="O44" t="s">
        <v>356</v>
      </c>
      <c r="P44">
        <f>INDEX('[2]ALL PO for 3 unit'!$R$2:$R$184,MATCH(E44,'[2]ALL PO for 3 unit'!$B$2:$B$184,0))</f>
        <v>0</v>
      </c>
      <c r="Q44" t="str">
        <f>INDEX('[2]ALL PO for 3 unit'!$AC$2:$AC$184,MATCH(E44,'[2]ALL PO for 3 unit'!$B$2:$B$184,0))</f>
        <v>Ex stk in Reman</v>
      </c>
    </row>
    <row r="45" spans="1:17" ht="15" hidden="1" customHeight="1" x14ac:dyDescent="0.25">
      <c r="A45" s="185"/>
      <c r="B45" s="185"/>
      <c r="C45" s="109" t="s">
        <v>243</v>
      </c>
      <c r="D45" s="32" t="s">
        <v>244</v>
      </c>
      <c r="E45" s="105">
        <v>14529769</v>
      </c>
      <c r="F45" s="35">
        <v>14529769</v>
      </c>
      <c r="G45" s="32">
        <v>1</v>
      </c>
      <c r="H45" s="32"/>
      <c r="I45" s="102">
        <v>200000</v>
      </c>
      <c r="J45" s="102">
        <f t="shared" si="0"/>
        <v>200000</v>
      </c>
      <c r="K45" s="32" t="s">
        <v>6</v>
      </c>
      <c r="L45" s="108">
        <v>80.180000000000007</v>
      </c>
      <c r="M45" s="103">
        <f t="shared" si="1"/>
        <v>80.180000000000007</v>
      </c>
      <c r="N45" s="32" t="s">
        <v>245</v>
      </c>
      <c r="P45" t="e">
        <f>INDEX('[2]ALL PO for 3 unit'!$R$2:$R$184,MATCH(E45,'[2]ALL PO for 3 unit'!$B$2:$B$184,0))</f>
        <v>#N/A</v>
      </c>
      <c r="Q45" t="e">
        <f>INDEX('[2]ALL PO for 3 unit'!$AC$2:$AC$184,MATCH(E45,'[2]ALL PO for 3 unit'!$B$2:$B$184,0))</f>
        <v>#N/A</v>
      </c>
    </row>
    <row r="46" spans="1:17" ht="15" hidden="1" customHeight="1" x14ac:dyDescent="0.25">
      <c r="A46" s="185"/>
      <c r="B46" s="185"/>
      <c r="C46" s="42" t="s">
        <v>5</v>
      </c>
      <c r="D46" s="32" t="s">
        <v>13</v>
      </c>
      <c r="E46" s="105" t="s">
        <v>18</v>
      </c>
      <c r="F46" s="35"/>
      <c r="G46" s="32">
        <v>1</v>
      </c>
      <c r="H46" s="32"/>
      <c r="I46" s="102">
        <f>INDEX('[1]CE 1'!$S$165:$S$335,MATCH(E46,'[1]CE 1'!$N$165:$N$335,0))</f>
        <v>80.89</v>
      </c>
      <c r="J46" s="102">
        <f t="shared" si="0"/>
        <v>80.89</v>
      </c>
      <c r="K46" s="32" t="s">
        <v>353</v>
      </c>
      <c r="L46" s="102">
        <v>97.929877500000003</v>
      </c>
      <c r="M46" s="103">
        <f t="shared" si="1"/>
        <v>97.929877500000003</v>
      </c>
      <c r="N46" s="32" t="s">
        <v>55</v>
      </c>
      <c r="P46">
        <f>INDEX('[2]ALL PO for 3 unit'!$R$2:$R$184,MATCH(E46,'[2]ALL PO for 3 unit'!$B$2:$B$184,0))</f>
        <v>1</v>
      </c>
      <c r="Q46" t="str">
        <f>INDEX('[2]ALL PO for 3 unit'!$AC$2:$AC$184,MATCH(E46,'[2]ALL PO for 3 unit'!$B$2:$B$184,0))</f>
        <v>CE1 EX Stock</v>
      </c>
    </row>
    <row r="47" spans="1:17" ht="15" hidden="1" customHeight="1" x14ac:dyDescent="0.25">
      <c r="A47" s="185"/>
      <c r="B47" s="185"/>
      <c r="C47" s="42" t="s">
        <v>5</v>
      </c>
      <c r="D47" s="32" t="s">
        <v>17</v>
      </c>
      <c r="E47" s="105">
        <v>14577794</v>
      </c>
      <c r="F47" s="35"/>
      <c r="G47" s="32">
        <v>1</v>
      </c>
      <c r="H47" s="32"/>
      <c r="I47" s="102">
        <f>INDEX('[1]CE 1'!$S$165:$S$335,MATCH(E47,'[1]CE 1'!$N$165:$N$335,0))</f>
        <v>8.65</v>
      </c>
      <c r="J47" s="102">
        <f t="shared" si="0"/>
        <v>8.65</v>
      </c>
      <c r="K47" s="32" t="s">
        <v>353</v>
      </c>
      <c r="L47" s="102">
        <v>10.474327500000003</v>
      </c>
      <c r="M47" s="103">
        <f t="shared" si="1"/>
        <v>10.474327500000003</v>
      </c>
      <c r="N47" s="32" t="s">
        <v>54</v>
      </c>
      <c r="P47">
        <f>INDEX('[2]ALL PO for 3 unit'!$R$2:$R$184,MATCH(E47,'[2]ALL PO for 3 unit'!$B$2:$B$184,0))</f>
        <v>2</v>
      </c>
      <c r="Q47" t="str">
        <f>INDEX('[2]ALL PO for 3 unit'!$AC$2:$AC$184,MATCH(E47,'[2]ALL PO for 3 unit'!$B$2:$B$184,0))</f>
        <v>CE1 EX Stock &amp; SG Stock</v>
      </c>
    </row>
    <row r="48" spans="1:17" ht="15" hidden="1" customHeight="1" x14ac:dyDescent="0.25">
      <c r="A48" s="185"/>
      <c r="B48" s="185"/>
      <c r="C48" s="44" t="s">
        <v>5</v>
      </c>
      <c r="D48" s="32" t="s">
        <v>10</v>
      </c>
      <c r="E48" s="105">
        <v>14552332</v>
      </c>
      <c r="F48" s="35"/>
      <c r="G48" s="32">
        <v>1</v>
      </c>
      <c r="H48" s="32"/>
      <c r="I48" s="102">
        <f>INDEX('[1]CE 1'!$S$165:$S$335,MATCH(E48,'[1]CE 1'!$N$165:$N$335,0))</f>
        <v>122.19</v>
      </c>
      <c r="J48" s="102">
        <f t="shared" si="0"/>
        <v>122.19</v>
      </c>
      <c r="K48" s="32" t="s">
        <v>353</v>
      </c>
      <c r="L48" s="102">
        <v>166.87739249999998</v>
      </c>
      <c r="M48" s="103">
        <f t="shared" si="1"/>
        <v>166.87739249999998</v>
      </c>
      <c r="N48" s="32" t="s">
        <v>55</v>
      </c>
      <c r="P48">
        <f>INDEX('[2]ALL PO for 3 unit'!$R$2:$R$184,MATCH(E48,'[2]ALL PO for 3 unit'!$B$2:$B$184,0))</f>
        <v>0</v>
      </c>
      <c r="Q48" t="str">
        <f>INDEX('[2]ALL PO for 3 unit'!$AC$2:$AC$184,MATCH(E48,'[2]ALL PO for 3 unit'!$B$2:$B$184,0))</f>
        <v>Foreign</v>
      </c>
    </row>
    <row r="49" spans="1:17" ht="15" hidden="1" customHeight="1" x14ac:dyDescent="0.25">
      <c r="A49" s="185"/>
      <c r="B49" s="185"/>
      <c r="C49" s="42" t="s">
        <v>94</v>
      </c>
      <c r="D49" s="32" t="s">
        <v>246</v>
      </c>
      <c r="E49" s="105" t="s">
        <v>247</v>
      </c>
      <c r="F49" s="35"/>
      <c r="G49" s="32">
        <v>1</v>
      </c>
      <c r="H49" s="32"/>
      <c r="I49" s="102">
        <v>96500</v>
      </c>
      <c r="J49" s="102">
        <f t="shared" si="0"/>
        <v>96500</v>
      </c>
      <c r="K49" s="32" t="s">
        <v>6</v>
      </c>
      <c r="L49" s="102">
        <v>31.5</v>
      </c>
      <c r="M49" s="103">
        <f t="shared" si="1"/>
        <v>31.5</v>
      </c>
      <c r="N49" s="32" t="s">
        <v>94</v>
      </c>
      <c r="P49">
        <f>INDEX('[2]ALL PO for 3 unit'!$R$2:$R$184,MATCH(E49,'[2]ALL PO for 3 unit'!$B$2:$B$184,0))</f>
        <v>0</v>
      </c>
      <c r="Q49" t="str">
        <f>INDEX('[2]ALL PO for 3 unit'!$AC$2:$AC$184,MATCH(E49,'[2]ALL PO for 3 unit'!$B$2:$B$184,0))</f>
        <v>Local</v>
      </c>
    </row>
    <row r="50" spans="1:17" ht="15" hidden="1" customHeight="1" x14ac:dyDescent="0.25">
      <c r="A50" s="185"/>
      <c r="B50" s="185"/>
      <c r="C50" s="42" t="s">
        <v>5</v>
      </c>
      <c r="D50" s="32" t="s">
        <v>25</v>
      </c>
      <c r="E50" s="105">
        <v>990596</v>
      </c>
      <c r="F50" s="35"/>
      <c r="G50" s="32">
        <v>1</v>
      </c>
      <c r="H50" s="32"/>
      <c r="I50" s="102">
        <f>INDEX('[1]CE 1'!$S$165:$S$335,MATCH(E50,'[1]CE 1'!$N$165:$N$335,0))</f>
        <v>2.2799999999999998</v>
      </c>
      <c r="J50" s="102">
        <f t="shared" si="0"/>
        <v>2.2799999999999998</v>
      </c>
      <c r="K50" s="32" t="s">
        <v>353</v>
      </c>
      <c r="L50" s="102">
        <v>2.7660360000000002</v>
      </c>
      <c r="M50" s="103">
        <f t="shared" si="1"/>
        <v>2.7660360000000002</v>
      </c>
      <c r="N50" s="32" t="s">
        <v>54</v>
      </c>
      <c r="P50">
        <f>INDEX('[2]ALL PO for 3 unit'!$R$2:$R$184,MATCH(E50,'[2]ALL PO for 3 unit'!$B$2:$B$184,0))</f>
        <v>5</v>
      </c>
      <c r="Q50" t="str">
        <f>INDEX('[2]ALL PO for 3 unit'!$AC$2:$AC$184,MATCH(E50,'[2]ALL PO for 3 unit'!$B$2:$B$184,0))</f>
        <v>CE1 EX Stock</v>
      </c>
    </row>
    <row r="51" spans="1:17" ht="15" hidden="1" customHeight="1" x14ac:dyDescent="0.25">
      <c r="A51" s="185"/>
      <c r="B51" s="185"/>
      <c r="C51" s="42" t="s">
        <v>5</v>
      </c>
      <c r="D51" s="32" t="s">
        <v>248</v>
      </c>
      <c r="E51" s="105">
        <v>14508911</v>
      </c>
      <c r="F51" s="35"/>
      <c r="G51" s="32">
        <v>1</v>
      </c>
      <c r="H51" s="32"/>
      <c r="I51" s="102">
        <f>INDEX('[1]CE 1'!$S$165:$S$335,MATCH(E51,'[1]CE 1'!$N$165:$N$335,0))</f>
        <v>105.79</v>
      </c>
      <c r="J51" s="102">
        <f t="shared" si="0"/>
        <v>105.79</v>
      </c>
      <c r="K51" s="32" t="s">
        <v>353</v>
      </c>
      <c r="L51" s="102">
        <v>128.07153449999998</v>
      </c>
      <c r="M51" s="103">
        <f t="shared" si="1"/>
        <v>128.07153449999998</v>
      </c>
      <c r="N51" s="32" t="s">
        <v>55</v>
      </c>
      <c r="P51">
        <f>INDEX('[2]ALL PO for 3 unit'!$R$2:$R$184,MATCH(E51,'[2]ALL PO for 3 unit'!$B$2:$B$184,0))</f>
        <v>4</v>
      </c>
      <c r="Q51" t="str">
        <f>INDEX('[2]ALL PO for 3 unit'!$AC$2:$AC$184,MATCH(E51,'[2]ALL PO for 3 unit'!$B$2:$B$184,0))</f>
        <v xml:space="preserve"> CE1 EX stk in SG</v>
      </c>
    </row>
    <row r="52" spans="1:17" ht="15" hidden="1" customHeight="1" x14ac:dyDescent="0.25">
      <c r="A52" s="185"/>
      <c r="B52" s="185"/>
      <c r="C52" s="42" t="s">
        <v>5</v>
      </c>
      <c r="D52" s="32" t="s">
        <v>17</v>
      </c>
      <c r="E52" s="105">
        <v>14640027</v>
      </c>
      <c r="F52" s="35"/>
      <c r="G52" s="32">
        <v>1</v>
      </c>
      <c r="H52" s="32"/>
      <c r="I52" s="102">
        <f>INDEX('[1]CE 1'!$S$165:$S$335,MATCH(E52,'[1]CE 1'!$N$165:$N$335,0))</f>
        <v>1051.1600000000001</v>
      </c>
      <c r="J52" s="102">
        <f t="shared" si="0"/>
        <v>1051.1600000000001</v>
      </c>
      <c r="K52" s="32" t="s">
        <v>353</v>
      </c>
      <c r="L52" s="108">
        <v>1272.5596065000002</v>
      </c>
      <c r="M52" s="103">
        <f t="shared" si="1"/>
        <v>1272.5596065000002</v>
      </c>
      <c r="N52" s="32" t="s">
        <v>54</v>
      </c>
      <c r="O52" s="78"/>
      <c r="P52">
        <f>INDEX('[2]ALL PO for 3 unit'!$R$2:$R$184,MATCH(E52,'[2]ALL PO for 3 unit'!$B$2:$B$184,0))</f>
        <v>6</v>
      </c>
      <c r="Q52" t="str">
        <f>INDEX('[2]ALL PO for 3 unit'!$AC$2:$AC$184,MATCH(E52,'[2]ALL PO for 3 unit'!$B$2:$B$184,0))</f>
        <v xml:space="preserve"> CE1 EX stk in SG</v>
      </c>
    </row>
    <row r="53" spans="1:17" ht="15" hidden="1" customHeight="1" x14ac:dyDescent="0.25">
      <c r="A53" s="185"/>
      <c r="B53" s="185"/>
      <c r="C53" s="42" t="s">
        <v>5</v>
      </c>
      <c r="D53" s="32" t="s">
        <v>17</v>
      </c>
      <c r="E53" s="105">
        <v>14640027</v>
      </c>
      <c r="F53" s="35"/>
      <c r="G53" s="32">
        <v>1</v>
      </c>
      <c r="H53" s="32"/>
      <c r="I53" s="102">
        <f>INDEX('[1]CE 1'!$S$165:$S$335,MATCH(E53,'[1]CE 1'!$N$165:$N$335,0))</f>
        <v>1051.1600000000001</v>
      </c>
      <c r="J53" s="102">
        <f t="shared" si="0"/>
        <v>1051.1600000000001</v>
      </c>
      <c r="K53" s="32" t="s">
        <v>353</v>
      </c>
      <c r="L53" s="108">
        <v>1272.5596065000002</v>
      </c>
      <c r="M53" s="103">
        <f t="shared" si="1"/>
        <v>1272.5596065000002</v>
      </c>
      <c r="N53" s="32" t="s">
        <v>54</v>
      </c>
      <c r="P53">
        <f>INDEX('[2]ALL PO for 3 unit'!$R$2:$R$184,MATCH(E53,'[2]ALL PO for 3 unit'!$B$2:$B$184,0))</f>
        <v>6</v>
      </c>
      <c r="Q53" t="str">
        <f>INDEX('[2]ALL PO for 3 unit'!$AC$2:$AC$184,MATCH(E53,'[2]ALL PO for 3 unit'!$B$2:$B$184,0))</f>
        <v xml:space="preserve"> CE1 EX stk in SG</v>
      </c>
    </row>
    <row r="54" spans="1:17" ht="15" hidden="1" customHeight="1" x14ac:dyDescent="0.25">
      <c r="A54" s="185" t="s">
        <v>249</v>
      </c>
      <c r="B54" s="185" t="s">
        <v>104</v>
      </c>
      <c r="C54" s="110" t="s">
        <v>73</v>
      </c>
      <c r="D54" s="32" t="s">
        <v>241</v>
      </c>
      <c r="E54" s="105">
        <v>14529771</v>
      </c>
      <c r="F54" s="35"/>
      <c r="G54" s="32">
        <v>1</v>
      </c>
      <c r="H54" s="32"/>
      <c r="I54" s="102">
        <f>INDEX('[1]CE 1'!$S$165:$S$335,MATCH(E54,'[1]CE 1'!$N$165:$N$335,0))</f>
        <v>328.44</v>
      </c>
      <c r="J54" s="102">
        <f t="shared" si="0"/>
        <v>328.44</v>
      </c>
      <c r="K54" s="32" t="s">
        <v>353</v>
      </c>
      <c r="L54" s="108">
        <v>61.090909090909093</v>
      </c>
      <c r="M54" s="103">
        <f t="shared" si="1"/>
        <v>61.090909090909093</v>
      </c>
      <c r="N54" s="32" t="s">
        <v>73</v>
      </c>
      <c r="P54">
        <f>INDEX('[2]ALL PO for 3 unit'!$R$2:$R$184,MATCH(E54,'[2]ALL PO for 3 unit'!$B$2:$B$184,0))</f>
        <v>4</v>
      </c>
      <c r="Q54" t="str">
        <f>INDEX('[2]ALL PO for 3 unit'!$AC$2:$AC$184,MATCH(E54,'[2]ALL PO for 3 unit'!$B$2:$B$184,0))</f>
        <v>CE1 EX Stock</v>
      </c>
    </row>
    <row r="55" spans="1:17" ht="15" hidden="1" customHeight="1" x14ac:dyDescent="0.25">
      <c r="A55" s="185"/>
      <c r="B55" s="185"/>
      <c r="C55" s="110" t="s">
        <v>250</v>
      </c>
      <c r="D55" s="32" t="s">
        <v>71</v>
      </c>
      <c r="E55" s="105">
        <v>14529773</v>
      </c>
      <c r="F55" s="35"/>
      <c r="G55" s="32">
        <v>1</v>
      </c>
      <c r="H55" s="32"/>
      <c r="I55" s="102">
        <v>105.69</v>
      </c>
      <c r="J55" s="102">
        <f t="shared" si="0"/>
        <v>105.69</v>
      </c>
      <c r="K55" s="32" t="s">
        <v>353</v>
      </c>
      <c r="L55" s="108">
        <v>378</v>
      </c>
      <c r="M55" s="103">
        <f t="shared" si="1"/>
        <v>378</v>
      </c>
      <c r="N55" s="32" t="s">
        <v>250</v>
      </c>
      <c r="O55" s="77" t="s">
        <v>357</v>
      </c>
      <c r="P55">
        <f>INDEX('[2]ALL PO for 3 unit'!$R$2:$R$184,MATCH(E55,'[2]ALL PO for 3 unit'!$B$2:$B$184,0))</f>
        <v>0</v>
      </c>
      <c r="Q55" t="str">
        <f>INDEX('[2]ALL PO for 3 unit'!$AC$2:$AC$184,MATCH(E55,'[2]ALL PO for 3 unit'!$B$2:$B$184,0))</f>
        <v>Local</v>
      </c>
    </row>
    <row r="56" spans="1:17" ht="15" hidden="1" customHeight="1" x14ac:dyDescent="0.25">
      <c r="A56" s="185"/>
      <c r="B56" s="185"/>
      <c r="C56" s="111" t="s">
        <v>5</v>
      </c>
      <c r="D56" s="32" t="s">
        <v>25</v>
      </c>
      <c r="E56" s="105">
        <v>14552329</v>
      </c>
      <c r="F56" s="35"/>
      <c r="G56" s="32">
        <v>2</v>
      </c>
      <c r="H56" s="32"/>
      <c r="I56" s="102">
        <f>INDEX('[1]CE 1'!$S$165:$S$335,MATCH(E56,'[1]CE 1'!$N$165:$N$335,0))</f>
        <v>11.61</v>
      </c>
      <c r="J56" s="102">
        <f t="shared" si="0"/>
        <v>23.22</v>
      </c>
      <c r="K56" s="32" t="s">
        <v>353</v>
      </c>
      <c r="L56" s="108">
        <v>14.493087984375</v>
      </c>
      <c r="M56" s="103">
        <f t="shared" si="1"/>
        <v>28.98617596875</v>
      </c>
      <c r="N56" s="32" t="s">
        <v>198</v>
      </c>
      <c r="O56" s="77"/>
      <c r="P56">
        <f>INDEX('[2]ALL PO for 3 unit'!$R$2:$R$184,MATCH(E56,'[2]ALL PO for 3 unit'!$B$2:$B$184,0))</f>
        <v>4</v>
      </c>
      <c r="Q56" t="str">
        <f>INDEX('[2]ALL PO for 3 unit'!$AC$2:$AC$184,MATCH(E56,'[2]ALL PO for 3 unit'!$B$2:$B$184,0))</f>
        <v>CE1 EX Stock</v>
      </c>
    </row>
    <row r="57" spans="1:17" ht="15" hidden="1" customHeight="1" x14ac:dyDescent="0.25">
      <c r="A57" s="185"/>
      <c r="B57" s="185"/>
      <c r="C57" s="42" t="s">
        <v>5</v>
      </c>
      <c r="D57" s="32" t="s">
        <v>25</v>
      </c>
      <c r="E57" s="105">
        <v>983509</v>
      </c>
      <c r="F57" s="35"/>
      <c r="G57" s="32">
        <v>2</v>
      </c>
      <c r="H57" s="32"/>
      <c r="I57" s="102">
        <f>INDEX('[1]CE 1'!$S$165:$S$335,MATCH(E57,'[1]CE 1'!$N$165:$N$335,0))</f>
        <v>0.81</v>
      </c>
      <c r="J57" s="102">
        <f t="shared" si="0"/>
        <v>1.62</v>
      </c>
      <c r="K57" s="32" t="s">
        <v>353</v>
      </c>
      <c r="L57" s="102">
        <v>0.85993720312499999</v>
      </c>
      <c r="M57" s="103">
        <f t="shared" si="1"/>
        <v>1.71987440625</v>
      </c>
      <c r="N57" s="32" t="s">
        <v>251</v>
      </c>
      <c r="P57">
        <f>INDEX('[2]ALL PO for 3 unit'!$R$2:$R$184,MATCH(E57,'[2]ALL PO for 3 unit'!$B$2:$B$184,0))</f>
        <v>12</v>
      </c>
      <c r="Q57" t="str">
        <f>INDEX('[2]ALL PO for 3 unit'!$AC$2:$AC$184,MATCH(E57,'[2]ALL PO for 3 unit'!$B$2:$B$184,0))</f>
        <v xml:space="preserve"> CE1 EX stk in SG</v>
      </c>
    </row>
    <row r="58" spans="1:17" ht="15" hidden="1" customHeight="1" x14ac:dyDescent="0.25">
      <c r="A58" s="185"/>
      <c r="B58" s="185"/>
      <c r="C58" s="44" t="s">
        <v>5</v>
      </c>
      <c r="D58" s="32" t="s">
        <v>242</v>
      </c>
      <c r="E58" s="105">
        <v>14625240</v>
      </c>
      <c r="F58" s="35"/>
      <c r="G58" s="32">
        <v>2</v>
      </c>
      <c r="H58" s="32"/>
      <c r="I58" s="102">
        <f>INDEX('[1]CE 1'!$S$165:$S$335,MATCH(E58,'[1]CE 1'!$N$165:$N$335,0))</f>
        <v>0.98</v>
      </c>
      <c r="J58" s="102">
        <f t="shared" si="0"/>
        <v>1.96</v>
      </c>
      <c r="K58" s="32" t="s">
        <v>353</v>
      </c>
      <c r="L58" s="102">
        <v>1.2584446875000002</v>
      </c>
      <c r="M58" s="103">
        <f t="shared" si="1"/>
        <v>2.5168893750000003</v>
      </c>
      <c r="N58" s="32" t="s">
        <v>54</v>
      </c>
      <c r="P58">
        <f>INDEX('[2]ALL PO for 3 unit'!$R$2:$R$184,MATCH(E58,'[2]ALL PO for 3 unit'!$B$2:$B$184,0))</f>
        <v>4</v>
      </c>
      <c r="Q58" t="str">
        <f>INDEX('[2]ALL PO for 3 unit'!$AC$2:$AC$184,MATCH(E58,'[2]ALL PO for 3 unit'!$B$2:$B$184,0))</f>
        <v>Ex stk in SG</v>
      </c>
    </row>
    <row r="59" spans="1:17" ht="15" hidden="1" customHeight="1" x14ac:dyDescent="0.25">
      <c r="A59" s="185"/>
      <c r="B59" s="185"/>
      <c r="C59" s="42" t="s">
        <v>5</v>
      </c>
      <c r="D59" s="32" t="s">
        <v>11</v>
      </c>
      <c r="E59" s="105">
        <v>14529762</v>
      </c>
      <c r="F59" s="35"/>
      <c r="G59" s="32">
        <v>3</v>
      </c>
      <c r="H59" s="32"/>
      <c r="I59" s="102">
        <f>INDEX('[1]CE 1'!$S$165:$S$335,MATCH(E59,'[1]CE 1'!$N$165:$N$335,0))</f>
        <v>40.299999999999997</v>
      </c>
      <c r="J59" s="102">
        <f t="shared" si="0"/>
        <v>120.89999999999999</v>
      </c>
      <c r="K59" s="32" t="s">
        <v>353</v>
      </c>
      <c r="L59" s="102">
        <v>46.504933617187504</v>
      </c>
      <c r="M59" s="103">
        <f t="shared" si="1"/>
        <v>139.51480085156251</v>
      </c>
      <c r="N59" s="32" t="s">
        <v>54</v>
      </c>
      <c r="P59">
        <f>INDEX('[2]ALL PO for 3 unit'!$R$2:$R$184,MATCH(E59,'[2]ALL PO for 3 unit'!$B$2:$B$184,0))</f>
        <v>15</v>
      </c>
      <c r="Q59" t="str">
        <f>INDEX('[2]ALL PO for 3 unit'!$AC$2:$AC$184,MATCH(E59,'[2]ALL PO for 3 unit'!$B$2:$B$184,0))</f>
        <v xml:space="preserve"> CE1 EX stk in SG</v>
      </c>
    </row>
    <row r="60" spans="1:17" ht="15" hidden="1" customHeight="1" x14ac:dyDescent="0.25">
      <c r="A60" s="185"/>
      <c r="B60" s="185"/>
      <c r="C60" s="42" t="s">
        <v>88</v>
      </c>
      <c r="D60" s="32" t="s">
        <v>90</v>
      </c>
      <c r="E60" s="105">
        <v>14529772</v>
      </c>
      <c r="F60" s="35"/>
      <c r="G60" s="32">
        <v>1</v>
      </c>
      <c r="H60" s="32"/>
      <c r="I60" s="102">
        <v>66.91</v>
      </c>
      <c r="J60" s="102">
        <f t="shared" si="0"/>
        <v>66.91</v>
      </c>
      <c r="K60" s="32" t="s">
        <v>353</v>
      </c>
      <c r="L60" s="102">
        <v>230.0894505</v>
      </c>
      <c r="M60" s="103">
        <f t="shared" si="1"/>
        <v>230.0894505</v>
      </c>
      <c r="N60" s="32" t="s">
        <v>54</v>
      </c>
      <c r="O60" t="s">
        <v>356</v>
      </c>
      <c r="P60">
        <f>INDEX('[2]ALL PO for 3 unit'!$R$2:$R$184,MATCH(E60,'[2]ALL PO for 3 unit'!$B$2:$B$184,0))</f>
        <v>0</v>
      </c>
      <c r="Q60" t="str">
        <f>INDEX('[2]ALL PO for 3 unit'!$AC$2:$AC$184,MATCH(E60,'[2]ALL PO for 3 unit'!$B$2:$B$184,0))</f>
        <v>Ex stk in Reman</v>
      </c>
    </row>
    <row r="61" spans="1:17" ht="15" hidden="1" customHeight="1" x14ac:dyDescent="0.25">
      <c r="A61" s="185"/>
      <c r="B61" s="185"/>
      <c r="C61" s="109" t="s">
        <v>73</v>
      </c>
      <c r="D61" s="32" t="s">
        <v>11</v>
      </c>
      <c r="E61" s="136">
        <v>14529770</v>
      </c>
      <c r="F61" s="35"/>
      <c r="G61" s="32">
        <v>1</v>
      </c>
      <c r="H61" s="32"/>
      <c r="I61" s="102">
        <v>66.867889908256885</v>
      </c>
      <c r="J61" s="102">
        <f t="shared" si="0"/>
        <v>66.867889908256885</v>
      </c>
      <c r="K61" s="32" t="s">
        <v>353</v>
      </c>
      <c r="L61" s="108">
        <v>47.727272727272727</v>
      </c>
      <c r="M61" s="103">
        <f t="shared" si="1"/>
        <v>47.727272727272727</v>
      </c>
      <c r="N61" s="32" t="s">
        <v>73</v>
      </c>
      <c r="O61" s="78" t="s">
        <v>356</v>
      </c>
      <c r="P61">
        <f>INDEX('[2]ALL PO for 3 unit'!$R$2:$R$184,MATCH(E61,'[2]ALL PO for 3 unit'!$B$2:$B$184,0))</f>
        <v>0</v>
      </c>
      <c r="Q61" t="str">
        <f>INDEX('[2]ALL PO for 3 unit'!$AC$2:$AC$184,MATCH(E61,'[2]ALL PO for 3 unit'!$B$2:$B$184,0))</f>
        <v>Ex stk in Reman</v>
      </c>
    </row>
    <row r="62" spans="1:17" ht="15" hidden="1" customHeight="1" x14ac:dyDescent="0.25">
      <c r="A62" s="185"/>
      <c r="B62" s="185"/>
      <c r="C62" s="109" t="s">
        <v>243</v>
      </c>
      <c r="D62" s="32" t="s">
        <v>244</v>
      </c>
      <c r="E62" s="105">
        <v>14529769</v>
      </c>
      <c r="F62" s="35"/>
      <c r="G62" s="32">
        <v>1</v>
      </c>
      <c r="H62" s="32"/>
      <c r="I62" s="102">
        <v>200000</v>
      </c>
      <c r="J62" s="102">
        <f t="shared" si="0"/>
        <v>200000</v>
      </c>
      <c r="K62" s="32" t="s">
        <v>6</v>
      </c>
      <c r="L62" s="108">
        <v>80.180000000000007</v>
      </c>
      <c r="M62" s="103">
        <f t="shared" si="1"/>
        <v>80.180000000000007</v>
      </c>
      <c r="N62" s="32" t="s">
        <v>245</v>
      </c>
      <c r="O62" s="78"/>
      <c r="P62" t="e">
        <f>INDEX('[2]ALL PO for 3 unit'!$R$2:$R$184,MATCH(E62,'[2]ALL PO for 3 unit'!$B$2:$B$184,0))</f>
        <v>#N/A</v>
      </c>
      <c r="Q62" t="e">
        <f>INDEX('[2]ALL PO for 3 unit'!$AC$2:$AC$184,MATCH(E62,'[2]ALL PO for 3 unit'!$B$2:$B$184,0))</f>
        <v>#N/A</v>
      </c>
    </row>
    <row r="63" spans="1:17" ht="15" hidden="1" customHeight="1" x14ac:dyDescent="0.25">
      <c r="A63" s="185"/>
      <c r="B63" s="185"/>
      <c r="C63" s="42" t="s">
        <v>5</v>
      </c>
      <c r="D63" s="32" t="s">
        <v>13</v>
      </c>
      <c r="E63" s="105" t="s">
        <v>18</v>
      </c>
      <c r="F63" s="35"/>
      <c r="G63" s="32">
        <v>1</v>
      </c>
      <c r="H63" s="32"/>
      <c r="I63" s="102">
        <f>INDEX('[1]CE 1'!$S$165:$S$335,MATCH(E63,'[1]CE 1'!$N$165:$N$335,0))</f>
        <v>80.89</v>
      </c>
      <c r="J63" s="102">
        <f t="shared" si="0"/>
        <v>80.89</v>
      </c>
      <c r="K63" s="32" t="s">
        <v>353</v>
      </c>
      <c r="L63" s="102">
        <v>97.929877500000003</v>
      </c>
      <c r="M63" s="103">
        <f t="shared" si="1"/>
        <v>97.929877500000003</v>
      </c>
      <c r="N63" s="32" t="s">
        <v>55</v>
      </c>
      <c r="P63">
        <f>INDEX('[2]ALL PO for 3 unit'!$R$2:$R$184,MATCH(E63,'[2]ALL PO for 3 unit'!$B$2:$B$184,0))</f>
        <v>1</v>
      </c>
      <c r="Q63" t="str">
        <f>INDEX('[2]ALL PO for 3 unit'!$AC$2:$AC$184,MATCH(E63,'[2]ALL PO for 3 unit'!$B$2:$B$184,0))</f>
        <v>CE1 EX Stock</v>
      </c>
    </row>
    <row r="64" spans="1:17" ht="15" hidden="1" customHeight="1" x14ac:dyDescent="0.25">
      <c r="A64" s="185"/>
      <c r="B64" s="185"/>
      <c r="C64" s="44" t="s">
        <v>5</v>
      </c>
      <c r="D64" s="32" t="s">
        <v>17</v>
      </c>
      <c r="E64" s="105">
        <v>14577794</v>
      </c>
      <c r="F64" s="35"/>
      <c r="G64" s="32">
        <v>1</v>
      </c>
      <c r="H64" s="32"/>
      <c r="I64" s="102">
        <f>INDEX('[1]CE 1'!$S$165:$S$335,MATCH(E64,'[1]CE 1'!$N$165:$N$335,0))</f>
        <v>8.65</v>
      </c>
      <c r="J64" s="102">
        <f t="shared" si="0"/>
        <v>8.65</v>
      </c>
      <c r="K64" s="32" t="s">
        <v>353</v>
      </c>
      <c r="L64" s="102">
        <v>10.801650234375003</v>
      </c>
      <c r="M64" s="103">
        <f t="shared" si="1"/>
        <v>10.801650234375003</v>
      </c>
      <c r="N64" s="32" t="s">
        <v>54</v>
      </c>
      <c r="P64">
        <f>INDEX('[2]ALL PO for 3 unit'!$R$2:$R$184,MATCH(E64,'[2]ALL PO for 3 unit'!$B$2:$B$184,0))</f>
        <v>2</v>
      </c>
      <c r="Q64" t="str">
        <f>INDEX('[2]ALL PO for 3 unit'!$AC$2:$AC$184,MATCH(E64,'[2]ALL PO for 3 unit'!$B$2:$B$184,0))</f>
        <v>CE1 EX Stock &amp; SG Stock</v>
      </c>
    </row>
    <row r="65" spans="1:17" ht="15" hidden="1" customHeight="1" x14ac:dyDescent="0.25">
      <c r="A65" s="185"/>
      <c r="B65" s="185"/>
      <c r="C65" s="42" t="s">
        <v>5</v>
      </c>
      <c r="D65" s="32" t="s">
        <v>10</v>
      </c>
      <c r="E65" s="105">
        <v>14552332</v>
      </c>
      <c r="F65" s="35"/>
      <c r="G65" s="32">
        <v>1</v>
      </c>
      <c r="H65" s="32"/>
      <c r="I65" s="102">
        <f>INDEX('[1]CE 1'!$S$165:$S$335,MATCH(E65,'[1]CE 1'!$N$165:$N$335,0))</f>
        <v>122.19</v>
      </c>
      <c r="J65" s="102">
        <f t="shared" si="0"/>
        <v>122.19</v>
      </c>
      <c r="K65" s="32" t="s">
        <v>353</v>
      </c>
      <c r="L65" s="102">
        <v>166.87739249999998</v>
      </c>
      <c r="M65" s="103">
        <f t="shared" si="1"/>
        <v>166.87739249999998</v>
      </c>
      <c r="N65" s="32" t="s">
        <v>55</v>
      </c>
      <c r="P65">
        <f>INDEX('[2]ALL PO for 3 unit'!$R$2:$R$184,MATCH(E65,'[2]ALL PO for 3 unit'!$B$2:$B$184,0))</f>
        <v>0</v>
      </c>
      <c r="Q65" t="str">
        <f>INDEX('[2]ALL PO for 3 unit'!$AC$2:$AC$184,MATCH(E65,'[2]ALL PO for 3 unit'!$B$2:$B$184,0))</f>
        <v>Foreign</v>
      </c>
    </row>
    <row r="66" spans="1:17" ht="15" hidden="1" customHeight="1" x14ac:dyDescent="0.25">
      <c r="A66" s="185"/>
      <c r="B66" s="185"/>
      <c r="C66" s="42" t="s">
        <v>94</v>
      </c>
      <c r="D66" s="32" t="s">
        <v>95</v>
      </c>
      <c r="E66" s="105" t="s">
        <v>96</v>
      </c>
      <c r="F66" s="35"/>
      <c r="G66" s="32">
        <v>1</v>
      </c>
      <c r="H66" s="32"/>
      <c r="I66" s="102">
        <v>96500</v>
      </c>
      <c r="J66" s="102">
        <f t="shared" ref="J66:J129" si="2">I66*G66</f>
        <v>96500</v>
      </c>
      <c r="K66" s="32" t="s">
        <v>6</v>
      </c>
      <c r="L66" s="102">
        <v>27</v>
      </c>
      <c r="M66" s="103">
        <f t="shared" ref="M66:M129" si="3">L66*G66</f>
        <v>27</v>
      </c>
      <c r="N66" s="32" t="s">
        <v>54</v>
      </c>
      <c r="P66" t="e">
        <f>INDEX('[2]ALL PO for 3 unit'!$R$2:$R$184,MATCH(E66,'[2]ALL PO for 3 unit'!$B$2:$B$184,0))</f>
        <v>#N/A</v>
      </c>
      <c r="Q66" t="e">
        <f>INDEX('[2]ALL PO for 3 unit'!$AC$2:$AC$184,MATCH(E66,'[2]ALL PO for 3 unit'!$B$2:$B$184,0))</f>
        <v>#N/A</v>
      </c>
    </row>
    <row r="67" spans="1:17" ht="15" hidden="1" customHeight="1" x14ac:dyDescent="0.25">
      <c r="A67" s="185"/>
      <c r="B67" s="185"/>
      <c r="C67" s="42" t="s">
        <v>5</v>
      </c>
      <c r="D67" s="32" t="s">
        <v>25</v>
      </c>
      <c r="E67" s="105">
        <v>990596</v>
      </c>
      <c r="F67" s="35"/>
      <c r="G67" s="32">
        <v>1</v>
      </c>
      <c r="H67" s="32"/>
      <c r="I67" s="102">
        <f>INDEX('[1]CE 1'!$S$165:$S$335,MATCH(E67,'[1]CE 1'!$N$165:$N$335,0))</f>
        <v>2.2799999999999998</v>
      </c>
      <c r="J67" s="102">
        <f t="shared" si="2"/>
        <v>2.2799999999999998</v>
      </c>
      <c r="K67" s="32" t="s">
        <v>353</v>
      </c>
      <c r="L67" s="102">
        <v>2.7660360000000002</v>
      </c>
      <c r="M67" s="103">
        <f t="shared" si="3"/>
        <v>2.7660360000000002</v>
      </c>
      <c r="N67" s="32" t="s">
        <v>54</v>
      </c>
      <c r="P67">
        <f>INDEX('[2]ALL PO for 3 unit'!$R$2:$R$184,MATCH(E67,'[2]ALL PO for 3 unit'!$B$2:$B$184,0))</f>
        <v>5</v>
      </c>
      <c r="Q67" t="str">
        <f>INDEX('[2]ALL PO for 3 unit'!$AC$2:$AC$184,MATCH(E67,'[2]ALL PO for 3 unit'!$B$2:$B$184,0))</f>
        <v>CE1 EX Stock</v>
      </c>
    </row>
    <row r="68" spans="1:17" ht="15" hidden="1" customHeight="1" x14ac:dyDescent="0.25">
      <c r="A68" s="185"/>
      <c r="B68" s="185"/>
      <c r="C68" s="42" t="s">
        <v>5</v>
      </c>
      <c r="D68" s="32" t="s">
        <v>80</v>
      </c>
      <c r="E68" s="105">
        <v>14508911</v>
      </c>
      <c r="F68" s="35"/>
      <c r="G68" s="32">
        <v>1</v>
      </c>
      <c r="H68" s="32"/>
      <c r="I68" s="102">
        <f>INDEX('[1]CE 1'!$S$165:$S$335,MATCH(E68,'[1]CE 1'!$N$165:$N$335,0))</f>
        <v>105.79</v>
      </c>
      <c r="J68" s="102">
        <f t="shared" si="2"/>
        <v>105.79</v>
      </c>
      <c r="K68" s="32" t="s">
        <v>353</v>
      </c>
      <c r="L68" s="102">
        <v>128.07153449999998</v>
      </c>
      <c r="M68" s="103">
        <f t="shared" si="3"/>
        <v>128.07153449999998</v>
      </c>
      <c r="N68" s="32" t="s">
        <v>116</v>
      </c>
      <c r="P68">
        <f>INDEX('[2]ALL PO for 3 unit'!$R$2:$R$184,MATCH(E68,'[2]ALL PO for 3 unit'!$B$2:$B$184,0))</f>
        <v>4</v>
      </c>
      <c r="Q68" t="str">
        <f>INDEX('[2]ALL PO for 3 unit'!$AC$2:$AC$184,MATCH(E68,'[2]ALL PO for 3 unit'!$B$2:$B$184,0))</f>
        <v xml:space="preserve"> CE1 EX stk in SG</v>
      </c>
    </row>
    <row r="69" spans="1:17" ht="15" hidden="1" customHeight="1" x14ac:dyDescent="0.25">
      <c r="A69" s="185" t="s">
        <v>252</v>
      </c>
      <c r="B69" s="185" t="s">
        <v>107</v>
      </c>
      <c r="C69" s="79" t="s">
        <v>73</v>
      </c>
      <c r="D69" s="32" t="s">
        <v>89</v>
      </c>
      <c r="E69" s="105">
        <v>14563796</v>
      </c>
      <c r="F69" s="35"/>
      <c r="G69" s="32">
        <v>1</v>
      </c>
      <c r="H69" s="32"/>
      <c r="I69" s="102">
        <v>850800</v>
      </c>
      <c r="J69" s="102">
        <f t="shared" si="2"/>
        <v>850800</v>
      </c>
      <c r="K69" s="32" t="s">
        <v>6</v>
      </c>
      <c r="L69" s="108">
        <v>420</v>
      </c>
      <c r="M69" s="103">
        <f t="shared" si="3"/>
        <v>420</v>
      </c>
      <c r="N69" s="32" t="s">
        <v>73</v>
      </c>
      <c r="O69" s="78"/>
      <c r="P69">
        <f>INDEX('[2]ALL PO for 3 unit'!$R$2:$R$184,MATCH(E69,'[2]ALL PO for 3 unit'!$B$2:$B$184,0))</f>
        <v>0</v>
      </c>
      <c r="Q69" t="str">
        <f>INDEX('[2]ALL PO for 3 unit'!$AC$2:$AC$184,MATCH(E69,'[2]ALL PO for 3 unit'!$B$2:$B$184,0))</f>
        <v>Local</v>
      </c>
    </row>
    <row r="70" spans="1:17" ht="15" hidden="1" customHeight="1" x14ac:dyDescent="0.25">
      <c r="A70" s="185"/>
      <c r="B70" s="185"/>
      <c r="C70" s="32" t="s">
        <v>5</v>
      </c>
      <c r="D70" s="32" t="s">
        <v>17</v>
      </c>
      <c r="E70" s="105" t="s">
        <v>14</v>
      </c>
      <c r="F70" s="35"/>
      <c r="G70" s="32">
        <v>2</v>
      </c>
      <c r="H70" s="32"/>
      <c r="I70" s="102">
        <f>INDEX('[1]CE 1'!$S$165:$S$335,MATCH(E70,'[1]CE 1'!$N$165:$N$335,0))</f>
        <v>138.35</v>
      </c>
      <c r="J70" s="102">
        <f t="shared" si="2"/>
        <v>276.7</v>
      </c>
      <c r="K70" s="32" t="s">
        <v>353</v>
      </c>
      <c r="L70" s="102">
        <v>167.48754749999998</v>
      </c>
      <c r="M70" s="103">
        <f t="shared" si="3"/>
        <v>334.97509499999995</v>
      </c>
      <c r="N70" s="32" t="s">
        <v>55</v>
      </c>
      <c r="O70" s="78"/>
      <c r="P70">
        <f>INDEX('[2]ALL PO for 3 unit'!$R$2:$R$184,MATCH(E70,'[2]ALL PO for 3 unit'!$B$2:$B$184,0))</f>
        <v>4</v>
      </c>
      <c r="Q70" t="str">
        <f>INDEX('[2]ALL PO for 3 unit'!$AC$2:$AC$184,MATCH(E70,'[2]ALL PO for 3 unit'!$B$2:$B$184,0))</f>
        <v xml:space="preserve"> CE1 EX stk in SG</v>
      </c>
    </row>
    <row r="71" spans="1:17" ht="15" hidden="1" customHeight="1" x14ac:dyDescent="0.25">
      <c r="A71" s="185"/>
      <c r="B71" s="185"/>
      <c r="C71" s="32" t="s">
        <v>5</v>
      </c>
      <c r="D71" s="32" t="s">
        <v>253</v>
      </c>
      <c r="E71" s="105">
        <v>14511981</v>
      </c>
      <c r="F71" s="35"/>
      <c r="G71" s="32">
        <v>2</v>
      </c>
      <c r="H71" s="32"/>
      <c r="I71" s="102">
        <f>INDEX('[1]CE 1'!$S$165:$S$335,MATCH(E71,'[1]CE 1'!$N$165:$N$335,0))</f>
        <v>117.23</v>
      </c>
      <c r="J71" s="102">
        <f t="shared" si="2"/>
        <v>234.46</v>
      </c>
      <c r="K71" s="32" t="s">
        <v>353</v>
      </c>
      <c r="L71" s="102">
        <v>141.92205300000001</v>
      </c>
      <c r="M71" s="103">
        <f t="shared" si="3"/>
        <v>283.84410600000001</v>
      </c>
      <c r="N71" s="32" t="s">
        <v>54</v>
      </c>
      <c r="P71">
        <f>INDEX('[2]ALL PO for 3 unit'!$R$2:$R$184,MATCH(E71,'[2]ALL PO for 3 unit'!$B$2:$B$184,0))</f>
        <v>4</v>
      </c>
      <c r="Q71" t="str">
        <f>INDEX('[2]ALL PO for 3 unit'!$AC$2:$AC$184,MATCH(E71,'[2]ALL PO for 3 unit'!$B$2:$B$184,0))</f>
        <v>Ex Stk in SG</v>
      </c>
    </row>
    <row r="72" spans="1:17" ht="15" hidden="1" customHeight="1" x14ac:dyDescent="0.25">
      <c r="A72" s="185"/>
      <c r="B72" s="185"/>
      <c r="C72" s="32" t="s">
        <v>5</v>
      </c>
      <c r="D72" s="32" t="s">
        <v>254</v>
      </c>
      <c r="E72" s="105">
        <v>14536027</v>
      </c>
      <c r="F72" s="35"/>
      <c r="G72" s="32">
        <v>2</v>
      </c>
      <c r="H72" s="32"/>
      <c r="I72" s="102">
        <v>13.41</v>
      </c>
      <c r="J72" s="102">
        <f t="shared" si="2"/>
        <v>26.82</v>
      </c>
      <c r="K72" s="32" t="s">
        <v>353</v>
      </c>
      <c r="L72" s="102">
        <v>39.9</v>
      </c>
      <c r="M72" s="103">
        <f t="shared" si="3"/>
        <v>79.8</v>
      </c>
      <c r="N72" s="32" t="s">
        <v>54</v>
      </c>
      <c r="O72" t="s">
        <v>357</v>
      </c>
      <c r="P72">
        <f>INDEX('[2]ALL PO for 3 unit'!$R$2:$R$184,MATCH(E72,'[2]ALL PO for 3 unit'!$B$2:$B$184,0))</f>
        <v>0</v>
      </c>
      <c r="Q72" t="str">
        <f>INDEX('[2]ALL PO for 3 unit'!$AC$2:$AC$184,MATCH(E72,'[2]ALL PO for 3 unit'!$B$2:$B$184,0))</f>
        <v>Local</v>
      </c>
    </row>
    <row r="73" spans="1:17" ht="15" hidden="1" customHeight="1" x14ac:dyDescent="0.25">
      <c r="A73" s="185"/>
      <c r="B73" s="185"/>
      <c r="C73" s="32" t="s">
        <v>5</v>
      </c>
      <c r="D73" s="32" t="s">
        <v>255</v>
      </c>
      <c r="E73" s="105" t="s">
        <v>15</v>
      </c>
      <c r="F73" s="35" t="s">
        <v>15</v>
      </c>
      <c r="G73" s="32">
        <v>1</v>
      </c>
      <c r="H73" s="32"/>
      <c r="I73" s="102">
        <f>INDEX('[1]CE 1'!$S$165:$S$335,MATCH(E73,'[1]CE 1'!$N$165:$N$335,0))</f>
        <v>150.63</v>
      </c>
      <c r="J73" s="102">
        <f t="shared" si="2"/>
        <v>150.63</v>
      </c>
      <c r="K73" s="32" t="s">
        <v>353</v>
      </c>
      <c r="L73" s="102">
        <v>182.35499100000001</v>
      </c>
      <c r="M73" s="103">
        <f t="shared" si="3"/>
        <v>182.35499100000001</v>
      </c>
      <c r="N73" s="32" t="s">
        <v>54</v>
      </c>
      <c r="P73">
        <f>INDEX('[2]ALL PO for 3 unit'!$R$2:$R$184,MATCH(E73,'[2]ALL PO for 3 unit'!$B$2:$B$184,0))</f>
        <v>1</v>
      </c>
      <c r="Q73" t="str">
        <f>INDEX('[2]ALL PO for 3 unit'!$AC$2:$AC$184,MATCH(E73,'[2]ALL PO for 3 unit'!$B$2:$B$184,0))</f>
        <v xml:space="preserve"> CE1 EX stk in SG</v>
      </c>
    </row>
    <row r="74" spans="1:17" ht="15" hidden="1" customHeight="1" x14ac:dyDescent="0.25">
      <c r="A74" s="185"/>
      <c r="B74" s="185"/>
      <c r="C74" s="32" t="s">
        <v>5</v>
      </c>
      <c r="D74" s="32" t="s">
        <v>256</v>
      </c>
      <c r="E74" s="105" t="s">
        <v>257</v>
      </c>
      <c r="F74" s="35"/>
      <c r="G74" s="32">
        <v>1</v>
      </c>
      <c r="H74" s="32"/>
      <c r="I74" s="102">
        <f>INDEX('[1]CE 1'!$S$165:$S$335,MATCH(E74,'[1]CE 1'!$N$165:$N$335,0))</f>
        <v>33.89</v>
      </c>
      <c r="J74" s="102">
        <f t="shared" si="2"/>
        <v>33.89</v>
      </c>
      <c r="K74" s="32" t="s">
        <v>353</v>
      </c>
      <c r="L74" s="102">
        <v>35.79629779687501</v>
      </c>
      <c r="M74" s="103">
        <f t="shared" si="3"/>
        <v>35.79629779687501</v>
      </c>
      <c r="N74" s="32" t="s">
        <v>54</v>
      </c>
      <c r="P74">
        <f>INDEX('[2]ALL PO for 3 unit'!$R$2:$R$184,MATCH(E74,'[2]ALL PO for 3 unit'!$B$2:$B$184,0))</f>
        <v>1</v>
      </c>
      <c r="Q74" t="str">
        <f>INDEX('[2]ALL PO for 3 unit'!$AC$2:$AC$184,MATCH(E74,'[2]ALL PO for 3 unit'!$B$2:$B$184,0))</f>
        <v xml:space="preserve"> CE1 EX stk in SG</v>
      </c>
    </row>
    <row r="75" spans="1:17" ht="15" hidden="1" customHeight="1" x14ac:dyDescent="0.25">
      <c r="A75" s="185"/>
      <c r="B75" s="185"/>
      <c r="C75" s="32" t="s">
        <v>5</v>
      </c>
      <c r="D75" s="32" t="s">
        <v>16</v>
      </c>
      <c r="E75" s="105">
        <v>14554877</v>
      </c>
      <c r="F75" s="35"/>
      <c r="G75" s="32">
        <v>1</v>
      </c>
      <c r="H75" s="32"/>
      <c r="I75" s="102">
        <f>INDEX('[1]CE 1'!$S$165:$S$335,MATCH(E75,'[1]CE 1'!$N$165:$N$335,0))</f>
        <v>489.79</v>
      </c>
      <c r="J75" s="102">
        <f t="shared" si="2"/>
        <v>489.79</v>
      </c>
      <c r="K75" s="32" t="s">
        <v>353</v>
      </c>
      <c r="L75" s="102">
        <v>592.9486290000001</v>
      </c>
      <c r="M75" s="103">
        <f t="shared" si="3"/>
        <v>592.9486290000001</v>
      </c>
      <c r="N75" s="32" t="s">
        <v>55</v>
      </c>
      <c r="P75">
        <f>INDEX('[2]ALL PO for 3 unit'!$R$2:$R$184,MATCH(E75,'[2]ALL PO for 3 unit'!$B$2:$B$184,0))</f>
        <v>3</v>
      </c>
      <c r="Q75" t="str">
        <f>INDEX('[2]ALL PO for 3 unit'!$AC$2:$AC$184,MATCH(E75,'[2]ALL PO for 3 unit'!$B$2:$B$184,0))</f>
        <v xml:space="preserve"> CE1 EX stk in SG</v>
      </c>
    </row>
    <row r="76" spans="1:17" ht="15" hidden="1" customHeight="1" x14ac:dyDescent="0.25">
      <c r="A76" s="185"/>
      <c r="B76" s="185"/>
      <c r="C76" s="79" t="s">
        <v>73</v>
      </c>
      <c r="D76" s="32" t="s">
        <v>89</v>
      </c>
      <c r="E76" s="105">
        <v>14536025</v>
      </c>
      <c r="F76" s="35"/>
      <c r="G76" s="32">
        <v>1</v>
      </c>
      <c r="H76" s="32"/>
      <c r="I76" s="102">
        <v>850800</v>
      </c>
      <c r="J76" s="102">
        <f t="shared" si="2"/>
        <v>850800</v>
      </c>
      <c r="K76" s="32" t="s">
        <v>6</v>
      </c>
      <c r="L76" s="108">
        <v>420</v>
      </c>
      <c r="M76" s="103">
        <f t="shared" si="3"/>
        <v>420</v>
      </c>
      <c r="N76" s="32" t="s">
        <v>73</v>
      </c>
      <c r="P76">
        <f>INDEX('[2]ALL PO for 3 unit'!$R$2:$R$184,MATCH(E76,'[2]ALL PO for 3 unit'!$B$2:$B$184,0))</f>
        <v>0</v>
      </c>
      <c r="Q76" t="str">
        <f>INDEX('[2]ALL PO for 3 unit'!$AC$2:$AC$184,MATCH(E76,'[2]ALL PO for 3 unit'!$B$2:$B$184,0))</f>
        <v>Local</v>
      </c>
    </row>
    <row r="77" spans="1:17" ht="15" hidden="1" customHeight="1" x14ac:dyDescent="0.25">
      <c r="A77" s="185"/>
      <c r="B77" s="185"/>
      <c r="C77" s="32" t="s">
        <v>94</v>
      </c>
      <c r="D77" s="32" t="s">
        <v>246</v>
      </c>
      <c r="E77" s="105" t="s">
        <v>258</v>
      </c>
      <c r="F77" s="107"/>
      <c r="G77" s="32">
        <v>1</v>
      </c>
      <c r="H77" s="32"/>
      <c r="I77" s="102">
        <v>96500</v>
      </c>
      <c r="J77" s="102">
        <f t="shared" si="2"/>
        <v>96500</v>
      </c>
      <c r="K77" s="32" t="s">
        <v>6</v>
      </c>
      <c r="L77" s="102">
        <v>27.5625</v>
      </c>
      <c r="M77" s="103">
        <f t="shared" si="3"/>
        <v>27.5625</v>
      </c>
      <c r="N77" s="32" t="s">
        <v>94</v>
      </c>
      <c r="P77">
        <f>INDEX('[2]ALL PO for 3 unit'!$R$2:$R$184,MATCH(E77,'[2]ALL PO for 3 unit'!$B$2:$B$184,0))</f>
        <v>0</v>
      </c>
      <c r="Q77" t="str">
        <f>INDEX('[2]ALL PO for 3 unit'!$AC$2:$AC$184,MATCH(E77,'[2]ALL PO for 3 unit'!$B$2:$B$184,0))</f>
        <v>Local</v>
      </c>
    </row>
    <row r="78" spans="1:17" ht="15" hidden="1" customHeight="1" x14ac:dyDescent="0.25">
      <c r="A78" s="185"/>
      <c r="B78" s="185"/>
      <c r="C78" s="32" t="s">
        <v>88</v>
      </c>
      <c r="D78" s="32" t="s">
        <v>25</v>
      </c>
      <c r="E78" s="105">
        <v>990547</v>
      </c>
      <c r="F78" s="35"/>
      <c r="G78" s="32">
        <v>1</v>
      </c>
      <c r="H78" s="32"/>
      <c r="I78" s="102">
        <v>0.25</v>
      </c>
      <c r="J78" s="102">
        <f t="shared" si="2"/>
        <v>0.25</v>
      </c>
      <c r="K78" s="32" t="s">
        <v>353</v>
      </c>
      <c r="L78" s="102">
        <v>0.53241890624999999</v>
      </c>
      <c r="M78" s="103">
        <f t="shared" si="3"/>
        <v>0.53241890624999999</v>
      </c>
      <c r="N78" s="32" t="s">
        <v>55</v>
      </c>
      <c r="O78" t="s">
        <v>359</v>
      </c>
      <c r="P78">
        <f>INDEX('[2]ALL PO for 3 unit'!$R$2:$R$184,MATCH(E78,'[2]ALL PO for 3 unit'!$B$2:$B$184,0))</f>
        <v>0</v>
      </c>
      <c r="Q78" t="str">
        <f>INDEX('[2]ALL PO for 3 unit'!$AC$2:$AC$184,MATCH(E78,'[2]ALL PO for 3 unit'!$B$2:$B$184,0))</f>
        <v>Ex stk in Reman</v>
      </c>
    </row>
    <row r="79" spans="1:17" ht="15" hidden="1" customHeight="1" x14ac:dyDescent="0.25">
      <c r="A79" s="185"/>
      <c r="B79" s="185"/>
      <c r="C79" s="32" t="s">
        <v>5</v>
      </c>
      <c r="D79" s="32" t="s">
        <v>25</v>
      </c>
      <c r="E79" s="105">
        <v>990738</v>
      </c>
      <c r="F79" s="35"/>
      <c r="G79" s="32">
        <v>1</v>
      </c>
      <c r="H79" s="32"/>
      <c r="I79" s="102">
        <v>1.25</v>
      </c>
      <c r="J79" s="102">
        <f t="shared" si="2"/>
        <v>1.25</v>
      </c>
      <c r="K79" s="32" t="s">
        <v>353</v>
      </c>
      <c r="L79" s="102">
        <v>2.2168965000000003</v>
      </c>
      <c r="M79" s="103">
        <f t="shared" si="3"/>
        <v>2.2168965000000003</v>
      </c>
      <c r="N79" s="32" t="s">
        <v>55</v>
      </c>
      <c r="O79" t="s">
        <v>358</v>
      </c>
      <c r="P79">
        <f>INDEX('[2]ALL PO for 3 unit'!$R$2:$R$184,MATCH(E79,'[2]ALL PO for 3 unit'!$B$2:$B$184,0))</f>
        <v>0</v>
      </c>
      <c r="Q79" t="str">
        <f>INDEX('[2]ALL PO for 3 unit'!$AC$2:$AC$184,MATCH(E79,'[2]ALL PO for 3 unit'!$B$2:$B$184,0))</f>
        <v>Ex stk in Reman</v>
      </c>
    </row>
    <row r="80" spans="1:17" ht="15" hidden="1" customHeight="1" x14ac:dyDescent="0.25">
      <c r="A80" s="185"/>
      <c r="B80" s="185"/>
      <c r="C80" s="32" t="s">
        <v>5</v>
      </c>
      <c r="D80" s="32" t="s">
        <v>25</v>
      </c>
      <c r="E80" s="105">
        <v>990546</v>
      </c>
      <c r="F80" s="35"/>
      <c r="G80" s="32">
        <v>1</v>
      </c>
      <c r="H80" s="32"/>
      <c r="I80" s="102">
        <v>2.33</v>
      </c>
      <c r="J80" s="102">
        <f t="shared" si="2"/>
        <v>2.33</v>
      </c>
      <c r="K80" s="32" t="s">
        <v>353</v>
      </c>
      <c r="L80" s="102">
        <v>4.3321005000000001</v>
      </c>
      <c r="M80" s="103">
        <f t="shared" si="3"/>
        <v>4.3321005000000001</v>
      </c>
      <c r="N80" s="32" t="s">
        <v>55</v>
      </c>
      <c r="O80" t="s">
        <v>360</v>
      </c>
      <c r="P80">
        <f>INDEX('[2]ALL PO for 3 unit'!$R$2:$R$184,MATCH(E80,'[2]ALL PO for 3 unit'!$B$2:$B$184,0))</f>
        <v>0</v>
      </c>
      <c r="Q80" t="str">
        <f>INDEX('[2]ALL PO for 3 unit'!$AC$2:$AC$184,MATCH(E80,'[2]ALL PO for 3 unit'!$B$2:$B$184,0))</f>
        <v>Ex stk in Reman</v>
      </c>
    </row>
    <row r="81" spans="1:17" ht="15" hidden="1" customHeight="1" x14ac:dyDescent="0.25">
      <c r="A81" s="185"/>
      <c r="B81" s="185"/>
      <c r="C81" s="32" t="s">
        <v>5</v>
      </c>
      <c r="D81" s="32" t="s">
        <v>16</v>
      </c>
      <c r="E81" s="105">
        <v>14554876</v>
      </c>
      <c r="F81" s="35"/>
      <c r="G81" s="32">
        <v>2</v>
      </c>
      <c r="H81" s="32"/>
      <c r="I81" s="102">
        <f>INDEX('[1]CE 1'!$S$165:$S$335,MATCH(E81,'[1]CE 1'!$N$165:$N$335,0))</f>
        <v>75.33</v>
      </c>
      <c r="J81" s="102">
        <f t="shared" si="2"/>
        <v>150.66</v>
      </c>
      <c r="K81" s="32" t="s">
        <v>353</v>
      </c>
      <c r="L81" s="102">
        <v>91.197834</v>
      </c>
      <c r="M81" s="103">
        <f t="shared" si="3"/>
        <v>182.395668</v>
      </c>
      <c r="N81" s="32" t="s">
        <v>55</v>
      </c>
      <c r="P81">
        <f>INDEX('[2]ALL PO for 3 unit'!$R$2:$R$184,MATCH(E81,'[2]ALL PO for 3 unit'!$B$2:$B$184,0))</f>
        <v>5</v>
      </c>
      <c r="Q81" t="str">
        <f>INDEX('[2]ALL PO for 3 unit'!$AC$2:$AC$184,MATCH(E81,'[2]ALL PO for 3 unit'!$B$2:$B$184,0))</f>
        <v>CE1 EX Stock &amp; SG Stock</v>
      </c>
    </row>
    <row r="82" spans="1:17" ht="15" hidden="1" customHeight="1" x14ac:dyDescent="0.25">
      <c r="A82" s="185"/>
      <c r="B82" s="185"/>
      <c r="C82" s="32" t="s">
        <v>5</v>
      </c>
      <c r="D82" s="32" t="s">
        <v>25</v>
      </c>
      <c r="E82" s="105">
        <v>967955</v>
      </c>
      <c r="F82" s="35"/>
      <c r="G82" s="32">
        <v>1</v>
      </c>
      <c r="H82" s="32"/>
      <c r="I82" s="102">
        <v>3.4</v>
      </c>
      <c r="J82" s="102">
        <f t="shared" si="2"/>
        <v>3.4</v>
      </c>
      <c r="K82" s="32"/>
      <c r="L82" s="102">
        <v>7.037121</v>
      </c>
      <c r="M82" s="103">
        <f t="shared" si="3"/>
        <v>7.037121</v>
      </c>
      <c r="N82" s="32" t="s">
        <v>54</v>
      </c>
      <c r="P82">
        <f>INDEX('[2]ALL PO for 3 unit'!$R$2:$R$184,MATCH(E82,'[2]ALL PO for 3 unit'!$B$2:$B$184,0))</f>
        <v>0</v>
      </c>
      <c r="Q82" t="str">
        <f>INDEX('[2]ALL PO for 3 unit'!$AC$2:$AC$184,MATCH(E82,'[2]ALL PO for 3 unit'!$B$2:$B$184,0))</f>
        <v>Ex stk in Reman</v>
      </c>
    </row>
    <row r="83" spans="1:17" ht="15" hidden="1" customHeight="1" x14ac:dyDescent="0.25">
      <c r="A83" s="185"/>
      <c r="B83" s="185"/>
      <c r="C83" s="32" t="s">
        <v>5</v>
      </c>
      <c r="D83" s="32" t="s">
        <v>25</v>
      </c>
      <c r="E83" s="105">
        <v>949238</v>
      </c>
      <c r="F83" s="35"/>
      <c r="G83" s="32">
        <v>7</v>
      </c>
      <c r="H83" s="32"/>
      <c r="I83" s="102">
        <f>INDEX('[1]CE 1'!$S$165:$S$335,MATCH(E83,'[1]CE 1'!$N$165:$N$335,0))</f>
        <v>1.7</v>
      </c>
      <c r="J83" s="102">
        <f t="shared" si="2"/>
        <v>11.9</v>
      </c>
      <c r="K83" s="32" t="s">
        <v>353</v>
      </c>
      <c r="L83" s="102">
        <v>1.7924769843750001</v>
      </c>
      <c r="M83" s="103">
        <f t="shared" si="3"/>
        <v>12.547338890625001</v>
      </c>
      <c r="N83" s="32" t="s">
        <v>54</v>
      </c>
      <c r="P83">
        <f>INDEX('[2]ALL PO for 3 unit'!$R$2:$R$184,MATCH(E83,'[2]ALL PO for 3 unit'!$B$2:$B$184,0))</f>
        <v>27</v>
      </c>
      <c r="Q83" t="str">
        <f>INDEX('[2]ALL PO for 3 unit'!$AC$2:$AC$184,MATCH(E83,'[2]ALL PO for 3 unit'!$B$2:$B$184,0))</f>
        <v>EX stk in SG</v>
      </c>
    </row>
    <row r="84" spans="1:17" ht="15" hidden="1" customHeight="1" x14ac:dyDescent="0.25">
      <c r="A84" s="185"/>
      <c r="B84" s="185"/>
      <c r="C84" s="32" t="s">
        <v>5</v>
      </c>
      <c r="D84" s="32" t="s">
        <v>25</v>
      </c>
      <c r="E84" s="105">
        <v>993325</v>
      </c>
      <c r="F84" s="35">
        <v>13948700</v>
      </c>
      <c r="G84" s="32">
        <v>2</v>
      </c>
      <c r="H84" s="32"/>
      <c r="I84" s="102">
        <v>12000</v>
      </c>
      <c r="J84" s="102">
        <f t="shared" si="2"/>
        <v>24000</v>
      </c>
      <c r="K84" s="32"/>
      <c r="L84" s="102">
        <v>5.9998575000000001</v>
      </c>
      <c r="M84" s="103">
        <f t="shared" si="3"/>
        <v>11.999715</v>
      </c>
      <c r="N84" s="32" t="s">
        <v>55</v>
      </c>
      <c r="P84" t="e">
        <f>INDEX('[2]ALL PO for 3 unit'!$R$2:$R$184,MATCH(E84,'[2]ALL PO for 3 unit'!$B$2:$B$184,0))</f>
        <v>#N/A</v>
      </c>
      <c r="Q84" t="e">
        <f>INDEX('[2]ALL PO for 3 unit'!$AC$2:$AC$184,MATCH(E84,'[2]ALL PO for 3 unit'!$B$2:$B$184,0))</f>
        <v>#N/A</v>
      </c>
    </row>
    <row r="85" spans="1:17" ht="15" hidden="1" customHeight="1" x14ac:dyDescent="0.25">
      <c r="A85" s="185"/>
      <c r="B85" s="185"/>
      <c r="C85" s="32" t="s">
        <v>5</v>
      </c>
      <c r="D85" s="32" t="s">
        <v>25</v>
      </c>
      <c r="E85" s="105">
        <v>967955</v>
      </c>
      <c r="F85" s="35"/>
      <c r="G85" s="32">
        <v>1</v>
      </c>
      <c r="H85" s="32"/>
      <c r="I85" s="102">
        <v>3.4</v>
      </c>
      <c r="J85" s="102">
        <f t="shared" si="2"/>
        <v>3.4</v>
      </c>
      <c r="K85" s="32"/>
      <c r="L85" s="102">
        <v>7.037121</v>
      </c>
      <c r="M85" s="103">
        <f t="shared" si="3"/>
        <v>7.037121</v>
      </c>
      <c r="N85" s="32" t="s">
        <v>54</v>
      </c>
      <c r="P85">
        <f>INDEX('[2]ALL PO for 3 unit'!$R$2:$R$184,MATCH(E85,'[2]ALL PO for 3 unit'!$B$2:$B$184,0))</f>
        <v>0</v>
      </c>
      <c r="Q85" t="str">
        <f>INDEX('[2]ALL PO for 3 unit'!$AC$2:$AC$184,MATCH(E85,'[2]ALL PO for 3 unit'!$B$2:$B$184,0))</f>
        <v>Ex stk in Reman</v>
      </c>
    </row>
    <row r="86" spans="1:17" ht="15" hidden="1" customHeight="1" x14ac:dyDescent="0.25">
      <c r="A86" s="185"/>
      <c r="B86" s="185"/>
      <c r="C86" s="32" t="s">
        <v>5</v>
      </c>
      <c r="D86" s="32" t="s">
        <v>25</v>
      </c>
      <c r="E86" s="105">
        <v>983527</v>
      </c>
      <c r="F86" s="35"/>
      <c r="G86" s="32">
        <v>2</v>
      </c>
      <c r="H86" s="32"/>
      <c r="I86" s="102">
        <v>0.71</v>
      </c>
      <c r="J86" s="102">
        <f t="shared" si="2"/>
        <v>1.42</v>
      </c>
      <c r="K86" s="32"/>
      <c r="L86" s="102">
        <v>1.3220025</v>
      </c>
      <c r="M86" s="103">
        <f t="shared" si="3"/>
        <v>2.6440049999999999</v>
      </c>
      <c r="N86" s="32" t="s">
        <v>55</v>
      </c>
      <c r="P86">
        <f>INDEX('[2]ALL PO for 3 unit'!$R$2:$R$184,MATCH(E86,'[2]ALL PO for 3 unit'!$B$2:$B$184,0))</f>
        <v>0</v>
      </c>
      <c r="Q86" t="str">
        <f>INDEX('[2]ALL PO for 3 unit'!$AC$2:$AC$184,MATCH(E86,'[2]ALL PO for 3 unit'!$B$2:$B$184,0))</f>
        <v>Ex stk in Reman</v>
      </c>
    </row>
    <row r="87" spans="1:17" ht="15" hidden="1" customHeight="1" x14ac:dyDescent="0.25">
      <c r="A87" s="185"/>
      <c r="B87" s="185"/>
      <c r="C87" s="32" t="s">
        <v>88</v>
      </c>
      <c r="D87" s="32" t="s">
        <v>25</v>
      </c>
      <c r="E87" s="105">
        <v>978129</v>
      </c>
      <c r="F87" s="35"/>
      <c r="G87" s="32">
        <v>2</v>
      </c>
      <c r="H87" s="32"/>
      <c r="I87" s="102">
        <v>3.61</v>
      </c>
      <c r="J87" s="102">
        <f t="shared" si="2"/>
        <v>7.22</v>
      </c>
      <c r="K87" s="32" t="s">
        <v>353</v>
      </c>
      <c r="L87" s="102">
        <v>4.0473615000000001</v>
      </c>
      <c r="M87" s="103">
        <f t="shared" si="3"/>
        <v>8.0947230000000001</v>
      </c>
      <c r="N87" s="32" t="s">
        <v>55</v>
      </c>
      <c r="O87" t="s">
        <v>356</v>
      </c>
      <c r="P87">
        <f>INDEX('[2]ALL PO for 3 unit'!$R$2:$R$184,MATCH(E87,'[2]ALL PO for 3 unit'!$B$2:$B$184,0))</f>
        <v>0</v>
      </c>
      <c r="Q87" t="str">
        <f>INDEX('[2]ALL PO for 3 unit'!$AC$2:$AC$184,MATCH(E87,'[2]ALL PO for 3 unit'!$B$2:$B$184,0))</f>
        <v>Ex stk in Reman</v>
      </c>
    </row>
    <row r="88" spans="1:17" ht="15" hidden="1" customHeight="1" x14ac:dyDescent="0.25">
      <c r="A88" s="185"/>
      <c r="B88" s="185"/>
      <c r="C88" s="32" t="s">
        <v>5</v>
      </c>
      <c r="D88" s="32" t="s">
        <v>259</v>
      </c>
      <c r="E88" s="105">
        <v>14561970</v>
      </c>
      <c r="F88" s="35"/>
      <c r="G88" s="32">
        <v>1</v>
      </c>
      <c r="H88" s="32"/>
      <c r="I88" s="102">
        <v>227.64</v>
      </c>
      <c r="J88" s="102">
        <f t="shared" si="2"/>
        <v>227.64</v>
      </c>
      <c r="K88" s="32" t="s">
        <v>353</v>
      </c>
      <c r="L88" s="108">
        <v>916.36363636363637</v>
      </c>
      <c r="M88" s="103">
        <f t="shared" si="3"/>
        <v>916.36363636363637</v>
      </c>
      <c r="N88" s="32" t="s">
        <v>260</v>
      </c>
      <c r="O88" s="78" t="s">
        <v>357</v>
      </c>
      <c r="P88">
        <f>INDEX('[2]ALL PO for 3 unit'!$R$2:$R$184,MATCH(E88,'[2]ALL PO for 3 unit'!$B$2:$B$184,0))</f>
        <v>0</v>
      </c>
      <c r="Q88" t="str">
        <f>INDEX('[2]ALL PO for 3 unit'!$AC$2:$AC$184,MATCH(E88,'[2]ALL PO for 3 unit'!$B$2:$B$184,0))</f>
        <v>Foreign</v>
      </c>
    </row>
    <row r="89" spans="1:17" ht="15" hidden="1" customHeight="1" x14ac:dyDescent="0.25">
      <c r="A89" s="185"/>
      <c r="B89" s="185"/>
      <c r="C89" s="32" t="s">
        <v>5</v>
      </c>
      <c r="D89" s="32" t="s">
        <v>261</v>
      </c>
      <c r="E89" s="105">
        <v>14528378</v>
      </c>
      <c r="F89" s="35"/>
      <c r="G89" s="32">
        <v>1</v>
      </c>
      <c r="H89" s="32"/>
      <c r="I89" s="102">
        <f>INDEX('[1]CE 1'!$S$165:$S$335,MATCH(E89,'[1]CE 1'!$N$165:$N$335,0))</f>
        <v>896.03</v>
      </c>
      <c r="J89" s="102">
        <f t="shared" si="2"/>
        <v>896.03</v>
      </c>
      <c r="K89" s="32" t="s">
        <v>353</v>
      </c>
      <c r="L89" s="102">
        <v>946.55207882812522</v>
      </c>
      <c r="M89" s="103">
        <f t="shared" si="3"/>
        <v>946.55207882812522</v>
      </c>
      <c r="N89" s="32" t="s">
        <v>54</v>
      </c>
      <c r="O89" s="78"/>
      <c r="P89">
        <f>INDEX('[2]ALL PO for 3 unit'!$R$2:$R$184,MATCH(E89,'[2]ALL PO for 3 unit'!$B$2:$B$184,0))</f>
        <v>3</v>
      </c>
      <c r="Q89" t="str">
        <f>INDEX('[2]ALL PO for 3 unit'!$AC$2:$AC$184,MATCH(E89,'[2]ALL PO for 3 unit'!$B$2:$B$184,0))</f>
        <v>CE1 EX Stock</v>
      </c>
    </row>
    <row r="90" spans="1:17" ht="15" hidden="1" customHeight="1" x14ac:dyDescent="0.25">
      <c r="A90" s="185" t="s">
        <v>262</v>
      </c>
      <c r="B90" s="185" t="s">
        <v>119</v>
      </c>
      <c r="C90" s="32" t="s">
        <v>5</v>
      </c>
      <c r="D90" s="32" t="s">
        <v>10</v>
      </c>
      <c r="E90" s="105">
        <v>14564857</v>
      </c>
      <c r="F90" s="32"/>
      <c r="G90" s="32">
        <v>1</v>
      </c>
      <c r="H90" s="32"/>
      <c r="I90" s="102">
        <f>INDEX('[1]CE 1'!$S$165:$S$335,MATCH(E90,'[1]CE 1'!$N$165:$N$335,0))</f>
        <v>99.22</v>
      </c>
      <c r="J90" s="102">
        <f t="shared" si="2"/>
        <v>99.22</v>
      </c>
      <c r="K90" s="32" t="s">
        <v>353</v>
      </c>
      <c r="L90" s="102">
        <v>120.1151133</v>
      </c>
      <c r="M90" s="103">
        <f t="shared" si="3"/>
        <v>120.1151133</v>
      </c>
      <c r="N90" s="32" t="s">
        <v>116</v>
      </c>
      <c r="O90" s="78"/>
      <c r="P90">
        <f>INDEX('[2]ALL PO for 3 unit'!$R$2:$R$184,MATCH(E90,'[2]ALL PO for 3 unit'!$B$2:$B$184,0))</f>
        <v>1</v>
      </c>
      <c r="Q90" t="str">
        <f>INDEX('[2]ALL PO for 3 unit'!$AC$2:$AC$184,MATCH(E90,'[2]ALL PO for 3 unit'!$B$2:$B$184,0))</f>
        <v>CE1 EX Stock</v>
      </c>
    </row>
    <row r="91" spans="1:17" ht="15" hidden="1" customHeight="1" x14ac:dyDescent="0.25">
      <c r="A91" s="185"/>
      <c r="B91" s="185"/>
      <c r="C91" s="32" t="s">
        <v>94</v>
      </c>
      <c r="D91" s="32" t="s">
        <v>114</v>
      </c>
      <c r="E91" s="105" t="s">
        <v>120</v>
      </c>
      <c r="F91" s="32"/>
      <c r="G91" s="32">
        <v>1</v>
      </c>
      <c r="H91" s="32"/>
      <c r="I91" s="102">
        <v>96500</v>
      </c>
      <c r="J91" s="102">
        <f t="shared" si="2"/>
        <v>96500</v>
      </c>
      <c r="K91" s="32" t="s">
        <v>6</v>
      </c>
      <c r="L91" s="102">
        <v>27.5625</v>
      </c>
      <c r="M91" s="103">
        <f t="shared" si="3"/>
        <v>27.5625</v>
      </c>
      <c r="N91" s="32" t="s">
        <v>94</v>
      </c>
      <c r="P91">
        <f>INDEX('[2]ALL PO for 3 unit'!$R$2:$R$184,MATCH(E91,'[2]ALL PO for 3 unit'!$B$2:$B$184,0))</f>
        <v>0</v>
      </c>
      <c r="Q91" t="str">
        <f>INDEX('[2]ALL PO for 3 unit'!$AC$2:$AC$184,MATCH(E91,'[2]ALL PO for 3 unit'!$B$2:$B$184,0))</f>
        <v>Local</v>
      </c>
    </row>
    <row r="92" spans="1:17" ht="15" hidden="1" customHeight="1" x14ac:dyDescent="0.25">
      <c r="A92" s="185"/>
      <c r="B92" s="185"/>
      <c r="C92" s="32" t="s">
        <v>88</v>
      </c>
      <c r="D92" s="32" t="s">
        <v>25</v>
      </c>
      <c r="E92" s="105">
        <v>993327</v>
      </c>
      <c r="F92" s="32"/>
      <c r="G92" s="32">
        <v>7</v>
      </c>
      <c r="H92" s="32"/>
      <c r="I92" s="102">
        <v>2.73</v>
      </c>
      <c r="J92" s="102">
        <f t="shared" si="2"/>
        <v>19.11</v>
      </c>
      <c r="K92" s="32" t="s">
        <v>353</v>
      </c>
      <c r="L92" s="102">
        <v>4.9662112499999997</v>
      </c>
      <c r="M92" s="103">
        <f t="shared" si="3"/>
        <v>34.763478749999997</v>
      </c>
      <c r="N92" s="32" t="s">
        <v>198</v>
      </c>
      <c r="O92" t="s">
        <v>356</v>
      </c>
      <c r="P92">
        <f>INDEX('[2]ALL PO for 3 unit'!$R$2:$R$184,MATCH(E92,'[2]ALL PO for 3 unit'!$B$2:$B$184,0))</f>
        <v>0</v>
      </c>
      <c r="Q92" t="str">
        <f>INDEX('[2]ALL PO for 3 unit'!$AC$2:$AC$184,MATCH(E92,'[2]ALL PO for 3 unit'!$B$2:$B$184,0))</f>
        <v>Ex stk in Reman</v>
      </c>
    </row>
    <row r="93" spans="1:17" ht="15" hidden="1" customHeight="1" x14ac:dyDescent="0.25">
      <c r="A93" s="185"/>
      <c r="B93" s="185"/>
      <c r="C93" s="32" t="s">
        <v>5</v>
      </c>
      <c r="D93" s="32" t="s">
        <v>25</v>
      </c>
      <c r="E93" s="105">
        <v>980102</v>
      </c>
      <c r="F93" s="107" t="s">
        <v>263</v>
      </c>
      <c r="G93" s="32">
        <v>8</v>
      </c>
      <c r="H93" s="32"/>
      <c r="I93" s="102">
        <v>6.5</v>
      </c>
      <c r="J93" s="102">
        <f t="shared" si="2"/>
        <v>52</v>
      </c>
      <c r="K93" s="32"/>
      <c r="L93" s="102">
        <v>13.484425500000002</v>
      </c>
      <c r="M93" s="103">
        <f t="shared" si="3"/>
        <v>107.87540400000002</v>
      </c>
      <c r="N93" s="32" t="s">
        <v>251</v>
      </c>
      <c r="P93">
        <f>INDEX('[2]ALL PO for 3 unit'!$R$2:$R$184,MATCH(E93,'[2]ALL PO for 3 unit'!$B$2:$B$184,0))</f>
        <v>0</v>
      </c>
      <c r="Q93" t="str">
        <f>INDEX('[2]ALL PO for 3 unit'!$AC$2:$AC$184,MATCH(E93,'[2]ALL PO for 3 unit'!$B$2:$B$184,0))</f>
        <v>Ex stk in Reman</v>
      </c>
    </row>
    <row r="94" spans="1:17" ht="15" hidden="1" customHeight="1" x14ac:dyDescent="0.25">
      <c r="A94" s="185"/>
      <c r="B94" s="185"/>
      <c r="C94" s="32" t="s">
        <v>5</v>
      </c>
      <c r="D94" s="32" t="s">
        <v>25</v>
      </c>
      <c r="E94" s="105">
        <v>983502</v>
      </c>
      <c r="F94" s="32"/>
      <c r="G94" s="32">
        <v>64</v>
      </c>
      <c r="H94" s="32"/>
      <c r="I94" s="102">
        <v>0.36</v>
      </c>
      <c r="J94" s="102">
        <f t="shared" si="2"/>
        <v>23.04</v>
      </c>
      <c r="K94" s="32"/>
      <c r="L94" s="102">
        <v>0.63049349999999993</v>
      </c>
      <c r="M94" s="103">
        <f t="shared" si="3"/>
        <v>40.351583999999995</v>
      </c>
      <c r="N94" s="32" t="s">
        <v>54</v>
      </c>
      <c r="P94">
        <f>INDEX('[2]ALL PO for 3 unit'!$R$2:$R$184,MATCH(E94,'[2]ALL PO for 3 unit'!$B$2:$B$184,0))</f>
        <v>0</v>
      </c>
      <c r="Q94" t="str">
        <f>INDEX('[2]ALL PO for 3 unit'!$AC$2:$AC$184,MATCH(E94,'[2]ALL PO for 3 unit'!$B$2:$B$184,0))</f>
        <v>Ex stk in Reman</v>
      </c>
    </row>
    <row r="95" spans="1:17" ht="15" hidden="1" customHeight="1" x14ac:dyDescent="0.25">
      <c r="A95" s="185"/>
      <c r="B95" s="185"/>
      <c r="C95" s="32" t="s">
        <v>5</v>
      </c>
      <c r="D95" s="32" t="s">
        <v>25</v>
      </c>
      <c r="E95" s="105">
        <v>983505</v>
      </c>
      <c r="F95" s="32"/>
      <c r="G95" s="32">
        <v>65</v>
      </c>
      <c r="H95" s="32"/>
      <c r="I95" s="102">
        <v>0.34</v>
      </c>
      <c r="J95" s="102">
        <f t="shared" si="2"/>
        <v>22.1</v>
      </c>
      <c r="K95" s="32"/>
      <c r="L95" s="102">
        <v>0.50846250000000004</v>
      </c>
      <c r="M95" s="103">
        <f t="shared" si="3"/>
        <v>33.050062500000003</v>
      </c>
      <c r="N95" s="32" t="s">
        <v>54</v>
      </c>
      <c r="P95">
        <f>INDEX('[2]ALL PO for 3 unit'!$R$2:$R$184,MATCH(E95,'[2]ALL PO for 3 unit'!$B$2:$B$184,0))</f>
        <v>0</v>
      </c>
      <c r="Q95" t="str">
        <f>INDEX('[2]ALL PO for 3 unit'!$AC$2:$AC$184,MATCH(E95,'[2]ALL PO for 3 unit'!$B$2:$B$184,0))</f>
        <v>Ex stk in Reman</v>
      </c>
    </row>
    <row r="96" spans="1:17" ht="15" hidden="1" customHeight="1" x14ac:dyDescent="0.25">
      <c r="A96" s="185"/>
      <c r="B96" s="185"/>
      <c r="C96" s="32" t="s">
        <v>5</v>
      </c>
      <c r="D96" s="32" t="s">
        <v>121</v>
      </c>
      <c r="E96" s="105">
        <v>947626</v>
      </c>
      <c r="F96" s="32"/>
      <c r="G96" s="32">
        <v>1</v>
      </c>
      <c r="H96" s="32"/>
      <c r="I96" s="102">
        <f>INDEX('[1]CE 1'!$S$165:$S$335,MATCH(E96,'[1]CE 1'!$N$165:$N$335,0))</f>
        <v>1.46</v>
      </c>
      <c r="J96" s="102">
        <f t="shared" si="2"/>
        <v>1.46</v>
      </c>
      <c r="K96" s="32" t="s">
        <v>353</v>
      </c>
      <c r="L96" s="102">
        <v>1.7694495000000001</v>
      </c>
      <c r="M96" s="103">
        <f t="shared" si="3"/>
        <v>1.7694495000000001</v>
      </c>
      <c r="N96" s="32" t="s">
        <v>54</v>
      </c>
      <c r="P96">
        <f>INDEX('[2]ALL PO for 3 unit'!$R$2:$R$184,MATCH(E96,'[2]ALL PO for 3 unit'!$B$2:$B$184,0))</f>
        <v>1</v>
      </c>
      <c r="Q96" t="str">
        <f>INDEX('[2]ALL PO for 3 unit'!$AC$2:$AC$184,MATCH(E96,'[2]ALL PO for 3 unit'!$B$2:$B$184,0))</f>
        <v xml:space="preserve"> CE1 EX stk in SG</v>
      </c>
    </row>
    <row r="97" spans="1:17" ht="15" hidden="1" customHeight="1" x14ac:dyDescent="0.25">
      <c r="A97" s="185"/>
      <c r="B97" s="185"/>
      <c r="C97" s="32" t="s">
        <v>5</v>
      </c>
      <c r="D97" s="32" t="s">
        <v>25</v>
      </c>
      <c r="E97" s="105">
        <v>983495</v>
      </c>
      <c r="F97" s="32"/>
      <c r="G97" s="32">
        <v>1</v>
      </c>
      <c r="H97" s="32"/>
      <c r="I97" s="102">
        <f>INDEX('[1]CE 1'!$S$165:$S$335,MATCH(E97,'[1]CE 1'!$N$165:$N$335,0))</f>
        <v>0.62</v>
      </c>
      <c r="J97" s="102">
        <f t="shared" si="2"/>
        <v>0.62</v>
      </c>
      <c r="K97" s="32" t="s">
        <v>353</v>
      </c>
      <c r="L97" s="102">
        <v>0.75252450000000004</v>
      </c>
      <c r="M97" s="103">
        <f t="shared" si="3"/>
        <v>0.75252450000000004</v>
      </c>
      <c r="N97" s="32" t="s">
        <v>54</v>
      </c>
      <c r="P97">
        <f>INDEX('[2]ALL PO for 3 unit'!$R$2:$R$184,MATCH(E97,'[2]ALL PO for 3 unit'!$B$2:$B$184,0))</f>
        <v>1</v>
      </c>
      <c r="Q97" t="str">
        <f>INDEX('[2]ALL PO for 3 unit'!$AC$2:$AC$184,MATCH(E97,'[2]ALL PO for 3 unit'!$B$2:$B$184,0))</f>
        <v>CE1 EX Stock</v>
      </c>
    </row>
    <row r="98" spans="1:17" ht="15" hidden="1" customHeight="1" x14ac:dyDescent="0.25">
      <c r="A98" s="185"/>
      <c r="B98" s="185"/>
      <c r="C98" s="32" t="s">
        <v>5</v>
      </c>
      <c r="D98" s="32" t="s">
        <v>25</v>
      </c>
      <c r="E98" s="105">
        <v>990557</v>
      </c>
      <c r="F98" s="32"/>
      <c r="G98" s="32">
        <v>4</v>
      </c>
      <c r="H98" s="32"/>
      <c r="I98" s="102">
        <f>INDEX('[1]CE 1'!$S$165:$S$335,MATCH(E98,'[1]CE 1'!$N$165:$N$335,0))</f>
        <v>0.86</v>
      </c>
      <c r="J98" s="102">
        <f t="shared" si="2"/>
        <v>3.44</v>
      </c>
      <c r="K98" s="32" t="s">
        <v>353</v>
      </c>
      <c r="L98" s="102">
        <v>1.0372635000000001</v>
      </c>
      <c r="M98" s="103">
        <f t="shared" si="3"/>
        <v>4.1490540000000005</v>
      </c>
      <c r="N98" s="32" t="s">
        <v>54</v>
      </c>
      <c r="P98">
        <f>INDEX('[2]ALL PO for 3 unit'!$R$2:$R$184,MATCH(E98,'[2]ALL PO for 3 unit'!$B$2:$B$184,0))</f>
        <v>4</v>
      </c>
      <c r="Q98" t="str">
        <f>INDEX('[2]ALL PO for 3 unit'!$AC$2:$AC$184,MATCH(E98,'[2]ALL PO for 3 unit'!$B$2:$B$184,0))</f>
        <v xml:space="preserve"> CE1 EX stk in SG</v>
      </c>
    </row>
    <row r="99" spans="1:17" ht="15" hidden="1" customHeight="1" x14ac:dyDescent="0.25">
      <c r="A99" s="185"/>
      <c r="B99" s="185"/>
      <c r="C99" s="32" t="s">
        <v>5</v>
      </c>
      <c r="D99" s="32" t="s">
        <v>25</v>
      </c>
      <c r="E99" s="105">
        <v>983524</v>
      </c>
      <c r="F99" s="32" t="s">
        <v>264</v>
      </c>
      <c r="G99" s="32">
        <v>3</v>
      </c>
      <c r="H99" s="32"/>
      <c r="I99" s="102"/>
      <c r="J99" s="102">
        <f t="shared" si="2"/>
        <v>0</v>
      </c>
      <c r="K99" s="32"/>
      <c r="L99" s="102">
        <v>1.1796329999999997</v>
      </c>
      <c r="M99" s="103">
        <f t="shared" si="3"/>
        <v>3.5388989999999989</v>
      </c>
      <c r="N99" s="32" t="s">
        <v>55</v>
      </c>
      <c r="P99">
        <f>INDEX('[2]ALL PO for 3 unit'!$R$2:$R$184,MATCH(E99,'[2]ALL PO for 3 unit'!$B$2:$B$184,0))</f>
        <v>0</v>
      </c>
      <c r="Q99" t="str">
        <f>INDEX('[2]ALL PO for 3 unit'!$AC$2:$AC$184,MATCH(E99,'[2]ALL PO for 3 unit'!$B$2:$B$184,0))</f>
        <v>Ex stk in Reman</v>
      </c>
    </row>
    <row r="100" spans="1:17" ht="15" hidden="1" customHeight="1" x14ac:dyDescent="0.25">
      <c r="A100" s="185"/>
      <c r="B100" s="185"/>
      <c r="C100" s="32" t="s">
        <v>5</v>
      </c>
      <c r="D100" s="32" t="s">
        <v>25</v>
      </c>
      <c r="E100" s="105">
        <v>990608</v>
      </c>
      <c r="F100" s="32"/>
      <c r="G100" s="32">
        <v>1</v>
      </c>
      <c r="H100" s="32"/>
      <c r="I100" s="102">
        <f>INDEX('[1]CE 1'!$S$165:$S$335,MATCH(E100,'[1]CE 1'!$N$165:$N$335,0))</f>
        <v>1.38</v>
      </c>
      <c r="J100" s="102">
        <f t="shared" si="2"/>
        <v>1.38</v>
      </c>
      <c r="K100" s="32" t="s">
        <v>353</v>
      </c>
      <c r="L100" s="102">
        <v>1.6677570000000002</v>
      </c>
      <c r="M100" s="103">
        <f t="shared" si="3"/>
        <v>1.6677570000000002</v>
      </c>
      <c r="N100" s="32" t="s">
        <v>54</v>
      </c>
      <c r="P100">
        <f>INDEX('[2]ALL PO for 3 unit'!$R$2:$R$184,MATCH(E100,'[2]ALL PO for 3 unit'!$B$2:$B$184,0))</f>
        <v>1</v>
      </c>
      <c r="Q100" t="str">
        <f>INDEX('[2]ALL PO for 3 unit'!$AC$2:$AC$184,MATCH(E100,'[2]ALL PO for 3 unit'!$B$2:$B$184,0))</f>
        <v>CE1 EX Stock</v>
      </c>
    </row>
    <row r="101" spans="1:17" ht="15" hidden="1" customHeight="1" x14ac:dyDescent="0.25">
      <c r="A101" s="185"/>
      <c r="B101" s="185"/>
      <c r="C101" s="32" t="s">
        <v>88</v>
      </c>
      <c r="D101" s="32" t="s">
        <v>25</v>
      </c>
      <c r="E101" s="105">
        <v>14882685</v>
      </c>
      <c r="F101" s="32" t="s">
        <v>265</v>
      </c>
      <c r="G101" s="32">
        <v>1</v>
      </c>
      <c r="H101" s="32"/>
      <c r="I101" s="102">
        <v>1.32</v>
      </c>
      <c r="J101" s="102">
        <f t="shared" si="2"/>
        <v>1.32</v>
      </c>
      <c r="K101" s="32" t="s">
        <v>353</v>
      </c>
      <c r="L101" s="102">
        <v>2.4558187500000002</v>
      </c>
      <c r="M101" s="103">
        <f t="shared" si="3"/>
        <v>2.4558187500000002</v>
      </c>
      <c r="N101" s="32" t="s">
        <v>55</v>
      </c>
      <c r="O101" t="s">
        <v>356</v>
      </c>
      <c r="P101" t="e">
        <f>INDEX('[2]ALL PO for 3 unit'!$R$2:$R$184,MATCH(E101,'[2]ALL PO for 3 unit'!$B$2:$B$184,0))</f>
        <v>#N/A</v>
      </c>
      <c r="Q101" t="e">
        <f>INDEX('[2]ALL PO for 3 unit'!$AC$2:$AC$184,MATCH(E101,'[2]ALL PO for 3 unit'!$B$2:$B$184,0))</f>
        <v>#N/A</v>
      </c>
    </row>
    <row r="102" spans="1:17" ht="15" hidden="1" customHeight="1" x14ac:dyDescent="0.25">
      <c r="A102" s="185"/>
      <c r="B102" s="185"/>
      <c r="C102" s="32" t="s">
        <v>5</v>
      </c>
      <c r="D102" s="32" t="s">
        <v>25</v>
      </c>
      <c r="E102" s="105">
        <v>983519</v>
      </c>
      <c r="F102" s="32"/>
      <c r="G102" s="32">
        <v>2</v>
      </c>
      <c r="H102" s="32"/>
      <c r="I102" s="102">
        <f>INDEX('[1]CE 1'!$S$165:$S$335,MATCH(E102,'[1]CE 1'!$N$165:$N$335,0))</f>
        <v>3.09</v>
      </c>
      <c r="J102" s="102">
        <f t="shared" si="2"/>
        <v>6.18</v>
      </c>
      <c r="K102" s="32" t="s">
        <v>353</v>
      </c>
      <c r="L102" s="102">
        <v>3.7422840000000002</v>
      </c>
      <c r="M102" s="103">
        <f t="shared" si="3"/>
        <v>7.4845680000000003</v>
      </c>
      <c r="N102" s="32" t="s">
        <v>54</v>
      </c>
      <c r="P102">
        <f>INDEX('[2]ALL PO for 3 unit'!$R$2:$R$184,MATCH(E102,'[2]ALL PO for 3 unit'!$B$2:$B$184,0))</f>
        <v>2</v>
      </c>
      <c r="Q102" t="str">
        <f>INDEX('[2]ALL PO for 3 unit'!$AC$2:$AC$184,MATCH(E102,'[2]ALL PO for 3 unit'!$B$2:$B$184,0))</f>
        <v xml:space="preserve"> CE1 EX stk in SG</v>
      </c>
    </row>
    <row r="103" spans="1:17" ht="15" hidden="1" customHeight="1" x14ac:dyDescent="0.25">
      <c r="A103" s="185"/>
      <c r="B103" s="185"/>
      <c r="C103" s="32" t="s">
        <v>5</v>
      </c>
      <c r="D103" s="32" t="s">
        <v>25</v>
      </c>
      <c r="E103" s="105">
        <v>981291</v>
      </c>
      <c r="F103" s="32"/>
      <c r="G103" s="32">
        <v>5</v>
      </c>
      <c r="H103" s="32"/>
      <c r="I103" s="102">
        <f>INDEX('[1]CE 1'!$S$165:$S$335,MATCH(E103,'[1]CE 1'!$N$165:$N$335,0))</f>
        <v>3.51</v>
      </c>
      <c r="J103" s="102">
        <f t="shared" si="2"/>
        <v>17.549999999999997</v>
      </c>
      <c r="K103" s="32" t="s">
        <v>353</v>
      </c>
      <c r="L103" s="102">
        <v>4.2507465</v>
      </c>
      <c r="M103" s="103">
        <f t="shared" si="3"/>
        <v>21.253732499999998</v>
      </c>
      <c r="N103" s="32" t="s">
        <v>54</v>
      </c>
      <c r="P103">
        <f>INDEX('[2]ALL PO for 3 unit'!$R$2:$R$184,MATCH(E103,'[2]ALL PO for 3 unit'!$B$2:$B$184,0))</f>
        <v>5</v>
      </c>
      <c r="Q103" t="str">
        <f>INDEX('[2]ALL PO for 3 unit'!$AC$2:$AC$184,MATCH(E103,'[2]ALL PO for 3 unit'!$B$2:$B$184,0))</f>
        <v>CE1 EX Stock</v>
      </c>
    </row>
    <row r="104" spans="1:17" ht="15" hidden="1" customHeight="1" x14ac:dyDescent="0.25">
      <c r="A104" s="185"/>
      <c r="B104" s="185"/>
      <c r="C104" s="32" t="s">
        <v>5</v>
      </c>
      <c r="D104" s="32" t="s">
        <v>10</v>
      </c>
      <c r="E104" s="105">
        <v>14564858</v>
      </c>
      <c r="F104" s="32"/>
      <c r="G104" s="32">
        <v>1</v>
      </c>
      <c r="H104" s="32"/>
      <c r="I104" s="102">
        <v>671009.06000000006</v>
      </c>
      <c r="J104" s="102">
        <f t="shared" si="2"/>
        <v>671009.06000000006</v>
      </c>
      <c r="K104" s="32" t="s">
        <v>6</v>
      </c>
      <c r="L104" s="102">
        <v>273.00368550000002</v>
      </c>
      <c r="M104" s="103">
        <f t="shared" si="3"/>
        <v>273.00368550000002</v>
      </c>
      <c r="N104" s="32" t="s">
        <v>116</v>
      </c>
      <c r="O104" t="s">
        <v>359</v>
      </c>
      <c r="P104">
        <f>INDEX('[2]ALL PO for 3 unit'!$R$2:$R$184,MATCH(E104,'[2]ALL PO for 3 unit'!$B$2:$B$184,0))</f>
        <v>0</v>
      </c>
      <c r="Q104" t="str">
        <f>INDEX('[2]ALL PO for 3 unit'!$AC$2:$AC$184,MATCH(E104,'[2]ALL PO for 3 unit'!$B$2:$B$184,0))</f>
        <v>EX stk in Reman</v>
      </c>
    </row>
    <row r="105" spans="1:17" ht="15" hidden="1" customHeight="1" x14ac:dyDescent="0.25">
      <c r="A105" s="185"/>
      <c r="B105" s="185"/>
      <c r="C105" s="32" t="s">
        <v>5</v>
      </c>
      <c r="D105" s="32" t="s">
        <v>90</v>
      </c>
      <c r="E105" s="105" t="s">
        <v>266</v>
      </c>
      <c r="F105" s="32"/>
      <c r="G105" s="32">
        <v>1</v>
      </c>
      <c r="H105" s="32"/>
      <c r="I105" s="102">
        <v>1.79</v>
      </c>
      <c r="J105" s="102">
        <f t="shared" si="2"/>
        <v>1.79</v>
      </c>
      <c r="K105" s="32" t="s">
        <v>353</v>
      </c>
      <c r="L105" s="102">
        <v>32.663631000000002</v>
      </c>
      <c r="M105" s="103">
        <f t="shared" si="3"/>
        <v>32.663631000000002</v>
      </c>
      <c r="N105" s="32" t="s">
        <v>245</v>
      </c>
      <c r="O105" t="s">
        <v>357</v>
      </c>
      <c r="P105" t="e">
        <f>O56=INDEX('[2]ALL PO for 3 unit'!$AC$2:$AC$184,MATCH(D105,'[2]ALL PO for 3 unit'!$B$2:$B$184,0))</f>
        <v>#N/A</v>
      </c>
      <c r="Q105" t="str">
        <f>INDEX('[2]ALL PO for 3 unit'!$AC$2:$AC$184,MATCH(E105,'[2]ALL PO for 3 unit'!$B$2:$B$184,0))</f>
        <v>Foreign</v>
      </c>
    </row>
    <row r="106" spans="1:17" ht="15" hidden="1" customHeight="1" x14ac:dyDescent="0.25">
      <c r="A106" s="185" t="s">
        <v>267</v>
      </c>
      <c r="B106" s="185" t="s">
        <v>124</v>
      </c>
      <c r="C106" s="32" t="s">
        <v>5</v>
      </c>
      <c r="D106" s="32" t="s">
        <v>10</v>
      </c>
      <c r="E106" s="104">
        <v>14502645</v>
      </c>
      <c r="F106" s="32">
        <v>14502645</v>
      </c>
      <c r="G106" s="32">
        <v>1</v>
      </c>
      <c r="H106" s="32"/>
      <c r="I106" s="102">
        <f>INDEX('[1]CE 1'!$S$165:$S$335,MATCH(E106,'[1]CE 1'!$N$165:$N$335,0))</f>
        <v>271.24</v>
      </c>
      <c r="J106" s="102">
        <f t="shared" si="2"/>
        <v>271.24</v>
      </c>
      <c r="K106" s="32" t="s">
        <v>353</v>
      </c>
      <c r="L106" s="102">
        <v>328.36508250000003</v>
      </c>
      <c r="M106" s="103">
        <f t="shared" si="3"/>
        <v>328.36508250000003</v>
      </c>
      <c r="N106" s="32" t="s">
        <v>55</v>
      </c>
      <c r="P106">
        <f>INDEX('[2]ALL PO for 3 unit'!$R$2:$R$184,MATCH(E106,'[2]ALL PO for 3 unit'!$B$2:$B$184,0))</f>
        <v>1</v>
      </c>
      <c r="Q106" t="str">
        <f>INDEX('[2]ALL PO for 3 unit'!$AC$2:$AC$184,MATCH(E106,'[2]ALL PO for 3 unit'!$B$2:$B$184,0))</f>
        <v>CE1 EX Stock</v>
      </c>
    </row>
    <row r="107" spans="1:17" ht="15" hidden="1" customHeight="1" x14ac:dyDescent="0.25">
      <c r="A107" s="185"/>
      <c r="B107" s="185"/>
      <c r="C107" s="32" t="s">
        <v>5</v>
      </c>
      <c r="D107" s="32" t="s">
        <v>93</v>
      </c>
      <c r="E107" s="104">
        <v>993326</v>
      </c>
      <c r="F107" s="32">
        <v>949238</v>
      </c>
      <c r="G107" s="32">
        <v>8</v>
      </c>
      <c r="H107" s="32"/>
      <c r="I107" s="102">
        <f>INDEX('[1]CE 1'!$S$165:$S$335,MATCH(E107,'[1]CE 1'!$N$165:$N$335,0))</f>
        <v>5.18</v>
      </c>
      <c r="J107" s="102">
        <f t="shared" si="2"/>
        <v>41.44</v>
      </c>
      <c r="K107" s="32" t="s">
        <v>353</v>
      </c>
      <c r="L107" s="102">
        <v>2.1183818906249998</v>
      </c>
      <c r="M107" s="103">
        <f t="shared" si="3"/>
        <v>16.947055124999999</v>
      </c>
      <c r="N107" s="32" t="s">
        <v>54</v>
      </c>
      <c r="P107">
        <f>INDEX('[2]ALL PO for 3 unit'!$R$2:$R$184,MATCH(E107,'[2]ALL PO for 3 unit'!$B$2:$B$184,0))</f>
        <v>16</v>
      </c>
      <c r="Q107" t="str">
        <f>INDEX('[2]ALL PO for 3 unit'!$AC$2:$AC$184,MATCH(E107,'[2]ALL PO for 3 unit'!$B$2:$B$184,0))</f>
        <v>Ex stk in SG</v>
      </c>
    </row>
    <row r="108" spans="1:17" ht="15.75" hidden="1" customHeight="1" x14ac:dyDescent="0.25">
      <c r="A108" s="185" t="s">
        <v>268</v>
      </c>
      <c r="B108" s="186" t="s">
        <v>126</v>
      </c>
      <c r="C108" s="89" t="s">
        <v>5</v>
      </c>
      <c r="D108" s="46" t="s">
        <v>127</v>
      </c>
      <c r="E108" s="112">
        <v>17445359</v>
      </c>
      <c r="F108" s="47">
        <v>11715805</v>
      </c>
      <c r="G108" s="48">
        <v>1</v>
      </c>
      <c r="H108" s="48"/>
      <c r="I108" s="102">
        <v>16900294</v>
      </c>
      <c r="J108" s="102">
        <f t="shared" si="2"/>
        <v>16900294</v>
      </c>
      <c r="K108" s="32" t="s">
        <v>6</v>
      </c>
      <c r="L108" s="102">
        <v>7131.7763790000008</v>
      </c>
      <c r="M108" s="103">
        <f t="shared" si="3"/>
        <v>7131.7763790000008</v>
      </c>
      <c r="N108" s="32" t="s">
        <v>116</v>
      </c>
      <c r="P108">
        <f>INDEX('[2]ALL PO for 3 unit'!$R$2:$R$184,MATCH(E108,'[2]ALL PO for 3 unit'!$B$2:$B$184,0))</f>
        <v>0</v>
      </c>
      <c r="Q108" t="str">
        <f>INDEX('[2]ALL PO for 3 unit'!$AC$2:$AC$184,MATCH(E108,'[2]ALL PO for 3 unit'!$B$2:$B$184,0))</f>
        <v>Remain</v>
      </c>
    </row>
    <row r="109" spans="1:17" ht="15.75" hidden="1" customHeight="1" x14ac:dyDescent="0.25">
      <c r="A109" s="185"/>
      <c r="B109" s="186"/>
      <c r="C109" s="89" t="s">
        <v>5</v>
      </c>
      <c r="D109" s="51" t="s">
        <v>7</v>
      </c>
      <c r="E109" s="105">
        <v>20905400</v>
      </c>
      <c r="F109" s="105">
        <v>20817648</v>
      </c>
      <c r="G109" s="35">
        <v>24</v>
      </c>
      <c r="H109" s="35"/>
      <c r="I109" s="102">
        <f>INDEX('[1]CE 1'!$S$165:$S$335,MATCH(E109,'[1]CE 1'!$N$165:$N$335,0))</f>
        <v>55.24</v>
      </c>
      <c r="J109" s="102">
        <f t="shared" si="2"/>
        <v>1325.76</v>
      </c>
      <c r="K109" s="32"/>
      <c r="L109" s="102">
        <v>69.571017140625003</v>
      </c>
      <c r="M109" s="103">
        <f t="shared" si="3"/>
        <v>1669.7044113750001</v>
      </c>
      <c r="N109" s="32" t="s">
        <v>54</v>
      </c>
      <c r="P109">
        <f>INDEX('[2]ALL PO for 3 unit'!$R$2:$R$184,MATCH(E109,'[2]ALL PO for 3 unit'!$B$2:$B$184,0))</f>
        <v>72</v>
      </c>
      <c r="Q109" t="str">
        <f>INDEX('[2]ALL PO for 3 unit'!$AC$2:$AC$184,MATCH(E109,'[2]ALL PO for 3 unit'!$B$2:$B$184,0))</f>
        <v xml:space="preserve"> CE1 EX stk in SG</v>
      </c>
    </row>
    <row r="110" spans="1:17" ht="15.75" hidden="1" customHeight="1" x14ac:dyDescent="0.25">
      <c r="A110" s="185"/>
      <c r="B110" s="186"/>
      <c r="C110" s="89" t="s">
        <v>5</v>
      </c>
      <c r="D110" s="51" t="s">
        <v>129</v>
      </c>
      <c r="E110" s="105">
        <v>20459329</v>
      </c>
      <c r="F110" s="35">
        <v>20459329</v>
      </c>
      <c r="G110" s="35">
        <v>12</v>
      </c>
      <c r="H110" s="35"/>
      <c r="I110" s="102">
        <f>INDEX('[1]CE 1'!$S$165:$S$335,MATCH(E110,'[1]CE 1'!$N$165:$N$335,0))</f>
        <v>89.28</v>
      </c>
      <c r="J110" s="102">
        <f t="shared" si="2"/>
        <v>1071.3600000000001</v>
      </c>
      <c r="K110" s="32" t="s">
        <v>353</v>
      </c>
      <c r="L110" s="102">
        <v>108.078789</v>
      </c>
      <c r="M110" s="103">
        <f t="shared" si="3"/>
        <v>1296.9454679999999</v>
      </c>
      <c r="N110" s="32" t="s">
        <v>269</v>
      </c>
      <c r="P110">
        <f>INDEX('[2]ALL PO for 3 unit'!$R$2:$R$184,MATCH(E110,'[2]ALL PO for 3 unit'!$B$2:$B$184,0))</f>
        <v>18</v>
      </c>
      <c r="Q110" t="str">
        <f>INDEX('[2]ALL PO for 3 unit'!$AC$2:$AC$184,MATCH(E110,'[2]ALL PO for 3 unit'!$B$2:$B$184,0))</f>
        <v xml:space="preserve"> CE1 EX stk in SG</v>
      </c>
    </row>
    <row r="111" spans="1:17" ht="15.75" hidden="1" customHeight="1" x14ac:dyDescent="0.25">
      <c r="A111" s="185"/>
      <c r="B111" s="186"/>
      <c r="C111" s="89" t="s">
        <v>5</v>
      </c>
      <c r="D111" s="51" t="s">
        <v>131</v>
      </c>
      <c r="E111" s="105">
        <v>3169366</v>
      </c>
      <c r="F111" s="35"/>
      <c r="G111" s="35">
        <v>12</v>
      </c>
      <c r="H111" s="35"/>
      <c r="I111" s="102">
        <f>INDEX('[1]CE 1'!$S$165:$S$335,MATCH(E111,'[1]CE 1'!$N$165:$N$335,0))</f>
        <v>94</v>
      </c>
      <c r="J111" s="102">
        <f t="shared" si="2"/>
        <v>1128</v>
      </c>
      <c r="K111" s="32" t="s">
        <v>353</v>
      </c>
      <c r="L111" s="102">
        <v>113.79390749999999</v>
      </c>
      <c r="M111" s="103">
        <f t="shared" si="3"/>
        <v>1365.5268899999999</v>
      </c>
      <c r="N111" s="32" t="s">
        <v>54</v>
      </c>
      <c r="P111">
        <f>INDEX('[2]ALL PO for 3 unit'!$R$2:$R$184,MATCH(E111,'[2]ALL PO for 3 unit'!$B$2:$B$184,0))</f>
        <v>24</v>
      </c>
      <c r="Q111" t="str">
        <f>INDEX('[2]ALL PO for 3 unit'!$AC$2:$AC$184,MATCH(E111,'[2]ALL PO for 3 unit'!$B$2:$B$184,0))</f>
        <v>Ex Stk in SG</v>
      </c>
    </row>
    <row r="112" spans="1:17" ht="15.75" hidden="1" customHeight="1" x14ac:dyDescent="0.25">
      <c r="A112" s="185"/>
      <c r="B112" s="186"/>
      <c r="C112" s="89" t="s">
        <v>5</v>
      </c>
      <c r="D112" s="51" t="s">
        <v>132</v>
      </c>
      <c r="E112" s="105">
        <v>20459326</v>
      </c>
      <c r="F112" s="35"/>
      <c r="G112" s="35">
        <v>12</v>
      </c>
      <c r="H112" s="35"/>
      <c r="I112" s="102">
        <f>INDEX('[1]CE 1'!$S$165:$S$335,MATCH(E112,'[1]CE 1'!$N$165:$N$335,0))</f>
        <v>60.4</v>
      </c>
      <c r="J112" s="102">
        <f t="shared" si="2"/>
        <v>724.8</v>
      </c>
      <c r="K112" s="32" t="s">
        <v>353</v>
      </c>
      <c r="L112" s="102">
        <v>73.116907499999996</v>
      </c>
      <c r="M112" s="103">
        <f t="shared" si="3"/>
        <v>877.40288999999996</v>
      </c>
      <c r="N112" s="32" t="s">
        <v>270</v>
      </c>
      <c r="P112">
        <f>INDEX('[2]ALL PO for 3 unit'!$R$2:$R$184,MATCH(E112,'[2]ALL PO for 3 unit'!$B$2:$B$184,0))</f>
        <v>36</v>
      </c>
      <c r="Q112" t="str">
        <f>INDEX('[2]ALL PO for 3 unit'!$AC$2:$AC$184,MATCH(E112,'[2]ALL PO for 3 unit'!$B$2:$B$184,0))</f>
        <v>CE1 EX Stock &amp; SG Stock</v>
      </c>
    </row>
    <row r="113" spans="1:18" ht="15.75" hidden="1" customHeight="1" x14ac:dyDescent="0.25">
      <c r="A113" s="185"/>
      <c r="B113" s="186"/>
      <c r="C113" s="89" t="s">
        <v>5</v>
      </c>
      <c r="D113" s="51" t="s">
        <v>133</v>
      </c>
      <c r="E113" s="105">
        <v>20441945</v>
      </c>
      <c r="F113" s="35"/>
      <c r="G113" s="35">
        <v>12</v>
      </c>
      <c r="H113" s="35"/>
      <c r="I113" s="102">
        <f>INDEX('[1]CE 1'!$S$165:$S$335,MATCH(E113,'[1]CE 1'!$N$165:$N$335,0))</f>
        <v>69.430000000000007</v>
      </c>
      <c r="J113" s="102">
        <f t="shared" si="2"/>
        <v>833.16000000000008</v>
      </c>
      <c r="K113" s="32" t="s">
        <v>353</v>
      </c>
      <c r="L113" s="102">
        <v>84.059020500000003</v>
      </c>
      <c r="M113" s="103">
        <f t="shared" si="3"/>
        <v>1008.708246</v>
      </c>
      <c r="N113" s="32" t="s">
        <v>270</v>
      </c>
      <c r="P113">
        <f>INDEX('[2]ALL PO for 3 unit'!$R$2:$R$184,MATCH(E113,'[2]ALL PO for 3 unit'!$B$2:$B$184,0))</f>
        <v>9</v>
      </c>
      <c r="Q113" t="str">
        <f>INDEX('[2]ALL PO for 3 unit'!$AC$2:$AC$184,MATCH(E113,'[2]ALL PO for 3 unit'!$B$2:$B$184,0))</f>
        <v>Ex Stk in SG &amp; local</v>
      </c>
    </row>
    <row r="114" spans="1:18" ht="15.75" hidden="1" customHeight="1" x14ac:dyDescent="0.25">
      <c r="A114" s="185"/>
      <c r="B114" s="186"/>
      <c r="C114" s="89" t="s">
        <v>5</v>
      </c>
      <c r="D114" s="51" t="s">
        <v>134</v>
      </c>
      <c r="E114" s="105">
        <v>21501189</v>
      </c>
      <c r="F114" s="35"/>
      <c r="G114" s="35">
        <v>24</v>
      </c>
      <c r="H114" s="35"/>
      <c r="I114" s="102">
        <f>INDEX('[1]CE 1'!$S$165:$S$335,MATCH(E114,'[1]CE 1'!$N$165:$N$335,0))</f>
        <v>5.17</v>
      </c>
      <c r="J114" s="102">
        <f t="shared" si="2"/>
        <v>124.08</v>
      </c>
      <c r="K114" s="32" t="s">
        <v>353</v>
      </c>
      <c r="L114" s="102">
        <v>8.6436049218750011</v>
      </c>
      <c r="M114" s="103">
        <f t="shared" si="3"/>
        <v>207.44651812500001</v>
      </c>
      <c r="N114" s="32" t="s">
        <v>55</v>
      </c>
      <c r="P114">
        <f>INDEX('[2]ALL PO for 3 unit'!$R$2:$R$184,MATCH(E114,'[2]ALL PO for 3 unit'!$B$2:$B$184,0))</f>
        <v>24</v>
      </c>
      <c r="Q114" t="str">
        <f>INDEX('[2]ALL PO for 3 unit'!$AC$2:$AC$184,MATCH(E114,'[2]ALL PO for 3 unit'!$B$2:$B$184,0))</f>
        <v xml:space="preserve"> CE1 EX stk in SG</v>
      </c>
    </row>
    <row r="115" spans="1:18" s="154" customFormat="1" ht="15.75" hidden="1" customHeight="1" x14ac:dyDescent="0.25">
      <c r="A115" s="185"/>
      <c r="B115" s="186"/>
      <c r="C115" s="147" t="s">
        <v>5</v>
      </c>
      <c r="D115" s="148" t="s">
        <v>22</v>
      </c>
      <c r="E115" s="149">
        <v>20536487</v>
      </c>
      <c r="F115" s="150" t="s">
        <v>365</v>
      </c>
      <c r="G115" s="150">
        <v>6</v>
      </c>
      <c r="H115" s="150"/>
      <c r="I115" s="151"/>
      <c r="J115" s="151">
        <f t="shared" si="2"/>
        <v>0</v>
      </c>
      <c r="K115" s="152"/>
      <c r="L115" s="151">
        <v>9.5012573906250015</v>
      </c>
      <c r="M115" s="153">
        <f t="shared" si="3"/>
        <v>57.007544343750013</v>
      </c>
      <c r="N115" s="152" t="s">
        <v>54</v>
      </c>
      <c r="P115" s="154" t="e">
        <f>INDEX('[2]ALL PO for 3 unit'!$R$2:$R$184,MATCH(E115,'[2]ALL PO for 3 unit'!$B$2:$B$184,0))</f>
        <v>#N/A</v>
      </c>
      <c r="Q115" s="154" t="e">
        <f>INDEX('[2]ALL PO for 3 unit'!$AC$2:$AC$184,MATCH(E115,'[2]ALL PO for 3 unit'!$B$2:$B$184,0))</f>
        <v>#N/A</v>
      </c>
      <c r="R115" s="154" t="s">
        <v>364</v>
      </c>
    </row>
    <row r="116" spans="1:18" ht="15.75" hidden="1" customHeight="1" x14ac:dyDescent="0.25">
      <c r="A116" s="185"/>
      <c r="B116" s="186"/>
      <c r="C116" s="89" t="s">
        <v>5</v>
      </c>
      <c r="D116" s="51" t="s">
        <v>136</v>
      </c>
      <c r="E116" s="105">
        <v>973523</v>
      </c>
      <c r="F116" s="107"/>
      <c r="G116" s="35">
        <v>4</v>
      </c>
      <c r="H116" s="35"/>
      <c r="I116" s="102">
        <f>INDEX('[1]CE 1'!$S$165:$S$335,MATCH(E116,'[1]CE 1'!$N$165:$N$335,0))</f>
        <v>1.51</v>
      </c>
      <c r="J116" s="102">
        <f t="shared" si="2"/>
        <v>6.04</v>
      </c>
      <c r="K116" s="32" t="s">
        <v>353</v>
      </c>
      <c r="L116" s="102">
        <v>1.8876670312500001</v>
      </c>
      <c r="M116" s="103">
        <f t="shared" si="3"/>
        <v>7.5506681250000005</v>
      </c>
      <c r="N116" s="32" t="s">
        <v>54</v>
      </c>
      <c r="P116">
        <f>INDEX('[2]ALL PO for 3 unit'!$R$2:$R$184,MATCH(E116,'[2]ALL PO for 3 unit'!$B$2:$B$184,0))</f>
        <v>12</v>
      </c>
      <c r="Q116" t="str">
        <f>INDEX('[2]ALL PO for 3 unit'!$AC$2:$AC$184,MATCH(E116,'[2]ALL PO for 3 unit'!$B$2:$B$184,0))</f>
        <v xml:space="preserve"> CE1 EX stk in SG</v>
      </c>
    </row>
    <row r="117" spans="1:18" s="154" customFormat="1" ht="15.75" hidden="1" customHeight="1" x14ac:dyDescent="0.25">
      <c r="A117" s="185"/>
      <c r="B117" s="186"/>
      <c r="C117" s="147" t="s">
        <v>5</v>
      </c>
      <c r="D117" s="148" t="s">
        <v>121</v>
      </c>
      <c r="E117" s="149">
        <v>20712545</v>
      </c>
      <c r="F117" s="150" t="s">
        <v>365</v>
      </c>
      <c r="G117" s="150">
        <v>1</v>
      </c>
      <c r="H117" s="150"/>
      <c r="I117" s="151"/>
      <c r="J117" s="151">
        <f t="shared" si="2"/>
        <v>0</v>
      </c>
      <c r="K117" s="152"/>
      <c r="L117" s="151">
        <v>176.35004887500003</v>
      </c>
      <c r="M117" s="153">
        <f t="shared" si="3"/>
        <v>176.35004887500003</v>
      </c>
      <c r="N117" s="152" t="s">
        <v>54</v>
      </c>
      <c r="P117" s="154" t="e">
        <f>INDEX('[2]ALL PO for 3 unit'!$R$2:$R$184,MATCH(E117,'[2]ALL PO for 3 unit'!$B$2:$B$184,0))</f>
        <v>#N/A</v>
      </c>
      <c r="Q117" s="154" t="e">
        <f>INDEX('[2]ALL PO for 3 unit'!$AC$2:$AC$184,MATCH(E117,'[2]ALL PO for 3 unit'!$B$2:$B$184,0))</f>
        <v>#N/A</v>
      </c>
    </row>
    <row r="118" spans="1:18" ht="15.75" hidden="1" customHeight="1" x14ac:dyDescent="0.25">
      <c r="A118" s="185"/>
      <c r="B118" s="186"/>
      <c r="C118" s="89" t="s">
        <v>5</v>
      </c>
      <c r="D118" s="51" t="s">
        <v>138</v>
      </c>
      <c r="E118" s="121">
        <v>60113081</v>
      </c>
      <c r="F118" s="35"/>
      <c r="G118" s="35">
        <v>4</v>
      </c>
      <c r="H118" s="35"/>
      <c r="I118" s="102">
        <f>INDEX('[1]CE 1'!$S$165:$S$335,MATCH(E118,'[1]CE 1'!$N$165:$N$335,0))</f>
        <v>0</v>
      </c>
      <c r="J118" s="102">
        <f t="shared" si="2"/>
        <v>0</v>
      </c>
      <c r="K118" s="32"/>
      <c r="L118" s="102">
        <v>2.30714859375</v>
      </c>
      <c r="M118" s="103">
        <f t="shared" si="3"/>
        <v>9.2285943750000001</v>
      </c>
      <c r="N118" s="32" t="s">
        <v>54</v>
      </c>
      <c r="P118">
        <f>INDEX('[2]ALL PO for 3 unit'!$R$2:$R$184,MATCH(E118,'[2]ALL PO for 3 unit'!$B$2:$B$184,0))</f>
        <v>4</v>
      </c>
      <c r="Q118" t="str">
        <f>INDEX('[2]ALL PO for 3 unit'!$AC$2:$AC$184,MATCH(E118,'[2]ALL PO for 3 unit'!$B$2:$B$184,0))</f>
        <v>Ex stk in SG</v>
      </c>
    </row>
    <row r="119" spans="1:18" s="154" customFormat="1" ht="15.75" hidden="1" customHeight="1" x14ac:dyDescent="0.25">
      <c r="A119" s="185"/>
      <c r="B119" s="186"/>
      <c r="C119" s="147" t="s">
        <v>5</v>
      </c>
      <c r="D119" s="148" t="s">
        <v>138</v>
      </c>
      <c r="E119" s="149">
        <v>60113088</v>
      </c>
      <c r="F119" s="150" t="s">
        <v>365</v>
      </c>
      <c r="G119" s="150">
        <v>4</v>
      </c>
      <c r="H119" s="150"/>
      <c r="I119" s="151"/>
      <c r="J119" s="151">
        <f t="shared" si="2"/>
        <v>0</v>
      </c>
      <c r="K119" s="152"/>
      <c r="L119" s="151">
        <v>7.2989791875000005</v>
      </c>
      <c r="M119" s="153">
        <f t="shared" si="3"/>
        <v>29.195916750000002</v>
      </c>
      <c r="N119" s="152" t="s">
        <v>54</v>
      </c>
      <c r="P119" s="154" t="e">
        <f>INDEX('[2]ALL PO for 3 unit'!$R$2:$R$184,MATCH(E119,'[2]ALL PO for 3 unit'!$B$2:$B$184,0))</f>
        <v>#N/A</v>
      </c>
      <c r="Q119" s="154" t="e">
        <f>INDEX('[2]ALL PO for 3 unit'!$AC$2:$AC$184,MATCH(E119,'[2]ALL PO for 3 unit'!$B$2:$B$184,0))</f>
        <v>#N/A</v>
      </c>
    </row>
    <row r="120" spans="1:18" ht="15.75" hidden="1" customHeight="1" x14ac:dyDescent="0.25">
      <c r="A120" s="185"/>
      <c r="B120" s="186"/>
      <c r="C120" s="89" t="s">
        <v>5</v>
      </c>
      <c r="D120" s="51" t="s">
        <v>139</v>
      </c>
      <c r="E120" s="105">
        <v>13972542</v>
      </c>
      <c r="F120" s="35"/>
      <c r="G120" s="35">
        <v>2</v>
      </c>
      <c r="H120" s="35"/>
      <c r="I120" s="102">
        <v>3500</v>
      </c>
      <c r="J120" s="102">
        <f t="shared" si="2"/>
        <v>7000</v>
      </c>
      <c r="K120" s="32" t="s">
        <v>6</v>
      </c>
      <c r="L120" s="102">
        <v>2.3490967500000002</v>
      </c>
      <c r="M120" s="103">
        <f t="shared" si="3"/>
        <v>4.6981935000000004</v>
      </c>
      <c r="N120" s="32" t="s">
        <v>54</v>
      </c>
      <c r="P120">
        <f>INDEX('[2]ALL PO for 3 unit'!$R$2:$R$184,MATCH(E120,'[2]ALL PO for 3 unit'!$B$2:$B$184,0))</f>
        <v>4</v>
      </c>
      <c r="Q120" t="str">
        <f>INDEX('[2]ALL PO for 3 unit'!$AC$2:$AC$184,MATCH(E120,'[2]ALL PO for 3 unit'!$B$2:$B$184,0))</f>
        <v>Ex Stk in SG &amp; local</v>
      </c>
    </row>
    <row r="121" spans="1:18" ht="15.75" hidden="1" customHeight="1" x14ac:dyDescent="0.25">
      <c r="A121" s="185"/>
      <c r="B121" s="186"/>
      <c r="C121" s="89" t="s">
        <v>5</v>
      </c>
      <c r="D121" s="51" t="s">
        <v>178</v>
      </c>
      <c r="E121" s="105">
        <v>3165097</v>
      </c>
      <c r="F121" s="35"/>
      <c r="G121" s="35">
        <v>1</v>
      </c>
      <c r="H121" s="35"/>
      <c r="I121" s="102">
        <f>INDEX('[1]CE 1'!$S$165:$S$335,MATCH(E121,'[1]CE 1'!$N$165:$N$335,0))</f>
        <v>5.62</v>
      </c>
      <c r="J121" s="102">
        <f t="shared" si="2"/>
        <v>5.62</v>
      </c>
      <c r="K121" s="32" t="s">
        <v>353</v>
      </c>
      <c r="L121" s="102">
        <v>7.1941087968750015</v>
      </c>
      <c r="M121" s="103">
        <f t="shared" si="3"/>
        <v>7.1941087968750015</v>
      </c>
      <c r="N121" s="32" t="s">
        <v>54</v>
      </c>
      <c r="P121">
        <f>INDEX('[2]ALL PO for 3 unit'!$R$2:$R$184,MATCH(E121,'[2]ALL PO for 3 unit'!$B$2:$B$184,0))</f>
        <v>3</v>
      </c>
      <c r="Q121" t="str">
        <f>INDEX('[2]ALL PO for 3 unit'!$AC$2:$AC$184,MATCH(E121,'[2]ALL PO for 3 unit'!$B$2:$B$184,0))</f>
        <v>Ex stk in SG</v>
      </c>
    </row>
    <row r="122" spans="1:18" ht="15.75" hidden="1" customHeight="1" x14ac:dyDescent="0.25">
      <c r="A122" s="185"/>
      <c r="B122" s="186"/>
      <c r="C122" s="89" t="s">
        <v>5</v>
      </c>
      <c r="D122" s="51" t="s">
        <v>141</v>
      </c>
      <c r="E122" s="105">
        <v>994561</v>
      </c>
      <c r="F122" s="35"/>
      <c r="G122" s="35">
        <v>4</v>
      </c>
      <c r="H122" s="35"/>
      <c r="I122" s="102">
        <v>18200</v>
      </c>
      <c r="J122" s="102">
        <f t="shared" si="2"/>
        <v>72800</v>
      </c>
      <c r="K122" s="32" t="s">
        <v>6</v>
      </c>
      <c r="L122" s="102">
        <v>2.5168893750000003</v>
      </c>
      <c r="M122" s="103">
        <f t="shared" si="3"/>
        <v>10.067557500000001</v>
      </c>
      <c r="N122" s="32" t="s">
        <v>54</v>
      </c>
      <c r="P122">
        <f>INDEX('[2]ALL PO for 3 unit'!$R$2:$R$184,MATCH(E122,'[2]ALL PO for 3 unit'!$B$2:$B$184,0))</f>
        <v>8</v>
      </c>
      <c r="Q122" t="str">
        <f>INDEX('[2]ALL PO for 3 unit'!$AC$2:$AC$184,MATCH(E122,'[2]ALL PO for 3 unit'!$B$2:$B$184,0))</f>
        <v>Ex Stk in SG &amp; local</v>
      </c>
    </row>
    <row r="123" spans="1:18" ht="15.75" hidden="1" customHeight="1" x14ac:dyDescent="0.25">
      <c r="A123" s="185"/>
      <c r="B123" s="186"/>
      <c r="C123" s="89" t="s">
        <v>5</v>
      </c>
      <c r="D123" s="51" t="s">
        <v>143</v>
      </c>
      <c r="E123" s="105">
        <v>20807510</v>
      </c>
      <c r="F123" s="35"/>
      <c r="G123" s="35">
        <v>1</v>
      </c>
      <c r="H123" s="35"/>
      <c r="I123" s="102">
        <f>INDEX('[1]CE 1'!$S$165:$S$335,MATCH(E123,'[1]CE 1'!$N$165:$N$335,0))</f>
        <v>31.5</v>
      </c>
      <c r="J123" s="102">
        <f t="shared" si="2"/>
        <v>31.5</v>
      </c>
      <c r="K123" s="32" t="s">
        <v>353</v>
      </c>
      <c r="L123" s="102">
        <v>39.326396484375003</v>
      </c>
      <c r="M123" s="103">
        <f t="shared" si="3"/>
        <v>39.326396484375003</v>
      </c>
      <c r="N123" s="32" t="s">
        <v>54</v>
      </c>
      <c r="P123">
        <f>INDEX('[2]ALL PO for 3 unit'!$R$2:$R$184,MATCH(E123,'[2]ALL PO for 3 unit'!$B$2:$B$184,0))</f>
        <v>2</v>
      </c>
      <c r="Q123" t="str">
        <f>INDEX('[2]ALL PO for 3 unit'!$AC$2:$AC$184,MATCH(E123,'[2]ALL PO for 3 unit'!$B$2:$B$184,0))</f>
        <v xml:space="preserve"> CE1 EX stk in SG</v>
      </c>
    </row>
    <row r="124" spans="1:18" ht="15.75" hidden="1" customHeight="1" x14ac:dyDescent="0.25">
      <c r="A124" s="185"/>
      <c r="B124" s="186"/>
      <c r="C124" s="89" t="s">
        <v>5</v>
      </c>
      <c r="D124" s="51" t="s">
        <v>145</v>
      </c>
      <c r="E124" s="105">
        <v>21123014</v>
      </c>
      <c r="F124" s="35"/>
      <c r="G124" s="35">
        <v>1</v>
      </c>
      <c r="H124" s="35"/>
      <c r="I124" s="102">
        <f>INDEX('[1]CE 1'!$S$165:$S$335,MATCH(E124,'[1]CE 1'!$N$165:$N$335,0))</f>
        <v>106.88</v>
      </c>
      <c r="J124" s="102">
        <f t="shared" si="2"/>
        <v>106.88</v>
      </c>
      <c r="K124" s="32" t="s">
        <v>353</v>
      </c>
      <c r="L124" s="102">
        <v>99.039596906250011</v>
      </c>
      <c r="M124" s="103">
        <f t="shared" si="3"/>
        <v>99.039596906250011</v>
      </c>
      <c r="N124" s="32" t="s">
        <v>116</v>
      </c>
      <c r="P124">
        <f>INDEX('[2]ALL PO for 3 unit'!$R$2:$R$184,MATCH(E124,'[2]ALL PO for 3 unit'!$B$2:$B$184,0))</f>
        <v>3</v>
      </c>
      <c r="Q124" t="str">
        <f>INDEX('[2]ALL PO for 3 unit'!$AC$2:$AC$184,MATCH(E124,'[2]ALL PO for 3 unit'!$B$2:$B$184,0))</f>
        <v xml:space="preserve"> CE1 EX stk in SG</v>
      </c>
    </row>
    <row r="125" spans="1:18" ht="15.75" hidden="1" customHeight="1" x14ac:dyDescent="0.25">
      <c r="A125" s="185"/>
      <c r="B125" s="186"/>
      <c r="C125" s="89" t="s">
        <v>5</v>
      </c>
      <c r="D125" s="51" t="s">
        <v>148</v>
      </c>
      <c r="E125" s="105">
        <v>3964604</v>
      </c>
      <c r="F125" s="35"/>
      <c r="G125" s="35">
        <v>16</v>
      </c>
      <c r="H125" s="35"/>
      <c r="I125" s="102">
        <f>INDEX('[1]CE 1'!$S$165:$S$335,MATCH(E125,'[1]CE 1'!$N$165:$N$335,0))</f>
        <v>5.29</v>
      </c>
      <c r="J125" s="102">
        <f t="shared" si="2"/>
        <v>84.64</v>
      </c>
      <c r="K125" s="32" t="s">
        <v>353</v>
      </c>
      <c r="L125" s="102">
        <v>6.6068346093750003</v>
      </c>
      <c r="M125" s="103">
        <f t="shared" si="3"/>
        <v>105.70935375000001</v>
      </c>
      <c r="N125" s="32" t="s">
        <v>54</v>
      </c>
      <c r="P125">
        <f>INDEX('[2]ALL PO for 3 unit'!$R$2:$R$184,MATCH(E125,'[2]ALL PO for 3 unit'!$B$2:$B$184,0))</f>
        <v>48</v>
      </c>
      <c r="Q125" t="str">
        <f>INDEX('[2]ALL PO for 3 unit'!$AC$2:$AC$184,MATCH(E125,'[2]ALL PO for 3 unit'!$B$2:$B$184,0))</f>
        <v xml:space="preserve"> CE1 EX stk in SG</v>
      </c>
    </row>
    <row r="126" spans="1:18" s="154" customFormat="1" ht="15.75" hidden="1" customHeight="1" x14ac:dyDescent="0.25">
      <c r="A126" s="185"/>
      <c r="B126" s="186"/>
      <c r="C126" s="147" t="s">
        <v>5</v>
      </c>
      <c r="D126" s="148" t="s">
        <v>145</v>
      </c>
      <c r="E126" s="149">
        <v>20714247</v>
      </c>
      <c r="F126" s="150" t="s">
        <v>365</v>
      </c>
      <c r="G126" s="150">
        <v>1</v>
      </c>
      <c r="H126" s="150"/>
      <c r="I126" s="151"/>
      <c r="J126" s="151">
        <f t="shared" si="2"/>
        <v>0</v>
      </c>
      <c r="K126" s="152"/>
      <c r="L126" s="151">
        <v>26.595131062499998</v>
      </c>
      <c r="M126" s="153">
        <f t="shared" si="3"/>
        <v>26.595131062499998</v>
      </c>
      <c r="N126" s="152" t="s">
        <v>116</v>
      </c>
      <c r="P126" s="154" t="e">
        <f>INDEX('[2]ALL PO for 3 unit'!$R$2:$R$184,MATCH(E126,'[2]ALL PO for 3 unit'!$B$2:$B$184,0))</f>
        <v>#N/A</v>
      </c>
      <c r="Q126" s="154" t="e">
        <f>INDEX('[2]ALL PO for 3 unit'!$AC$2:$AC$184,MATCH(E126,'[2]ALL PO for 3 unit'!$B$2:$B$184,0))</f>
        <v>#N/A</v>
      </c>
    </row>
    <row r="127" spans="1:18" ht="15.75" hidden="1" customHeight="1" x14ac:dyDescent="0.25">
      <c r="A127" s="185"/>
      <c r="B127" s="186"/>
      <c r="C127" s="89" t="s">
        <v>5</v>
      </c>
      <c r="D127" s="51" t="s">
        <v>150</v>
      </c>
      <c r="E127" s="105">
        <v>967344</v>
      </c>
      <c r="F127" s="35"/>
      <c r="G127" s="35">
        <v>1</v>
      </c>
      <c r="H127" s="35"/>
      <c r="I127" s="102">
        <f>INDEX('[1]CE 1'!$S$165:$S$335,MATCH(E127,'[1]CE 1'!$N$165:$N$335,0))</f>
        <v>14.77</v>
      </c>
      <c r="J127" s="102">
        <f t="shared" si="2"/>
        <v>14.77</v>
      </c>
      <c r="K127" s="32" t="s">
        <v>353</v>
      </c>
      <c r="L127" s="102">
        <v>18.436214671875</v>
      </c>
      <c r="M127" s="103">
        <f t="shared" si="3"/>
        <v>18.436214671875</v>
      </c>
      <c r="N127" s="32" t="s">
        <v>54</v>
      </c>
      <c r="P127">
        <f>INDEX('[2]ALL PO for 3 unit'!$R$2:$R$184,MATCH(E127,'[2]ALL PO for 3 unit'!$B$2:$B$184,0))</f>
        <v>1</v>
      </c>
      <c r="Q127" t="str">
        <f>INDEX('[2]ALL PO for 3 unit'!$AC$2:$AC$184,MATCH(E127,'[2]ALL PO for 3 unit'!$B$2:$B$184,0))</f>
        <v xml:space="preserve"> CE1 EX stk in SG</v>
      </c>
    </row>
    <row r="128" spans="1:18" ht="15.75" hidden="1" customHeight="1" x14ac:dyDescent="0.25">
      <c r="A128" s="185"/>
      <c r="B128" s="186"/>
      <c r="C128" s="89" t="s">
        <v>5</v>
      </c>
      <c r="D128" s="51" t="s">
        <v>150</v>
      </c>
      <c r="E128" s="105">
        <v>967344</v>
      </c>
      <c r="F128" s="35"/>
      <c r="G128" s="35">
        <v>1</v>
      </c>
      <c r="H128" s="35"/>
      <c r="I128" s="102">
        <f>INDEX('[1]CE 1'!$S$165:$S$335,MATCH(E128,'[1]CE 1'!$N$165:$N$335,0))</f>
        <v>14.77</v>
      </c>
      <c r="J128" s="102">
        <f t="shared" si="2"/>
        <v>14.77</v>
      </c>
      <c r="K128" s="32" t="s">
        <v>353</v>
      </c>
      <c r="L128" s="102">
        <v>18.436214671875</v>
      </c>
      <c r="M128" s="103">
        <f t="shared" si="3"/>
        <v>18.436214671875</v>
      </c>
      <c r="N128" s="32" t="s">
        <v>54</v>
      </c>
      <c r="P128">
        <f>INDEX('[2]ALL PO for 3 unit'!$R$2:$R$184,MATCH(E128,'[2]ALL PO for 3 unit'!$B$2:$B$184,0))</f>
        <v>1</v>
      </c>
      <c r="Q128" t="str">
        <f>INDEX('[2]ALL PO for 3 unit'!$AC$2:$AC$184,MATCH(E128,'[2]ALL PO for 3 unit'!$B$2:$B$184,0))</f>
        <v xml:space="preserve"> CE1 EX stk in SG</v>
      </c>
    </row>
    <row r="129" spans="1:17" ht="15.75" hidden="1" customHeight="1" x14ac:dyDescent="0.25">
      <c r="A129" s="185"/>
      <c r="B129" s="186"/>
      <c r="C129" s="89" t="s">
        <v>5</v>
      </c>
      <c r="D129" s="51" t="s">
        <v>152</v>
      </c>
      <c r="E129" s="105">
        <v>20503200</v>
      </c>
      <c r="F129" s="35"/>
      <c r="G129" s="35">
        <v>1</v>
      </c>
      <c r="H129" s="35"/>
      <c r="I129" s="102">
        <f>INDEX('[1]CE 1'!$S$165:$S$335,MATCH(E129,'[1]CE 1'!$N$165:$N$335,0))</f>
        <v>62.04</v>
      </c>
      <c r="J129" s="102">
        <f t="shared" si="2"/>
        <v>62.04</v>
      </c>
      <c r="K129" s="32" t="s">
        <v>353</v>
      </c>
      <c r="L129" s="102">
        <v>96.628213499999987</v>
      </c>
      <c r="M129" s="103">
        <f t="shared" si="3"/>
        <v>96.628213499999987</v>
      </c>
      <c r="N129" s="32" t="s">
        <v>55</v>
      </c>
      <c r="P129">
        <f>INDEX('[2]ALL PO for 3 unit'!$R$2:$R$184,MATCH(E129,'[2]ALL PO for 3 unit'!$B$2:$B$184,0))</f>
        <v>0</v>
      </c>
      <c r="Q129" t="str">
        <f>INDEX('[2]ALL PO for 3 unit'!$AC$2:$AC$184,MATCH(E129,'[2]ALL PO for 3 unit'!$B$2:$B$184,0))</f>
        <v>Local</v>
      </c>
    </row>
    <row r="130" spans="1:17" s="154" customFormat="1" ht="15.75" hidden="1" customHeight="1" x14ac:dyDescent="0.25">
      <c r="A130" s="185"/>
      <c r="B130" s="186"/>
      <c r="C130" s="147" t="s">
        <v>5</v>
      </c>
      <c r="D130" s="148" t="s">
        <v>152</v>
      </c>
      <c r="E130" s="149">
        <v>275630</v>
      </c>
      <c r="F130" s="150" t="s">
        <v>365</v>
      </c>
      <c r="G130" s="150">
        <v>6</v>
      </c>
      <c r="H130" s="150"/>
      <c r="I130" s="151"/>
      <c r="J130" s="151">
        <f t="shared" ref="J130:J193" si="4">I130*G130</f>
        <v>0</v>
      </c>
      <c r="K130" s="152"/>
      <c r="L130" s="151">
        <v>683.04182821874997</v>
      </c>
      <c r="M130" s="153">
        <f t="shared" ref="M130:M193" si="5">L130*G130</f>
        <v>4098.2509693124994</v>
      </c>
      <c r="N130" s="152" t="s">
        <v>271</v>
      </c>
      <c r="P130" s="154" t="e">
        <f>INDEX('[2]ALL PO for 3 unit'!$R$2:$R$184,MATCH(E130,'[2]ALL PO for 3 unit'!$B$2:$B$184,0))</f>
        <v>#N/A</v>
      </c>
      <c r="Q130" s="154" t="e">
        <f>INDEX('[2]ALL PO for 3 unit'!$AC$2:$AC$184,MATCH(E130,'[2]ALL PO for 3 unit'!$B$2:$B$184,0))</f>
        <v>#N/A</v>
      </c>
    </row>
    <row r="131" spans="1:17" ht="15.75" hidden="1" customHeight="1" x14ac:dyDescent="0.25">
      <c r="A131" s="185"/>
      <c r="B131" s="186"/>
      <c r="C131" s="89" t="s">
        <v>5</v>
      </c>
      <c r="D131" s="51" t="s">
        <v>153</v>
      </c>
      <c r="E131" s="105">
        <v>276134</v>
      </c>
      <c r="F131" s="35"/>
      <c r="G131" s="35">
        <v>6</v>
      </c>
      <c r="H131" s="35"/>
      <c r="I131" s="102">
        <f>INDEX('[1]CE 1'!$S$165:$S$335,MATCH(E131,'[1]CE 1'!$N$165:$N$335,0))</f>
        <v>48.64</v>
      </c>
      <c r="J131" s="102">
        <f t="shared" si="4"/>
        <v>291.84000000000003</v>
      </c>
      <c r="K131" s="32" t="s">
        <v>353</v>
      </c>
      <c r="L131" s="102">
        <v>58.879957500000003</v>
      </c>
      <c r="M131" s="103">
        <f t="shared" si="5"/>
        <v>353.27974500000005</v>
      </c>
      <c r="N131" s="32" t="s">
        <v>270</v>
      </c>
      <c r="P131">
        <f>INDEX('[2]ALL PO for 3 unit'!$R$2:$R$184,MATCH(E131,'[2]ALL PO for 3 unit'!$B$2:$B$184,0))</f>
        <v>12</v>
      </c>
      <c r="Q131" t="str">
        <f>INDEX('[2]ALL PO for 3 unit'!$AC$2:$AC$184,MATCH(E131,'[2]ALL PO for 3 unit'!$B$2:$B$184,0))</f>
        <v xml:space="preserve"> CE1 EX stk in SG</v>
      </c>
    </row>
    <row r="132" spans="1:17" ht="15.75" hidden="1" customHeight="1" x14ac:dyDescent="0.25">
      <c r="A132" s="185"/>
      <c r="B132" s="186"/>
      <c r="C132" s="89" t="s">
        <v>5</v>
      </c>
      <c r="D132" s="51" t="s">
        <v>154</v>
      </c>
      <c r="E132" s="105">
        <v>23070440</v>
      </c>
      <c r="F132" s="35">
        <v>20578624</v>
      </c>
      <c r="G132" s="35">
        <v>7</v>
      </c>
      <c r="H132" s="35"/>
      <c r="I132" s="102">
        <v>43.14</v>
      </c>
      <c r="J132" s="102">
        <f t="shared" si="4"/>
        <v>301.98</v>
      </c>
      <c r="K132" s="32" t="s">
        <v>353</v>
      </c>
      <c r="L132" s="102">
        <v>45.996153328125011</v>
      </c>
      <c r="M132" s="103">
        <f t="shared" si="5"/>
        <v>321.9730732968751</v>
      </c>
      <c r="N132" s="32" t="s">
        <v>54</v>
      </c>
      <c r="P132" t="e">
        <f>INDEX('[2]ALL PO for 3 unit'!$R$2:$R$184,MATCH(E132,'[2]ALL PO for 3 unit'!$B$2:$B$184,0))</f>
        <v>#N/A</v>
      </c>
      <c r="Q132" t="e">
        <f>INDEX('[2]ALL PO for 3 unit'!$AC$2:$AC$184,MATCH(E132,'[2]ALL PO for 3 unit'!$B$2:$B$184,0))</f>
        <v>#N/A</v>
      </c>
    </row>
    <row r="133" spans="1:17" ht="15.75" hidden="1" customHeight="1" x14ac:dyDescent="0.25">
      <c r="A133" s="185"/>
      <c r="B133" s="186"/>
      <c r="C133" s="89" t="s">
        <v>5</v>
      </c>
      <c r="D133" s="51" t="s">
        <v>155</v>
      </c>
      <c r="E133" s="105">
        <v>21948261</v>
      </c>
      <c r="F133" s="35">
        <v>24124156</v>
      </c>
      <c r="G133" s="35">
        <v>1</v>
      </c>
      <c r="H133" s="35"/>
      <c r="I133" s="102">
        <v>82.74</v>
      </c>
      <c r="J133" s="102">
        <f t="shared" si="4"/>
        <v>82.74</v>
      </c>
      <c r="K133" s="32" t="s">
        <v>353</v>
      </c>
      <c r="L133" s="102">
        <v>100.16711249999999</v>
      </c>
      <c r="M133" s="103">
        <f t="shared" si="5"/>
        <v>100.16711249999999</v>
      </c>
      <c r="N133" s="32" t="s">
        <v>55</v>
      </c>
      <c r="P133">
        <f>INDEX('[2]ALL PO for 3 unit'!$R$2:$R$184,MATCH(E133,'[2]ALL PO for 3 unit'!$B$2:$B$184,0))</f>
        <v>1</v>
      </c>
      <c r="Q133" t="str">
        <f>INDEX('[2]ALL PO for 3 unit'!$AC$2:$AC$184,MATCH(E133,'[2]ALL PO for 3 unit'!$B$2:$B$184,0))</f>
        <v xml:space="preserve"> CE1 EX stk in SG</v>
      </c>
    </row>
    <row r="134" spans="1:17" ht="15.75" hidden="1" customHeight="1" x14ac:dyDescent="0.25">
      <c r="A134" s="185"/>
      <c r="B134" s="186"/>
      <c r="C134" s="89" t="s">
        <v>5</v>
      </c>
      <c r="D134" s="51" t="s">
        <v>156</v>
      </c>
      <c r="E134" s="105">
        <v>20711957</v>
      </c>
      <c r="F134" s="35"/>
      <c r="G134" s="35">
        <v>1</v>
      </c>
      <c r="H134" s="35"/>
      <c r="I134" s="102">
        <f>INDEX('[1]CE 1'!$S$165:$S$335,MATCH(E134,'[1]CE 1'!$N$165:$N$335,0))</f>
        <v>603.79</v>
      </c>
      <c r="J134" s="102">
        <f t="shared" si="4"/>
        <v>603.79</v>
      </c>
      <c r="K134" s="32" t="s">
        <v>353</v>
      </c>
      <c r="L134" s="102">
        <v>753.80836781249991</v>
      </c>
      <c r="M134" s="103">
        <f t="shared" si="5"/>
        <v>753.80836781249991</v>
      </c>
      <c r="N134" s="32" t="s">
        <v>54</v>
      </c>
      <c r="P134">
        <f>INDEX('[2]ALL PO for 3 unit'!$R$2:$R$184,MATCH(E134,'[2]ALL PO for 3 unit'!$B$2:$B$184,0))</f>
        <v>3</v>
      </c>
      <c r="Q134" t="str">
        <f>INDEX('[2]ALL PO for 3 unit'!$AC$2:$AC$184,MATCH(E134,'[2]ALL PO for 3 unit'!$B$2:$B$184,0))</f>
        <v xml:space="preserve"> CE1 EX stk in SG</v>
      </c>
    </row>
    <row r="135" spans="1:17" ht="15.75" hidden="1" customHeight="1" x14ac:dyDescent="0.25">
      <c r="A135" s="185"/>
      <c r="B135" s="186"/>
      <c r="C135" s="89" t="s">
        <v>5</v>
      </c>
      <c r="D135" s="51" t="s">
        <v>158</v>
      </c>
      <c r="E135" s="105">
        <v>1543896</v>
      </c>
      <c r="F135" s="35">
        <v>17460059</v>
      </c>
      <c r="G135" s="35">
        <v>1</v>
      </c>
      <c r="H135" s="35"/>
      <c r="I135" s="102">
        <v>143</v>
      </c>
      <c r="J135" s="102">
        <f t="shared" si="4"/>
        <v>143</v>
      </c>
      <c r="K135" s="32" t="s">
        <v>353</v>
      </c>
      <c r="L135" s="102">
        <v>215.19404156249999</v>
      </c>
      <c r="M135" s="103">
        <f t="shared" si="5"/>
        <v>215.19404156249999</v>
      </c>
      <c r="N135" s="32" t="s">
        <v>116</v>
      </c>
      <c r="O135" t="s">
        <v>359</v>
      </c>
      <c r="P135" t="e">
        <f>INDEX('[2]ALL PO for 3 unit'!$R$2:$R$184,MATCH(E135,'[2]ALL PO for 3 unit'!$B$2:$B$184,0))</f>
        <v>#N/A</v>
      </c>
      <c r="Q135" t="e">
        <f>INDEX('[2]ALL PO for 3 unit'!$AC$2:$AC$184,MATCH(E135,'[2]ALL PO for 3 unit'!$B$2:$B$184,0))</f>
        <v>#N/A</v>
      </c>
    </row>
    <row r="136" spans="1:17" ht="15.75" hidden="1" customHeight="1" x14ac:dyDescent="0.25">
      <c r="A136" s="185"/>
      <c r="B136" s="186"/>
      <c r="C136" s="89" t="s">
        <v>5</v>
      </c>
      <c r="D136" s="51" t="s">
        <v>121</v>
      </c>
      <c r="E136" s="105">
        <v>982509</v>
      </c>
      <c r="F136" s="35"/>
      <c r="G136" s="35">
        <v>1</v>
      </c>
      <c r="H136" s="35"/>
      <c r="I136" s="102">
        <f>INDEX('[1]CE 1'!$S$165:$S$335,MATCH(E136,'[1]CE 1'!$N$165:$N$335,0))</f>
        <v>10.39</v>
      </c>
      <c r="J136" s="102">
        <f t="shared" si="4"/>
        <v>10.39</v>
      </c>
      <c r="K136" s="32" t="s">
        <v>353</v>
      </c>
      <c r="L136" s="102">
        <v>13.297565531249999</v>
      </c>
      <c r="M136" s="103">
        <f t="shared" si="5"/>
        <v>13.297565531249999</v>
      </c>
      <c r="N136" s="32" t="s">
        <v>54</v>
      </c>
      <c r="P136">
        <f>INDEX('[2]ALL PO for 3 unit'!$R$2:$R$184,MATCH(E136,'[2]ALL PO for 3 unit'!$B$2:$B$184,0))</f>
        <v>3</v>
      </c>
      <c r="Q136" t="str">
        <f>INDEX('[2]ALL PO for 3 unit'!$AC$2:$AC$184,MATCH(E136,'[2]ALL PO for 3 unit'!$B$2:$B$184,0))</f>
        <v>Ex stk in SG</v>
      </c>
    </row>
    <row r="137" spans="1:17" ht="15.75" hidden="1" customHeight="1" x14ac:dyDescent="0.25">
      <c r="A137" s="185"/>
      <c r="B137" s="186"/>
      <c r="C137" s="89" t="s">
        <v>5</v>
      </c>
      <c r="D137" s="51" t="s">
        <v>145</v>
      </c>
      <c r="E137" s="105">
        <v>20532272</v>
      </c>
      <c r="F137" s="35"/>
      <c r="G137" s="35">
        <v>1</v>
      </c>
      <c r="H137" s="35"/>
      <c r="I137" s="102">
        <f>INDEX('[1]CE 1'!$S$165:$S$335,MATCH(E137,'[1]CE 1'!$N$165:$N$335,0))</f>
        <v>40.799999999999997</v>
      </c>
      <c r="J137" s="102">
        <f t="shared" si="4"/>
        <v>40.799999999999997</v>
      </c>
      <c r="K137" s="32" t="s">
        <v>353</v>
      </c>
      <c r="L137" s="102">
        <v>94.106239500000001</v>
      </c>
      <c r="M137" s="103">
        <f t="shared" si="5"/>
        <v>94.106239500000001</v>
      </c>
      <c r="N137" s="32" t="s">
        <v>116</v>
      </c>
      <c r="P137">
        <f>INDEX('[2]ALL PO for 3 unit'!$R$2:$R$184,MATCH(E137,'[2]ALL PO for 3 unit'!$B$2:$B$184,0))</f>
        <v>0</v>
      </c>
      <c r="Q137" t="str">
        <f>INDEX('[2]ALL PO for 3 unit'!$AC$2:$AC$184,MATCH(E137,'[2]ALL PO for 3 unit'!$B$2:$B$184,0))</f>
        <v>Local</v>
      </c>
    </row>
    <row r="138" spans="1:17" ht="15.75" hidden="1" customHeight="1" x14ac:dyDescent="0.25">
      <c r="A138" s="185"/>
      <c r="B138" s="186"/>
      <c r="C138" s="89" t="s">
        <v>5</v>
      </c>
      <c r="D138" s="51" t="s">
        <v>150</v>
      </c>
      <c r="E138" s="105">
        <v>990719</v>
      </c>
      <c r="F138" s="35"/>
      <c r="G138" s="35">
        <v>1</v>
      </c>
      <c r="H138" s="35"/>
      <c r="I138" s="102">
        <f>INDEX('[1]CE 1'!$S$165:$S$335,MATCH(E138,'[1]CE 1'!$N$165:$N$335,0))</f>
        <v>9.2100000000000009</v>
      </c>
      <c r="J138" s="102">
        <f t="shared" si="4"/>
        <v>9.2100000000000009</v>
      </c>
      <c r="K138" s="32" t="s">
        <v>353</v>
      </c>
      <c r="L138" s="102">
        <v>11.493794812500003</v>
      </c>
      <c r="M138" s="103">
        <f t="shared" si="5"/>
        <v>11.493794812500003</v>
      </c>
      <c r="N138" s="32" t="s">
        <v>54</v>
      </c>
      <c r="P138">
        <f>INDEX('[2]ALL PO for 3 unit'!$R$2:$R$184,MATCH(E138,'[2]ALL PO for 3 unit'!$B$2:$B$184,0))</f>
        <v>3</v>
      </c>
      <c r="Q138" t="str">
        <f>INDEX('[2]ALL PO for 3 unit'!$AC$2:$AC$184,MATCH(E138,'[2]ALL PO for 3 unit'!$B$2:$B$184,0))</f>
        <v xml:space="preserve"> CE1 EX stk in SG</v>
      </c>
    </row>
    <row r="139" spans="1:17" ht="15.75" hidden="1" customHeight="1" x14ac:dyDescent="0.25">
      <c r="A139" s="185"/>
      <c r="B139" s="186"/>
      <c r="C139" s="89" t="s">
        <v>5</v>
      </c>
      <c r="D139" s="51" t="s">
        <v>161</v>
      </c>
      <c r="E139" s="105">
        <v>22397140</v>
      </c>
      <c r="F139" s="35" t="s">
        <v>272</v>
      </c>
      <c r="G139" s="35" t="s">
        <v>162</v>
      </c>
      <c r="H139" s="35"/>
      <c r="I139" s="102">
        <f>INDEX('[1]CE 1'!$S$165:$S$335,MATCH(E139,'[1]CE 1'!$N$165:$N$335,0))</f>
        <v>1269.54</v>
      </c>
      <c r="J139" s="102">
        <f t="shared" si="4"/>
        <v>1269.54</v>
      </c>
      <c r="K139" s="32" t="s">
        <v>353</v>
      </c>
      <c r="L139" s="102">
        <v>1536.939768</v>
      </c>
      <c r="M139" s="103">
        <f t="shared" si="5"/>
        <v>1536.939768</v>
      </c>
      <c r="N139" s="32" t="s">
        <v>55</v>
      </c>
      <c r="P139">
        <f>INDEX('[2]ALL PO for 3 unit'!$R$2:$R$184,MATCH(E139,'[2]ALL PO for 3 unit'!$B$2:$B$184,0))</f>
        <v>3</v>
      </c>
      <c r="Q139" t="str">
        <f>INDEX('[2]ALL PO for 3 unit'!$AC$2:$AC$184,MATCH(E139,'[2]ALL PO for 3 unit'!$B$2:$B$184,0))</f>
        <v xml:space="preserve"> CE1 EX stk in SG</v>
      </c>
    </row>
    <row r="140" spans="1:17" ht="15.75" hidden="1" customHeight="1" x14ac:dyDescent="0.25">
      <c r="A140" s="185"/>
      <c r="B140" s="186"/>
      <c r="C140" s="89" t="s">
        <v>5</v>
      </c>
      <c r="D140" s="51" t="s">
        <v>158</v>
      </c>
      <c r="E140" s="105">
        <v>21092243</v>
      </c>
      <c r="F140" s="35"/>
      <c r="G140" s="35">
        <v>1</v>
      </c>
      <c r="H140" s="35"/>
      <c r="I140" s="102">
        <f>INDEX('[1]CE 1'!$S$165:$S$335,MATCH(E140,'[1]CE 1'!$N$165:$N$335,0))</f>
        <v>6.9</v>
      </c>
      <c r="J140" s="102">
        <f t="shared" si="4"/>
        <v>6.9</v>
      </c>
      <c r="K140" s="32" t="s">
        <v>353</v>
      </c>
      <c r="L140" s="102">
        <v>8.872035046875002</v>
      </c>
      <c r="M140" s="103">
        <f t="shared" si="5"/>
        <v>8.872035046875002</v>
      </c>
      <c r="N140" s="32" t="s">
        <v>271</v>
      </c>
      <c r="P140">
        <f>INDEX('[2]ALL PO for 3 unit'!$R$2:$R$184,MATCH(E140,'[2]ALL PO for 3 unit'!$B$2:$B$184,0))</f>
        <v>3</v>
      </c>
      <c r="Q140" t="str">
        <f>INDEX('[2]ALL PO for 3 unit'!$AC$2:$AC$184,MATCH(E140,'[2]ALL PO for 3 unit'!$B$2:$B$184,0))</f>
        <v>Ex stk in SG</v>
      </c>
    </row>
    <row r="141" spans="1:17" ht="15.75" hidden="1" customHeight="1" x14ac:dyDescent="0.25">
      <c r="A141" s="185"/>
      <c r="B141" s="186"/>
      <c r="C141" s="89" t="s">
        <v>5</v>
      </c>
      <c r="D141" s="51" t="s">
        <v>121</v>
      </c>
      <c r="E141" s="105">
        <v>8170534</v>
      </c>
      <c r="F141" s="107"/>
      <c r="G141" s="35" t="s">
        <v>162</v>
      </c>
      <c r="H141" s="35"/>
      <c r="I141" s="102">
        <f>INDEX('[1]CE 1'!$S$165:$S$335,MATCH(E141,'[1]CE 1'!$N$165:$N$335,0))</f>
        <v>64.260000000000005</v>
      </c>
      <c r="J141" s="102">
        <f t="shared" si="4"/>
        <v>64.260000000000005</v>
      </c>
      <c r="K141" s="32" t="s">
        <v>353</v>
      </c>
      <c r="L141" s="102">
        <v>80.22584882812501</v>
      </c>
      <c r="M141" s="103">
        <f t="shared" si="5"/>
        <v>80.22584882812501</v>
      </c>
      <c r="N141" s="32" t="s">
        <v>273</v>
      </c>
      <c r="P141">
        <f>INDEX('[2]ALL PO for 3 unit'!$R$2:$R$184,MATCH(E141,'[2]ALL PO for 3 unit'!$B$2:$B$184,0))</f>
        <v>3</v>
      </c>
      <c r="Q141" t="str">
        <f>INDEX('[2]ALL PO for 3 unit'!$AC$2:$AC$184,MATCH(E141,'[2]ALL PO for 3 unit'!$B$2:$B$184,0))</f>
        <v xml:space="preserve"> CE1 EX stk in SG</v>
      </c>
    </row>
    <row r="142" spans="1:17" ht="15.75" hidden="1" customHeight="1" x14ac:dyDescent="0.25">
      <c r="A142" s="185"/>
      <c r="B142" s="186"/>
      <c r="C142" s="89" t="s">
        <v>5</v>
      </c>
      <c r="D142" s="51" t="s">
        <v>165</v>
      </c>
      <c r="E142" s="105">
        <v>13948981</v>
      </c>
      <c r="F142" s="35"/>
      <c r="G142" s="35" t="s">
        <v>167</v>
      </c>
      <c r="H142" s="35"/>
      <c r="I142" s="102">
        <f>INDEX('[1]CE 1'!$S$165:$S$335,MATCH(E142,'[1]CE 1'!$N$165:$N$335,0))</f>
        <v>25.08</v>
      </c>
      <c r="J142" s="102">
        <f t="shared" si="4"/>
        <v>75.239999999999995</v>
      </c>
      <c r="K142" s="32" t="s">
        <v>353</v>
      </c>
      <c r="L142" s="102">
        <v>30.365380500000001</v>
      </c>
      <c r="M142" s="103">
        <f t="shared" si="5"/>
        <v>91.096141500000002</v>
      </c>
      <c r="N142" s="32" t="s">
        <v>54</v>
      </c>
      <c r="P142">
        <f>INDEX('[2]ALL PO for 3 unit'!$R$2:$R$184,MATCH(E142,'[2]ALL PO for 3 unit'!$B$2:$B$184,0))</f>
        <v>8</v>
      </c>
      <c r="Q142" t="str">
        <f>INDEX('[2]ALL PO for 3 unit'!$AC$2:$AC$184,MATCH(E142,'[2]ALL PO for 3 unit'!$B$2:$B$184,0))</f>
        <v xml:space="preserve"> CE1 EX stk in SG</v>
      </c>
    </row>
    <row r="143" spans="1:17" ht="15.75" hidden="1" customHeight="1" x14ac:dyDescent="0.25">
      <c r="A143" s="185"/>
      <c r="B143" s="186"/>
      <c r="C143" s="89" t="s">
        <v>5</v>
      </c>
      <c r="D143" s="51" t="s">
        <v>121</v>
      </c>
      <c r="E143" s="105">
        <v>982508</v>
      </c>
      <c r="F143" s="107"/>
      <c r="G143" s="35" t="s">
        <v>169</v>
      </c>
      <c r="H143" s="35"/>
      <c r="I143" s="102">
        <f>INDEX('[1]CE 1'!$S$165:$S$335,MATCH(E143,'[1]CE 1'!$N$165:$N$335,0))</f>
        <v>7.19</v>
      </c>
      <c r="J143" s="102">
        <f t="shared" si="4"/>
        <v>14.38</v>
      </c>
      <c r="K143" s="32" t="s">
        <v>353</v>
      </c>
      <c r="L143" s="102">
        <v>8.976905437500001</v>
      </c>
      <c r="M143" s="103">
        <f t="shared" si="5"/>
        <v>17.953810875000002</v>
      </c>
      <c r="N143" s="32" t="s">
        <v>54</v>
      </c>
      <c r="P143">
        <f>INDEX('[2]ALL PO for 3 unit'!$R$2:$R$184,MATCH(E143,'[2]ALL PO for 3 unit'!$B$2:$B$184,0))</f>
        <v>8</v>
      </c>
      <c r="Q143" t="str">
        <f>INDEX('[2]ALL PO for 3 unit'!$AC$2:$AC$184,MATCH(E143,'[2]ALL PO for 3 unit'!$B$2:$B$184,0))</f>
        <v xml:space="preserve"> CE1 EX stk in SG</v>
      </c>
    </row>
    <row r="144" spans="1:17" ht="15.75" hidden="1" customHeight="1" x14ac:dyDescent="0.25">
      <c r="A144" s="185"/>
      <c r="B144" s="186"/>
      <c r="C144" s="89" t="s">
        <v>5</v>
      </c>
      <c r="D144" s="51" t="s">
        <v>170</v>
      </c>
      <c r="E144" s="105">
        <v>17533661</v>
      </c>
      <c r="F144" s="35"/>
      <c r="G144" s="35" t="s">
        <v>169</v>
      </c>
      <c r="H144" s="35"/>
      <c r="I144" s="102">
        <v>57179.81</v>
      </c>
      <c r="J144" s="102">
        <f t="shared" si="4"/>
        <v>114359.62</v>
      </c>
      <c r="K144" s="32" t="s">
        <v>6</v>
      </c>
      <c r="L144" s="102">
        <v>26.785804500000001</v>
      </c>
      <c r="M144" s="103">
        <f t="shared" si="5"/>
        <v>53.571609000000002</v>
      </c>
      <c r="N144" s="32" t="s">
        <v>55</v>
      </c>
      <c r="O144" t="s">
        <v>359</v>
      </c>
      <c r="P144">
        <f>INDEX('[2]ALL PO for 3 unit'!$R$2:$R$184,MATCH(E144,'[2]ALL PO for 3 unit'!$B$2:$B$184,0))</f>
        <v>0</v>
      </c>
      <c r="Q144" t="str">
        <f>INDEX('[2]ALL PO for 3 unit'!$AC$2:$AC$184,MATCH(E144,'[2]ALL PO for 3 unit'!$B$2:$B$184,0))</f>
        <v>EX stk in Reman</v>
      </c>
    </row>
    <row r="145" spans="1:17" ht="15.75" hidden="1" customHeight="1" x14ac:dyDescent="0.25">
      <c r="A145" s="185"/>
      <c r="B145" s="186"/>
      <c r="C145" s="89" t="s">
        <v>5</v>
      </c>
      <c r="D145" s="51" t="s">
        <v>170</v>
      </c>
      <c r="E145" s="105">
        <v>21707132</v>
      </c>
      <c r="F145" s="35"/>
      <c r="G145" s="35" t="s">
        <v>162</v>
      </c>
      <c r="H145" s="35"/>
      <c r="I145" s="102">
        <v>58387.74</v>
      </c>
      <c r="J145" s="102">
        <f t="shared" si="4"/>
        <v>58387.74</v>
      </c>
      <c r="K145" s="32" t="s">
        <v>6</v>
      </c>
      <c r="L145" s="102">
        <v>27.497652000000002</v>
      </c>
      <c r="M145" s="103">
        <f t="shared" si="5"/>
        <v>27.497652000000002</v>
      </c>
      <c r="N145" s="32" t="s">
        <v>55</v>
      </c>
      <c r="O145" t="s">
        <v>359</v>
      </c>
      <c r="P145">
        <f>INDEX('[2]ALL PO for 3 unit'!$R$2:$R$184,MATCH(E145,'[2]ALL PO for 3 unit'!$B$2:$B$184,0))</f>
        <v>0</v>
      </c>
      <c r="Q145" t="str">
        <f>INDEX('[2]ALL PO for 3 unit'!$AC$2:$AC$184,MATCH(E145,'[2]ALL PO for 3 unit'!$B$2:$B$184,0))</f>
        <v>EX stk in Reman</v>
      </c>
    </row>
    <row r="146" spans="1:17" ht="15.75" hidden="1" customHeight="1" x14ac:dyDescent="0.25">
      <c r="A146" s="185"/>
      <c r="B146" s="186"/>
      <c r="C146" s="89" t="s">
        <v>5</v>
      </c>
      <c r="D146" s="51" t="s">
        <v>121</v>
      </c>
      <c r="E146" s="105">
        <v>982508</v>
      </c>
      <c r="F146" s="35"/>
      <c r="G146" s="35" t="s">
        <v>169</v>
      </c>
      <c r="H146" s="35"/>
      <c r="I146" s="102">
        <f>INDEX('[1]CE 1'!$S$165:$S$335,MATCH(E146,'[1]CE 1'!$N$165:$N$335,0))</f>
        <v>7.19</v>
      </c>
      <c r="J146" s="102">
        <f t="shared" si="4"/>
        <v>14.38</v>
      </c>
      <c r="K146" s="32" t="s">
        <v>353</v>
      </c>
      <c r="L146" s="102">
        <v>8.976905437500001</v>
      </c>
      <c r="M146" s="103">
        <f t="shared" si="5"/>
        <v>17.953810875000002</v>
      </c>
      <c r="N146" s="32" t="s">
        <v>54</v>
      </c>
      <c r="P146">
        <f>INDEX('[2]ALL PO for 3 unit'!$R$2:$R$184,MATCH(E146,'[2]ALL PO for 3 unit'!$B$2:$B$184,0))</f>
        <v>8</v>
      </c>
      <c r="Q146" t="str">
        <f>INDEX('[2]ALL PO for 3 unit'!$AC$2:$AC$184,MATCH(E146,'[2]ALL PO for 3 unit'!$B$2:$B$184,0))</f>
        <v xml:space="preserve"> CE1 EX stk in SG</v>
      </c>
    </row>
    <row r="147" spans="1:17" ht="15.75" hidden="1" customHeight="1" x14ac:dyDescent="0.25">
      <c r="A147" s="185"/>
      <c r="B147" s="186"/>
      <c r="C147" s="89" t="s">
        <v>5</v>
      </c>
      <c r="D147" s="51" t="s">
        <v>158</v>
      </c>
      <c r="E147" s="105">
        <v>20551483</v>
      </c>
      <c r="F147" s="35"/>
      <c r="G147" s="35" t="s">
        <v>162</v>
      </c>
      <c r="H147" s="35"/>
      <c r="I147" s="102">
        <f>INDEX('[1]CE 1'!$S$165:$S$335,MATCH(E147,'[1]CE 1'!$N$165:$N$335,0))</f>
        <v>24.14</v>
      </c>
      <c r="J147" s="102">
        <f t="shared" si="4"/>
        <v>24.14</v>
      </c>
      <c r="K147" s="32" t="s">
        <v>353</v>
      </c>
      <c r="L147" s="102">
        <v>29.226424499999997</v>
      </c>
      <c r="M147" s="103">
        <f t="shared" si="5"/>
        <v>29.226424499999997</v>
      </c>
      <c r="N147" s="32" t="s">
        <v>54</v>
      </c>
      <c r="P147">
        <f>INDEX('[2]ALL PO for 3 unit'!$R$2:$R$184,MATCH(E147,'[2]ALL PO for 3 unit'!$B$2:$B$184,0))</f>
        <v>3</v>
      </c>
      <c r="Q147" t="str">
        <f>INDEX('[2]ALL PO for 3 unit'!$AC$2:$AC$184,MATCH(E147,'[2]ALL PO for 3 unit'!$B$2:$B$184,0))</f>
        <v>CE1 EX Stock &amp; SG Stock</v>
      </c>
    </row>
    <row r="148" spans="1:17" s="154" customFormat="1" ht="15.75" hidden="1" customHeight="1" x14ac:dyDescent="0.25">
      <c r="A148" s="185"/>
      <c r="B148" s="186"/>
      <c r="C148" s="147" t="s">
        <v>5</v>
      </c>
      <c r="D148" s="148" t="s">
        <v>274</v>
      </c>
      <c r="E148" s="149">
        <v>976013</v>
      </c>
      <c r="F148" s="150" t="s">
        <v>365</v>
      </c>
      <c r="G148" s="150" t="s">
        <v>162</v>
      </c>
      <c r="H148" s="150"/>
      <c r="I148" s="151"/>
      <c r="J148" s="151">
        <f t="shared" si="4"/>
        <v>0</v>
      </c>
      <c r="K148" s="152"/>
      <c r="L148" s="151">
        <v>14.933543625000002</v>
      </c>
      <c r="M148" s="153">
        <f t="shared" si="5"/>
        <v>14.933543625000002</v>
      </c>
      <c r="N148" s="152" t="s">
        <v>54</v>
      </c>
      <c r="P148" s="154" t="e">
        <f>INDEX('[2]ALL PO for 3 unit'!$R$2:$R$184,MATCH(E148,'[2]ALL PO for 3 unit'!$B$2:$B$184,0))</f>
        <v>#N/A</v>
      </c>
      <c r="Q148" s="154" t="e">
        <f>INDEX('[2]ALL PO for 3 unit'!$AC$2:$AC$184,MATCH(E148,'[2]ALL PO for 3 unit'!$B$2:$B$184,0))</f>
        <v>#N/A</v>
      </c>
    </row>
    <row r="149" spans="1:17" s="154" customFormat="1" ht="15.75" hidden="1" customHeight="1" x14ac:dyDescent="0.25">
      <c r="A149" s="185"/>
      <c r="B149" s="186"/>
      <c r="C149" s="147" t="s">
        <v>5</v>
      </c>
      <c r="D149" s="148" t="s">
        <v>121</v>
      </c>
      <c r="E149" s="149">
        <v>7011992</v>
      </c>
      <c r="F149" s="150" t="s">
        <v>365</v>
      </c>
      <c r="G149" s="150" t="s">
        <v>184</v>
      </c>
      <c r="H149" s="150"/>
      <c r="I149" s="151"/>
      <c r="J149" s="151">
        <f t="shared" si="4"/>
        <v>0</v>
      </c>
      <c r="K149" s="152"/>
      <c r="L149" s="151">
        <v>0.79701496875</v>
      </c>
      <c r="M149" s="153">
        <f t="shared" si="5"/>
        <v>3.188059875</v>
      </c>
      <c r="N149" s="152" t="s">
        <v>54</v>
      </c>
      <c r="P149" s="154" t="e">
        <f>INDEX('[2]ALL PO for 3 unit'!$R$2:$R$184,MATCH(E149,'[2]ALL PO for 3 unit'!$B$2:$B$184,0))</f>
        <v>#N/A</v>
      </c>
      <c r="Q149" s="154" t="e">
        <f>INDEX('[2]ALL PO for 3 unit'!$AC$2:$AC$184,MATCH(E149,'[2]ALL PO for 3 unit'!$B$2:$B$184,0))</f>
        <v>#N/A</v>
      </c>
    </row>
    <row r="150" spans="1:17" ht="15.75" hidden="1" customHeight="1" x14ac:dyDescent="0.25">
      <c r="A150" s="185"/>
      <c r="B150" s="186"/>
      <c r="C150" s="89" t="s">
        <v>5</v>
      </c>
      <c r="D150" s="51" t="s">
        <v>121</v>
      </c>
      <c r="E150" s="105">
        <v>3964833</v>
      </c>
      <c r="F150" s="35"/>
      <c r="G150" s="35" t="s">
        <v>162</v>
      </c>
      <c r="H150" s="35"/>
      <c r="I150" s="102">
        <f>INDEX('[1]CE 1'!$S$165:$S$335,MATCH(E150,'[1]CE 1'!$N$165:$N$335,0))</f>
        <v>42.59</v>
      </c>
      <c r="J150" s="102">
        <f t="shared" si="4"/>
        <v>42.59</v>
      </c>
      <c r="K150" s="32" t="s">
        <v>353</v>
      </c>
      <c r="L150" s="102">
        <v>51.558097500000009</v>
      </c>
      <c r="M150" s="103">
        <f t="shared" si="5"/>
        <v>51.558097500000009</v>
      </c>
      <c r="N150" s="32" t="s">
        <v>54</v>
      </c>
      <c r="P150">
        <f>INDEX('[2]ALL PO for 3 unit'!$R$2:$R$184,MATCH(E150,'[2]ALL PO for 3 unit'!$B$2:$B$184,0))</f>
        <v>3</v>
      </c>
      <c r="Q150" t="str">
        <f>INDEX('[2]ALL PO for 3 unit'!$AC$2:$AC$184,MATCH(E150,'[2]ALL PO for 3 unit'!$B$2:$B$184,0))</f>
        <v xml:space="preserve"> CE1 EX stk in SG</v>
      </c>
    </row>
    <row r="151" spans="1:17" ht="15.75" hidden="1" customHeight="1" x14ac:dyDescent="0.25">
      <c r="A151" s="185"/>
      <c r="B151" s="186"/>
      <c r="C151" s="89" t="s">
        <v>5</v>
      </c>
      <c r="D151" s="51" t="s">
        <v>171</v>
      </c>
      <c r="E151" s="105">
        <v>11110683</v>
      </c>
      <c r="F151" s="107"/>
      <c r="G151" s="35" t="s">
        <v>162</v>
      </c>
      <c r="H151" s="35"/>
      <c r="I151" s="102">
        <v>50.25</v>
      </c>
      <c r="J151" s="102">
        <f t="shared" si="4"/>
        <v>50.25</v>
      </c>
      <c r="K151" s="32" t="s">
        <v>353</v>
      </c>
      <c r="L151" s="102">
        <v>82.106524499999992</v>
      </c>
      <c r="M151" s="103">
        <f t="shared" si="5"/>
        <v>82.106524499999992</v>
      </c>
      <c r="N151" s="32" t="s">
        <v>55</v>
      </c>
      <c r="O151" t="s">
        <v>356</v>
      </c>
      <c r="P151">
        <f>INDEX('[2]ALL PO for 3 unit'!$R$2:$R$184,MATCH(E151,'[2]ALL PO for 3 unit'!$B$2:$B$184,0))</f>
        <v>0</v>
      </c>
      <c r="Q151" t="str">
        <f>INDEX('[2]ALL PO for 3 unit'!$AC$2:$AC$184,MATCH(E151,'[2]ALL PO for 3 unit'!$B$2:$B$184,0))</f>
        <v>Ex stk in Reman</v>
      </c>
    </row>
    <row r="152" spans="1:17" ht="15.75" hidden="1" customHeight="1" x14ac:dyDescent="0.25">
      <c r="A152" s="185"/>
      <c r="B152" s="186"/>
      <c r="C152" s="89" t="s">
        <v>5</v>
      </c>
      <c r="D152" s="51" t="s">
        <v>171</v>
      </c>
      <c r="E152" s="105">
        <v>15126069</v>
      </c>
      <c r="F152" s="35" t="s">
        <v>275</v>
      </c>
      <c r="G152" s="35" t="s">
        <v>162</v>
      </c>
      <c r="H152" s="35"/>
      <c r="I152" s="102">
        <v>171174.05</v>
      </c>
      <c r="J152" s="102">
        <f t="shared" si="4"/>
        <v>171174.05</v>
      </c>
      <c r="K152" s="32" t="s">
        <v>6</v>
      </c>
      <c r="L152" s="102">
        <v>39.354997500000003</v>
      </c>
      <c r="M152" s="103">
        <f t="shared" si="5"/>
        <v>39.354997500000003</v>
      </c>
      <c r="N152" s="32" t="s">
        <v>55</v>
      </c>
      <c r="O152" t="s">
        <v>359</v>
      </c>
      <c r="P152">
        <f>INDEX('[2]ALL PO for 3 unit'!$R$2:$R$184,MATCH(E152,'[2]ALL PO for 3 unit'!$B$2:$B$184,0))</f>
        <v>0</v>
      </c>
      <c r="Q152" t="str">
        <f>INDEX('[2]ALL PO for 3 unit'!$AC$2:$AC$184,MATCH(E152,'[2]ALL PO for 3 unit'!$B$2:$B$184,0))</f>
        <v>EX stk in Reman</v>
      </c>
    </row>
    <row r="153" spans="1:17" ht="15.75" hidden="1" customHeight="1" x14ac:dyDescent="0.25">
      <c r="A153" s="185"/>
      <c r="B153" s="186"/>
      <c r="C153" s="89" t="s">
        <v>5</v>
      </c>
      <c r="D153" s="51" t="s">
        <v>121</v>
      </c>
      <c r="E153" s="105">
        <v>21108673</v>
      </c>
      <c r="F153" s="35" t="s">
        <v>276</v>
      </c>
      <c r="G153" s="35" t="s">
        <v>172</v>
      </c>
      <c r="H153" s="35"/>
      <c r="I153" s="102">
        <v>0.87</v>
      </c>
      <c r="J153" s="102">
        <f t="shared" si="4"/>
        <v>6.09</v>
      </c>
      <c r="K153" s="32" t="s">
        <v>353</v>
      </c>
      <c r="L153" s="102">
        <v>2.6846820000000005</v>
      </c>
      <c r="M153" s="103">
        <f t="shared" si="5"/>
        <v>18.792774000000001</v>
      </c>
      <c r="N153" s="32" t="s">
        <v>55</v>
      </c>
      <c r="O153" t="s">
        <v>356</v>
      </c>
      <c r="P153" t="e">
        <f>INDEX('[2]ALL PO for 3 unit'!$R$2:$R$184,MATCH(E153,'[2]ALL PO for 3 unit'!$B$2:$B$184,0))</f>
        <v>#N/A</v>
      </c>
      <c r="Q153" t="e">
        <f>INDEX('[2]ALL PO for 3 unit'!$AC$2:$AC$184,MATCH(E153,'[2]ALL PO for 3 unit'!$B$2:$B$184,0))</f>
        <v>#N/A</v>
      </c>
    </row>
    <row r="154" spans="1:17" ht="15.75" customHeight="1" x14ac:dyDescent="0.25">
      <c r="A154" s="185"/>
      <c r="B154" s="186"/>
      <c r="C154" s="89" t="s">
        <v>5</v>
      </c>
      <c r="D154" s="51" t="s">
        <v>173</v>
      </c>
      <c r="E154" s="105">
        <v>60113509</v>
      </c>
      <c r="F154" s="35">
        <v>20460231</v>
      </c>
      <c r="G154" s="35" t="s">
        <v>167</v>
      </c>
      <c r="H154" s="35"/>
      <c r="I154" s="102">
        <v>3.56</v>
      </c>
      <c r="J154" s="102">
        <f t="shared" si="4"/>
        <v>10.68</v>
      </c>
      <c r="K154" s="32" t="s">
        <v>353</v>
      </c>
      <c r="L154" s="102">
        <v>4.3117619999999999</v>
      </c>
      <c r="M154" s="103">
        <f t="shared" si="5"/>
        <v>12.935286</v>
      </c>
      <c r="N154" s="32" t="s">
        <v>55</v>
      </c>
      <c r="P154">
        <f>INDEX('[2]ALL PO for 3 unit'!$R$2:$R$184,MATCH(E154,'[2]ALL PO for 3 unit'!$B$2:$B$184,0))</f>
        <v>4</v>
      </c>
      <c r="Q154" t="str">
        <f>INDEX('[2]ALL PO for 3 unit'!$AC$2:$AC$184,MATCH(E154,'[2]ALL PO for 3 unit'!$B$2:$B$184,0))</f>
        <v xml:space="preserve"> CE1 EX stk in SG</v>
      </c>
    </row>
    <row r="155" spans="1:17" ht="15.75" hidden="1" customHeight="1" x14ac:dyDescent="0.25">
      <c r="A155" s="185"/>
      <c r="B155" s="186"/>
      <c r="C155" s="89" t="s">
        <v>5</v>
      </c>
      <c r="D155" s="51" t="s">
        <v>121</v>
      </c>
      <c r="E155" s="105">
        <v>947281</v>
      </c>
      <c r="F155" s="35"/>
      <c r="G155" s="35" t="s">
        <v>167</v>
      </c>
      <c r="H155" s="35"/>
      <c r="I155" s="102">
        <v>0.6</v>
      </c>
      <c r="J155" s="102">
        <f t="shared" si="4"/>
        <v>1.7999999999999998</v>
      </c>
      <c r="K155" s="32" t="s">
        <v>353</v>
      </c>
      <c r="L155" s="102">
        <v>0.75506681250000018</v>
      </c>
      <c r="M155" s="103">
        <f t="shared" si="5"/>
        <v>2.2652004375000008</v>
      </c>
      <c r="N155" s="32" t="s">
        <v>54</v>
      </c>
      <c r="O155" t="s">
        <v>359</v>
      </c>
      <c r="P155" t="e">
        <f>INDEX('[2]ALL PO for 3 unit'!$R$2:$R$184,MATCH(E155,'[2]ALL PO for 3 unit'!$B$2:$B$184,0))</f>
        <v>#N/A</v>
      </c>
      <c r="Q155" t="e">
        <f>INDEX('[2]ALL PO for 3 unit'!$AC$2:$AC$184,MATCH(E155,'[2]ALL PO for 3 unit'!$B$2:$B$184,0))</f>
        <v>#N/A</v>
      </c>
    </row>
    <row r="156" spans="1:17" ht="15.75" hidden="1" customHeight="1" x14ac:dyDescent="0.25">
      <c r="A156" s="185"/>
      <c r="B156" s="186"/>
      <c r="C156" s="89" t="s">
        <v>5</v>
      </c>
      <c r="D156" s="51" t="s">
        <v>174</v>
      </c>
      <c r="E156" s="105">
        <v>11194257</v>
      </c>
      <c r="F156" s="35"/>
      <c r="G156" s="35" t="s">
        <v>162</v>
      </c>
      <c r="H156" s="35"/>
      <c r="I156" s="102">
        <f>INDEX('[1]CE 1'!$S$165:$S$335,MATCH(E156,'[1]CE 1'!$N$165:$N$335,0))</f>
        <v>22.98</v>
      </c>
      <c r="J156" s="102">
        <f t="shared" si="4"/>
        <v>22.98</v>
      </c>
      <c r="K156" s="32" t="s">
        <v>353</v>
      </c>
      <c r="L156" s="102">
        <v>27.823067999999999</v>
      </c>
      <c r="M156" s="103">
        <f t="shared" si="5"/>
        <v>27.823067999999999</v>
      </c>
      <c r="N156" s="32" t="s">
        <v>54</v>
      </c>
      <c r="P156">
        <f>INDEX('[2]ALL PO for 3 unit'!$R$2:$R$184,MATCH(E156,'[2]ALL PO for 3 unit'!$B$2:$B$184,0))</f>
        <v>3</v>
      </c>
      <c r="Q156" t="str">
        <f>INDEX('[2]ALL PO for 3 unit'!$AC$2:$AC$184,MATCH(E156,'[2]ALL PO for 3 unit'!$B$2:$B$184,0))</f>
        <v>CE1 EX Stock</v>
      </c>
    </row>
    <row r="157" spans="1:17" ht="15.75" hidden="1" customHeight="1" x14ac:dyDescent="0.25">
      <c r="A157" s="185"/>
      <c r="B157" s="186"/>
      <c r="C157" s="89" t="s">
        <v>5</v>
      </c>
      <c r="D157" s="51" t="s">
        <v>277</v>
      </c>
      <c r="E157" s="105">
        <v>7011996</v>
      </c>
      <c r="F157" s="35">
        <v>13947622</v>
      </c>
      <c r="G157" s="35" t="s">
        <v>176</v>
      </c>
      <c r="H157" s="35"/>
      <c r="I157" s="102">
        <v>1.88</v>
      </c>
      <c r="J157" s="102">
        <f t="shared" si="4"/>
        <v>11.28</v>
      </c>
      <c r="K157" s="32" t="s">
        <v>353</v>
      </c>
      <c r="L157" s="102">
        <v>2.2779119999999997</v>
      </c>
      <c r="M157" s="103">
        <f t="shared" si="5"/>
        <v>13.667471999999998</v>
      </c>
      <c r="N157" s="32" t="s">
        <v>116</v>
      </c>
      <c r="P157">
        <f>INDEX('[2]ALL PO for 3 unit'!$R$2:$R$184,MATCH(E157,'[2]ALL PO for 3 unit'!$B$2:$B$184,0))</f>
        <v>16</v>
      </c>
      <c r="Q157" t="str">
        <f>INDEX('[2]ALL PO for 3 unit'!$AC$2:$AC$184,MATCH(E157,'[2]ALL PO for 3 unit'!$B$2:$B$184,0))</f>
        <v xml:space="preserve"> CE1 EX stk in SG</v>
      </c>
    </row>
    <row r="158" spans="1:17" ht="15.75" hidden="1" customHeight="1" x14ac:dyDescent="0.25">
      <c r="A158" s="185"/>
      <c r="B158" s="186"/>
      <c r="C158" s="89" t="s">
        <v>5</v>
      </c>
      <c r="D158" s="51" t="s">
        <v>178</v>
      </c>
      <c r="E158" s="105">
        <v>20852764</v>
      </c>
      <c r="F158" s="35"/>
      <c r="G158" s="35" t="s">
        <v>169</v>
      </c>
      <c r="H158" s="35"/>
      <c r="I158" s="102">
        <v>2.48</v>
      </c>
      <c r="J158" s="102">
        <f t="shared" si="4"/>
        <v>4.96</v>
      </c>
      <c r="K158" s="32" t="s">
        <v>353</v>
      </c>
      <c r="L158" s="102">
        <v>4.6981935000000004</v>
      </c>
      <c r="M158" s="103">
        <f t="shared" si="5"/>
        <v>9.3963870000000007</v>
      </c>
      <c r="N158" s="32" t="s">
        <v>55</v>
      </c>
      <c r="O158" t="s">
        <v>358</v>
      </c>
      <c r="P158">
        <f>INDEX('[2]ALL PO for 3 unit'!$R$2:$R$184,MATCH(E158,'[2]ALL PO for 3 unit'!$B$2:$B$184,0))</f>
        <v>0</v>
      </c>
      <c r="Q158" t="str">
        <f>INDEX('[2]ALL PO for 3 unit'!$AC$2:$AC$184,MATCH(E158,'[2]ALL PO for 3 unit'!$B$2:$B$184,0))</f>
        <v>Ex stk in Reman</v>
      </c>
    </row>
    <row r="159" spans="1:17" ht="15.75" hidden="1" customHeight="1" x14ac:dyDescent="0.25">
      <c r="A159" s="185"/>
      <c r="B159" s="186"/>
      <c r="C159" s="89" t="s">
        <v>5</v>
      </c>
      <c r="D159" s="51" t="s">
        <v>121</v>
      </c>
      <c r="E159" s="105">
        <v>976929</v>
      </c>
      <c r="F159" s="35"/>
      <c r="G159" s="35" t="s">
        <v>169</v>
      </c>
      <c r="H159" s="35"/>
      <c r="I159" s="102">
        <f>INDEX('[1]CE 1'!$S$165:$S$335,MATCH(E159,'[1]CE 1'!$N$165:$N$335,0))</f>
        <v>0.78</v>
      </c>
      <c r="J159" s="102">
        <f t="shared" si="4"/>
        <v>1.56</v>
      </c>
      <c r="K159" s="32" t="s">
        <v>353</v>
      </c>
      <c r="L159" s="102">
        <v>1.0576020000000002</v>
      </c>
      <c r="M159" s="103">
        <f t="shared" si="5"/>
        <v>2.1152040000000003</v>
      </c>
      <c r="N159" s="32" t="s">
        <v>55</v>
      </c>
      <c r="P159">
        <f>INDEX('[2]ALL PO for 3 unit'!$R$2:$R$184,MATCH(E159,'[2]ALL PO for 3 unit'!$B$2:$B$184,0))</f>
        <v>0</v>
      </c>
      <c r="Q159" t="str">
        <f>INDEX('[2]ALL PO for 3 unit'!$AC$2:$AC$184,MATCH(E159,'[2]ALL PO for 3 unit'!$B$2:$B$184,0))</f>
        <v>Foreign</v>
      </c>
    </row>
    <row r="160" spans="1:17" ht="15.75" hidden="1" customHeight="1" x14ac:dyDescent="0.25">
      <c r="A160" s="185"/>
      <c r="B160" s="186"/>
      <c r="C160" s="89" t="s">
        <v>5</v>
      </c>
      <c r="D160" s="51" t="s">
        <v>121</v>
      </c>
      <c r="E160" s="105">
        <v>7011996</v>
      </c>
      <c r="F160" s="35">
        <v>13947622</v>
      </c>
      <c r="G160" s="35" t="s">
        <v>169</v>
      </c>
      <c r="H160" s="35"/>
      <c r="I160" s="102">
        <v>1.88</v>
      </c>
      <c r="J160" s="102">
        <f t="shared" si="4"/>
        <v>3.76</v>
      </c>
      <c r="K160" s="32" t="s">
        <v>353</v>
      </c>
      <c r="L160" s="102">
        <v>2.2779119999999997</v>
      </c>
      <c r="M160" s="103">
        <f t="shared" si="5"/>
        <v>4.5558239999999994</v>
      </c>
      <c r="N160" s="32" t="s">
        <v>116</v>
      </c>
      <c r="P160">
        <f>INDEX('[2]ALL PO for 3 unit'!$R$2:$R$184,MATCH(E160,'[2]ALL PO for 3 unit'!$B$2:$B$184,0))</f>
        <v>16</v>
      </c>
      <c r="Q160" t="str">
        <f>INDEX('[2]ALL PO for 3 unit'!$AC$2:$AC$184,MATCH(E160,'[2]ALL PO for 3 unit'!$B$2:$B$184,0))</f>
        <v xml:space="preserve"> CE1 EX stk in SG</v>
      </c>
    </row>
    <row r="161" spans="1:17" ht="15.75" hidden="1" customHeight="1" x14ac:dyDescent="0.25">
      <c r="A161" s="185"/>
      <c r="B161" s="186"/>
      <c r="C161" s="89" t="s">
        <v>5</v>
      </c>
      <c r="D161" s="51" t="s">
        <v>158</v>
      </c>
      <c r="E161" s="105">
        <v>20852762</v>
      </c>
      <c r="F161" s="35"/>
      <c r="G161" s="35" t="s">
        <v>169</v>
      </c>
      <c r="H161" s="35"/>
      <c r="I161" s="102">
        <f>INDEX('[1]CE 1'!$S$165:$S$335,MATCH(E161,'[1]CE 1'!$N$165:$N$335,0))</f>
        <v>3.26</v>
      </c>
      <c r="J161" s="102">
        <f t="shared" si="4"/>
        <v>6.52</v>
      </c>
      <c r="K161" s="32" t="s">
        <v>353</v>
      </c>
      <c r="L161" s="102">
        <v>3.9456690000000001</v>
      </c>
      <c r="M161" s="103">
        <f t="shared" si="5"/>
        <v>7.8913380000000002</v>
      </c>
      <c r="N161" s="32" t="s">
        <v>54</v>
      </c>
      <c r="P161">
        <f>INDEX('[2]ALL PO for 3 unit'!$R$2:$R$184,MATCH(E161,'[2]ALL PO for 3 unit'!$B$2:$B$184,0))</f>
        <v>4</v>
      </c>
      <c r="Q161" t="str">
        <f>INDEX('[2]ALL PO for 3 unit'!$AC$2:$AC$184,MATCH(E161,'[2]ALL PO for 3 unit'!$B$2:$B$184,0))</f>
        <v xml:space="preserve"> CE1 EX stk in SG</v>
      </c>
    </row>
    <row r="162" spans="1:17" ht="15.75" hidden="1" customHeight="1" x14ac:dyDescent="0.25">
      <c r="A162" s="185"/>
      <c r="B162" s="186"/>
      <c r="C162" s="89" t="s">
        <v>5</v>
      </c>
      <c r="D162" s="51" t="s">
        <v>278</v>
      </c>
      <c r="E162" s="105">
        <v>276935</v>
      </c>
      <c r="F162" s="35"/>
      <c r="G162" s="35" t="s">
        <v>176</v>
      </c>
      <c r="H162" s="35"/>
      <c r="I162" s="102">
        <f>INDEX('[1]CE 1'!$S$165:$S$335,MATCH(E162,'[1]CE 1'!$N$165:$N$335,0))</f>
        <v>20.09</v>
      </c>
      <c r="J162" s="102">
        <f t="shared" si="4"/>
        <v>120.53999999999999</v>
      </c>
      <c r="K162" s="32" t="s">
        <v>353</v>
      </c>
      <c r="L162" s="102">
        <v>24.324846000000001</v>
      </c>
      <c r="M162" s="103">
        <f t="shared" si="5"/>
        <v>145.94907599999999</v>
      </c>
      <c r="N162" s="32" t="s">
        <v>54</v>
      </c>
      <c r="P162">
        <f>INDEX('[2]ALL PO for 3 unit'!$R$2:$R$184,MATCH(E162,'[2]ALL PO for 3 unit'!$B$2:$B$184,0))</f>
        <v>12</v>
      </c>
      <c r="Q162" t="str">
        <f>INDEX('[2]ALL PO for 3 unit'!$AC$2:$AC$184,MATCH(E162,'[2]ALL PO for 3 unit'!$B$2:$B$184,0))</f>
        <v xml:space="preserve"> CE1 EX stk in SG</v>
      </c>
    </row>
    <row r="163" spans="1:17" s="154" customFormat="1" ht="15.75" hidden="1" customHeight="1" x14ac:dyDescent="0.25">
      <c r="A163" s="185"/>
      <c r="B163" s="186"/>
      <c r="C163" s="147" t="s">
        <v>5</v>
      </c>
      <c r="D163" s="148" t="s">
        <v>138</v>
      </c>
      <c r="E163" s="149">
        <v>60113088</v>
      </c>
      <c r="F163" s="150" t="s">
        <v>365</v>
      </c>
      <c r="G163" s="150" t="s">
        <v>167</v>
      </c>
      <c r="H163" s="150"/>
      <c r="I163" s="151"/>
      <c r="J163" s="151">
        <f t="shared" si="4"/>
        <v>0</v>
      </c>
      <c r="K163" s="152"/>
      <c r="L163" s="151">
        <v>7.2989791875000005</v>
      </c>
      <c r="M163" s="153">
        <f t="shared" si="5"/>
        <v>21.8969375625</v>
      </c>
      <c r="N163" s="152" t="s">
        <v>54</v>
      </c>
      <c r="P163" s="154" t="e">
        <f>INDEX('[2]ALL PO for 3 unit'!$R$2:$R$184,MATCH(E163,'[2]ALL PO for 3 unit'!$B$2:$B$184,0))</f>
        <v>#N/A</v>
      </c>
      <c r="Q163" s="154" t="e">
        <f>INDEX('[2]ALL PO for 3 unit'!$AC$2:$AC$184,MATCH(E163,'[2]ALL PO for 3 unit'!$B$2:$B$184,0))</f>
        <v>#N/A</v>
      </c>
    </row>
    <row r="164" spans="1:17" ht="15.75" hidden="1" customHeight="1" x14ac:dyDescent="0.25">
      <c r="A164" s="185"/>
      <c r="B164" s="186"/>
      <c r="C164" s="89" t="s">
        <v>5</v>
      </c>
      <c r="D164" s="51" t="s">
        <v>121</v>
      </c>
      <c r="E164" s="105">
        <v>8170959</v>
      </c>
      <c r="F164" s="35"/>
      <c r="G164" s="35" t="s">
        <v>176</v>
      </c>
      <c r="H164" s="35"/>
      <c r="I164" s="102">
        <f>INDEX('[1]CE 1'!$S$165:$S$335,MATCH(E164,'[1]CE 1'!$N$165:$N$335,0))</f>
        <v>13.02</v>
      </c>
      <c r="J164" s="102">
        <f t="shared" si="4"/>
        <v>78.12</v>
      </c>
      <c r="K164" s="32" t="s">
        <v>353</v>
      </c>
      <c r="L164" s="102">
        <v>15.762337499999999</v>
      </c>
      <c r="M164" s="103">
        <f t="shared" si="5"/>
        <v>94.574024999999992</v>
      </c>
      <c r="N164" s="32" t="s">
        <v>116</v>
      </c>
      <c r="P164">
        <f>INDEX('[2]ALL PO for 3 unit'!$R$2:$R$184,MATCH(E164,'[2]ALL PO for 3 unit'!$B$2:$B$184,0))</f>
        <v>18</v>
      </c>
      <c r="Q164" t="str">
        <f>INDEX('[2]ALL PO for 3 unit'!$AC$2:$AC$184,MATCH(E164,'[2]ALL PO for 3 unit'!$B$2:$B$184,0))</f>
        <v>CE1 EX Stock &amp; SG Stock</v>
      </c>
    </row>
    <row r="165" spans="1:17" ht="15.75" hidden="1" customHeight="1" x14ac:dyDescent="0.25">
      <c r="A165" s="185"/>
      <c r="B165" s="186"/>
      <c r="C165" s="89" t="s">
        <v>5</v>
      </c>
      <c r="D165" s="51" t="s">
        <v>183</v>
      </c>
      <c r="E165" s="105">
        <v>21345127</v>
      </c>
      <c r="F165" s="35"/>
      <c r="G165" s="35" t="s">
        <v>184</v>
      </c>
      <c r="H165" s="35"/>
      <c r="I165" s="102">
        <f>INDEX('[1]CE 1'!$S$165:$S$335,MATCH(E165,'[1]CE 1'!$N$165:$N$335,0))</f>
        <v>8.94</v>
      </c>
      <c r="J165" s="102">
        <f t="shared" si="4"/>
        <v>35.76</v>
      </c>
      <c r="K165" s="32" t="s">
        <v>353</v>
      </c>
      <c r="L165" s="102">
        <v>10.820082000000001</v>
      </c>
      <c r="M165" s="103">
        <f t="shared" si="5"/>
        <v>43.280328000000004</v>
      </c>
      <c r="N165" s="32" t="s">
        <v>55</v>
      </c>
      <c r="P165">
        <f>INDEX('[2]ALL PO for 3 unit'!$R$2:$R$184,MATCH(E165,'[2]ALL PO for 3 unit'!$B$2:$B$184,0))</f>
        <v>8</v>
      </c>
      <c r="Q165" t="str">
        <f>INDEX('[2]ALL PO for 3 unit'!$AC$2:$AC$184,MATCH(E165,'[2]ALL PO for 3 unit'!$B$2:$B$184,0))</f>
        <v xml:space="preserve"> CE1 EX stk in SG</v>
      </c>
    </row>
    <row r="166" spans="1:17" ht="15.75" hidden="1" customHeight="1" x14ac:dyDescent="0.25">
      <c r="A166" s="185"/>
      <c r="B166" s="186"/>
      <c r="C166" s="89" t="s">
        <v>5</v>
      </c>
      <c r="D166" s="51" t="s">
        <v>185</v>
      </c>
      <c r="E166" s="105">
        <v>470467</v>
      </c>
      <c r="F166" s="35"/>
      <c r="G166" s="35" t="s">
        <v>184</v>
      </c>
      <c r="H166" s="35"/>
      <c r="I166" s="102">
        <f>INDEX('[1]CE 1'!$S$165:$S$335,MATCH(E166,'[1]CE 1'!$N$165:$N$335,0))</f>
        <v>8.9499999999999993</v>
      </c>
      <c r="J166" s="102">
        <f t="shared" si="4"/>
        <v>35.799999999999997</v>
      </c>
      <c r="K166" s="32" t="s">
        <v>353</v>
      </c>
      <c r="L166" s="102">
        <v>10.8404205</v>
      </c>
      <c r="M166" s="103">
        <f t="shared" si="5"/>
        <v>43.361682000000002</v>
      </c>
      <c r="N166" s="32" t="s">
        <v>54</v>
      </c>
      <c r="P166">
        <f>INDEX('[2]ALL PO for 3 unit'!$R$2:$R$184,MATCH(E166,'[2]ALL PO for 3 unit'!$B$2:$B$184,0))</f>
        <v>12</v>
      </c>
      <c r="Q166" t="str">
        <f>INDEX('[2]ALL PO for 3 unit'!$AC$2:$AC$184,MATCH(E166,'[2]ALL PO for 3 unit'!$B$2:$B$184,0))</f>
        <v xml:space="preserve"> CE1 EX stk in SG</v>
      </c>
    </row>
    <row r="167" spans="1:17" ht="15.75" hidden="1" customHeight="1" x14ac:dyDescent="0.25">
      <c r="A167" s="185"/>
      <c r="B167" s="186"/>
      <c r="C167" s="89" t="s">
        <v>5</v>
      </c>
      <c r="D167" s="51" t="s">
        <v>186</v>
      </c>
      <c r="E167" s="105">
        <v>1543499</v>
      </c>
      <c r="F167" s="35"/>
      <c r="G167" s="35" t="s">
        <v>184</v>
      </c>
      <c r="H167" s="35"/>
      <c r="I167" s="102">
        <v>1.66</v>
      </c>
      <c r="J167" s="102">
        <f t="shared" si="4"/>
        <v>6.64</v>
      </c>
      <c r="K167" s="32" t="s">
        <v>353</v>
      </c>
      <c r="L167" s="102">
        <v>2.8880669999999999</v>
      </c>
      <c r="M167" s="103">
        <f t="shared" si="5"/>
        <v>11.552268</v>
      </c>
      <c r="N167" s="32" t="s">
        <v>55</v>
      </c>
      <c r="O167" t="s">
        <v>358</v>
      </c>
      <c r="P167">
        <f>INDEX('[2]ALL PO for 3 unit'!$R$2:$R$184,MATCH(E167,'[2]ALL PO for 3 unit'!$B$2:$B$184,0))</f>
        <v>0</v>
      </c>
      <c r="Q167" t="str">
        <f>INDEX('[2]ALL PO for 3 unit'!$AC$2:$AC$184,MATCH(E167,'[2]ALL PO for 3 unit'!$B$2:$B$184,0))</f>
        <v>Ex stk in Reman</v>
      </c>
    </row>
    <row r="168" spans="1:17" ht="15.75" hidden="1" customHeight="1" x14ac:dyDescent="0.25">
      <c r="A168" s="185"/>
      <c r="B168" s="186"/>
      <c r="C168" s="89" t="s">
        <v>5</v>
      </c>
      <c r="D168" s="51" t="s">
        <v>158</v>
      </c>
      <c r="E168" s="105">
        <v>21940615</v>
      </c>
      <c r="F168" s="35"/>
      <c r="G168" s="35" t="s">
        <v>162</v>
      </c>
      <c r="H168" s="35"/>
      <c r="I168" s="102">
        <f>INDEX('[1]CE 1'!$S$165:$S$335,MATCH(E168,'[1]CE 1'!$N$165:$N$335,0))</f>
        <v>14.23</v>
      </c>
      <c r="J168" s="102">
        <f t="shared" si="4"/>
        <v>14.23</v>
      </c>
      <c r="K168" s="32" t="s">
        <v>353</v>
      </c>
      <c r="L168" s="102">
        <v>19.280897999999997</v>
      </c>
      <c r="M168" s="103">
        <f t="shared" si="5"/>
        <v>19.280897999999997</v>
      </c>
      <c r="N168" s="32" t="s">
        <v>116</v>
      </c>
      <c r="P168">
        <f>INDEX('[2]ALL PO for 3 unit'!$R$2:$R$184,MATCH(E168,'[2]ALL PO for 3 unit'!$B$2:$B$184,0))</f>
        <v>0</v>
      </c>
      <c r="Q168" t="str">
        <f>INDEX('[2]ALL PO for 3 unit'!$AC$2:$AC$184,MATCH(E168,'[2]ALL PO for 3 unit'!$B$2:$B$184,0))</f>
        <v>Local</v>
      </c>
    </row>
    <row r="169" spans="1:17" ht="15.75" hidden="1" customHeight="1" x14ac:dyDescent="0.25">
      <c r="A169" s="185"/>
      <c r="B169" s="186"/>
      <c r="C169" s="89" t="s">
        <v>5</v>
      </c>
      <c r="D169" s="51" t="s">
        <v>188</v>
      </c>
      <c r="E169" s="105">
        <v>20784537</v>
      </c>
      <c r="F169" s="35"/>
      <c r="G169" s="35" t="s">
        <v>162</v>
      </c>
      <c r="H169" s="35"/>
      <c r="I169" s="102">
        <f>INDEX('[1]CE 1'!$S$165:$S$335,MATCH(E169,'[1]CE 1'!$N$165:$N$335,0))</f>
        <v>8.74</v>
      </c>
      <c r="J169" s="102">
        <f t="shared" si="4"/>
        <v>8.74</v>
      </c>
      <c r="K169" s="32" t="s">
        <v>353</v>
      </c>
      <c r="L169" s="102">
        <v>10.57602</v>
      </c>
      <c r="M169" s="103">
        <f t="shared" si="5"/>
        <v>10.57602</v>
      </c>
      <c r="N169" s="32" t="s">
        <v>55</v>
      </c>
      <c r="P169">
        <f>INDEX('[2]ALL PO for 3 unit'!$R$2:$R$184,MATCH(E169,'[2]ALL PO for 3 unit'!$B$2:$B$184,0))</f>
        <v>2</v>
      </c>
      <c r="Q169" t="str">
        <f>INDEX('[2]ALL PO for 3 unit'!$AC$2:$AC$184,MATCH(E169,'[2]ALL PO for 3 unit'!$B$2:$B$184,0))</f>
        <v xml:space="preserve"> CE1 EX stk in SG</v>
      </c>
    </row>
    <row r="170" spans="1:17" ht="15.75" hidden="1" customHeight="1" x14ac:dyDescent="0.25">
      <c r="A170" s="185"/>
      <c r="B170" s="186"/>
      <c r="C170" s="89" t="s">
        <v>5</v>
      </c>
      <c r="D170" s="51" t="s">
        <v>189</v>
      </c>
      <c r="E170" s="105">
        <v>11712792</v>
      </c>
      <c r="F170" s="35"/>
      <c r="G170" s="35" t="s">
        <v>162</v>
      </c>
      <c r="H170" s="35"/>
      <c r="I170" s="102">
        <f>INDEX('[1]CE 1'!$S$165:$S$335,MATCH(E170,'[1]CE 1'!$N$165:$N$335,0))</f>
        <v>656.71</v>
      </c>
      <c r="J170" s="102">
        <f t="shared" si="4"/>
        <v>656.71</v>
      </c>
      <c r="K170" s="32" t="s">
        <v>353</v>
      </c>
      <c r="L170" s="102">
        <v>795.03196500000013</v>
      </c>
      <c r="M170" s="103">
        <f t="shared" si="5"/>
        <v>795.03196500000013</v>
      </c>
      <c r="N170" s="32" t="s">
        <v>54</v>
      </c>
      <c r="O170" t="s">
        <v>359</v>
      </c>
      <c r="P170">
        <f>INDEX('[2]ALL PO for 3 unit'!$R$2:$R$184,MATCH(E170,'[2]ALL PO for 3 unit'!$B$2:$B$184,0))</f>
        <v>3</v>
      </c>
      <c r="Q170" t="str">
        <f>INDEX('[2]ALL PO for 3 unit'!$AC$2:$AC$184,MATCH(E170,'[2]ALL PO for 3 unit'!$B$2:$B$184,0))</f>
        <v xml:space="preserve"> CE1 EX stk in SG</v>
      </c>
    </row>
    <row r="171" spans="1:17" ht="15.75" hidden="1" customHeight="1" x14ac:dyDescent="0.25">
      <c r="A171" s="185"/>
      <c r="B171" s="186"/>
      <c r="C171" s="89" t="s">
        <v>5</v>
      </c>
      <c r="D171" s="51" t="s">
        <v>25</v>
      </c>
      <c r="E171" s="105">
        <v>11712791</v>
      </c>
      <c r="F171" s="35"/>
      <c r="G171" s="35" t="s">
        <v>162</v>
      </c>
      <c r="H171" s="35"/>
      <c r="I171" s="102">
        <f>INDEX('[1]CE 1'!$S$165:$S$335,MATCH(E171,'[1]CE 1'!$N$165:$N$335,0))</f>
        <v>17.09</v>
      </c>
      <c r="J171" s="102">
        <f t="shared" si="4"/>
        <v>17.09</v>
      </c>
      <c r="K171" s="32" t="s">
        <v>353</v>
      </c>
      <c r="L171" s="102">
        <v>20.684254499999998</v>
      </c>
      <c r="M171" s="103">
        <f t="shared" si="5"/>
        <v>20.684254499999998</v>
      </c>
      <c r="N171" s="32" t="s">
        <v>54</v>
      </c>
      <c r="P171">
        <f>INDEX('[2]ALL PO for 3 unit'!$R$2:$R$184,MATCH(E171,'[2]ALL PO for 3 unit'!$B$2:$B$184,0))</f>
        <v>3</v>
      </c>
      <c r="Q171" t="str">
        <f>INDEX('[2]ALL PO for 3 unit'!$AC$2:$AC$184,MATCH(E171,'[2]ALL PO for 3 unit'!$B$2:$B$184,0))</f>
        <v xml:space="preserve"> CE1 EX stk in SG</v>
      </c>
    </row>
    <row r="172" spans="1:17" ht="15.75" hidden="1" customHeight="1" x14ac:dyDescent="0.25">
      <c r="A172" s="185"/>
      <c r="B172" s="186"/>
      <c r="C172" s="89" t="s">
        <v>5</v>
      </c>
      <c r="D172" s="51" t="s">
        <v>25</v>
      </c>
      <c r="E172" s="105">
        <v>968725</v>
      </c>
      <c r="F172" s="35"/>
      <c r="G172" s="35" t="s">
        <v>162</v>
      </c>
      <c r="H172" s="35"/>
      <c r="I172" s="102">
        <f>INDEX('[1]CE 1'!$S$165:$S$335,MATCH(E172,'[1]CE 1'!$N$165:$N$335,0))</f>
        <v>4.7699999999999996</v>
      </c>
      <c r="J172" s="102">
        <f t="shared" si="4"/>
        <v>4.7699999999999996</v>
      </c>
      <c r="K172" s="32" t="s">
        <v>353</v>
      </c>
      <c r="L172" s="102">
        <v>5.7761339999999999</v>
      </c>
      <c r="M172" s="103">
        <f t="shared" si="5"/>
        <v>5.7761339999999999</v>
      </c>
      <c r="N172" s="32" t="s">
        <v>54</v>
      </c>
      <c r="P172">
        <f>INDEX('[2]ALL PO for 3 unit'!$R$2:$R$184,MATCH(E172,'[2]ALL PO for 3 unit'!$B$2:$B$184,0))</f>
        <v>3</v>
      </c>
      <c r="Q172" t="str">
        <f>INDEX('[2]ALL PO for 3 unit'!$AC$2:$AC$184,MATCH(E172,'[2]ALL PO for 3 unit'!$B$2:$B$184,0))</f>
        <v>CE1 EX Stock</v>
      </c>
    </row>
    <row r="173" spans="1:17" ht="15.75" hidden="1" customHeight="1" x14ac:dyDescent="0.25">
      <c r="A173" s="185"/>
      <c r="B173" s="186"/>
      <c r="C173" s="89" t="s">
        <v>5</v>
      </c>
      <c r="D173" s="51" t="s">
        <v>121</v>
      </c>
      <c r="E173" s="105">
        <v>21108673</v>
      </c>
      <c r="F173" s="35" t="s">
        <v>276</v>
      </c>
      <c r="G173" s="35" t="s">
        <v>169</v>
      </c>
      <c r="H173" s="35"/>
      <c r="I173" s="102">
        <v>0.87</v>
      </c>
      <c r="J173" s="102">
        <f t="shared" si="4"/>
        <v>1.74</v>
      </c>
      <c r="K173" s="32" t="s">
        <v>353</v>
      </c>
      <c r="L173" s="102">
        <v>2.6846820000000005</v>
      </c>
      <c r="M173" s="103">
        <f t="shared" si="5"/>
        <v>5.3693640000000009</v>
      </c>
      <c r="N173" s="32" t="s">
        <v>55</v>
      </c>
      <c r="O173" t="s">
        <v>356</v>
      </c>
      <c r="P173" t="e">
        <f>INDEX('[2]ALL PO for 3 unit'!$R$2:$R$184,MATCH(E173,'[2]ALL PO for 3 unit'!$B$2:$B$184,0))</f>
        <v>#N/A</v>
      </c>
      <c r="Q173" t="e">
        <f>INDEX('[2]ALL PO for 3 unit'!$AC$2:$AC$184,MATCH(E173,'[2]ALL PO for 3 unit'!$B$2:$B$184,0))</f>
        <v>#N/A</v>
      </c>
    </row>
    <row r="174" spans="1:17" ht="15.75" hidden="1" customHeight="1" x14ac:dyDescent="0.25">
      <c r="A174" s="185"/>
      <c r="B174" s="186"/>
      <c r="C174" s="89" t="s">
        <v>5</v>
      </c>
      <c r="D174" s="51" t="s">
        <v>190</v>
      </c>
      <c r="E174" s="105">
        <v>20532237</v>
      </c>
      <c r="F174" s="35"/>
      <c r="G174" s="35" t="s">
        <v>162</v>
      </c>
      <c r="H174" s="35"/>
      <c r="I174" s="102">
        <f>INDEX('[1]CE 1'!$S$165:$S$335,MATCH(E174,'[1]CE 1'!$N$165:$N$335,0))</f>
        <v>39.24</v>
      </c>
      <c r="J174" s="102">
        <f t="shared" si="4"/>
        <v>39.24</v>
      </c>
      <c r="K174" s="32" t="s">
        <v>353</v>
      </c>
      <c r="L174" s="102">
        <v>64.818799500000011</v>
      </c>
      <c r="M174" s="103">
        <f t="shared" si="5"/>
        <v>64.818799500000011</v>
      </c>
      <c r="N174" s="32" t="s">
        <v>116</v>
      </c>
      <c r="O174" t="s">
        <v>359</v>
      </c>
      <c r="P174">
        <f>INDEX('[2]ALL PO for 3 unit'!$R$2:$R$184,MATCH(E174,'[2]ALL PO for 3 unit'!$B$2:$B$184,0))</f>
        <v>3</v>
      </c>
      <c r="Q174" t="str">
        <f>INDEX('[2]ALL PO for 3 unit'!$AC$2:$AC$184,MATCH(E174,'[2]ALL PO for 3 unit'!$B$2:$B$184,0))</f>
        <v>CE1 EX Stock</v>
      </c>
    </row>
    <row r="175" spans="1:17" ht="15.75" hidden="1" customHeight="1" x14ac:dyDescent="0.25">
      <c r="A175" s="185"/>
      <c r="B175" s="186"/>
      <c r="C175" s="89" t="s">
        <v>5</v>
      </c>
      <c r="D175" s="51" t="s">
        <v>8</v>
      </c>
      <c r="E175" s="105">
        <v>8149182</v>
      </c>
      <c r="F175" s="35"/>
      <c r="G175" s="35" t="s">
        <v>162</v>
      </c>
      <c r="H175" s="35"/>
      <c r="I175" s="102">
        <f>INDEX('[1]CE 1'!$S$165:$S$335,MATCH(E175,'[1]CE 1'!$N$165:$N$335,0))</f>
        <v>97.07</v>
      </c>
      <c r="J175" s="102">
        <f t="shared" si="4"/>
        <v>97.07</v>
      </c>
      <c r="K175" s="32" t="s">
        <v>353</v>
      </c>
      <c r="L175" s="102">
        <v>117.51585300000001</v>
      </c>
      <c r="M175" s="103">
        <f t="shared" si="5"/>
        <v>117.51585300000001</v>
      </c>
      <c r="N175" s="32" t="s">
        <v>54</v>
      </c>
      <c r="P175">
        <f>INDEX('[2]ALL PO for 3 unit'!$R$2:$R$184,MATCH(E175,'[2]ALL PO for 3 unit'!$B$2:$B$184,0))</f>
        <v>2</v>
      </c>
      <c r="Q175" t="str">
        <f>INDEX('[2]ALL PO for 3 unit'!$AC$2:$AC$184,MATCH(E175,'[2]ALL PO for 3 unit'!$B$2:$B$184,0))</f>
        <v xml:space="preserve"> CE1 EX stk in SG</v>
      </c>
    </row>
    <row r="176" spans="1:17" s="154" customFormat="1" ht="15.75" hidden="1" customHeight="1" x14ac:dyDescent="0.25">
      <c r="A176" s="185"/>
      <c r="B176" s="186"/>
      <c r="C176" s="147" t="s">
        <v>5</v>
      </c>
      <c r="D176" s="148" t="s">
        <v>178</v>
      </c>
      <c r="E176" s="149">
        <v>1544710</v>
      </c>
      <c r="F176" s="150" t="s">
        <v>365</v>
      </c>
      <c r="G176" s="150" t="s">
        <v>162</v>
      </c>
      <c r="H176" s="150"/>
      <c r="I176" s="151"/>
      <c r="J176" s="151">
        <f t="shared" si="4"/>
        <v>0</v>
      </c>
      <c r="K176" s="152"/>
      <c r="L176" s="151">
        <v>27.182405250000006</v>
      </c>
      <c r="M176" s="153">
        <f t="shared" si="5"/>
        <v>27.182405250000006</v>
      </c>
      <c r="N176" s="152" t="s">
        <v>54</v>
      </c>
      <c r="P176" s="154" t="e">
        <f>INDEX('[2]ALL PO for 3 unit'!$R$2:$R$184,MATCH(E176,'[2]ALL PO for 3 unit'!$B$2:$B$184,0))</f>
        <v>#N/A</v>
      </c>
      <c r="Q176" s="154" t="e">
        <f>INDEX('[2]ALL PO for 3 unit'!$AC$2:$AC$184,MATCH(E176,'[2]ALL PO for 3 unit'!$B$2:$B$184,0))</f>
        <v>#N/A</v>
      </c>
    </row>
    <row r="177" spans="1:17" s="154" customFormat="1" ht="15.75" hidden="1" customHeight="1" x14ac:dyDescent="0.25">
      <c r="A177" s="185"/>
      <c r="B177" s="186"/>
      <c r="C177" s="147" t="s">
        <v>5</v>
      </c>
      <c r="D177" s="148" t="s">
        <v>25</v>
      </c>
      <c r="E177" s="149">
        <v>975687</v>
      </c>
      <c r="F177" s="150" t="s">
        <v>365</v>
      </c>
      <c r="G177" s="150" t="s">
        <v>162</v>
      </c>
      <c r="H177" s="150"/>
      <c r="I177" s="151"/>
      <c r="J177" s="151">
        <f t="shared" si="4"/>
        <v>0</v>
      </c>
      <c r="K177" s="152"/>
      <c r="L177" s="151">
        <v>8.7252165000000019</v>
      </c>
      <c r="M177" s="153">
        <f t="shared" si="5"/>
        <v>8.7252165000000019</v>
      </c>
      <c r="N177" s="152" t="s">
        <v>54</v>
      </c>
      <c r="P177" s="154" t="e">
        <f>INDEX('[2]ALL PO for 3 unit'!$R$2:$R$184,MATCH(E177,'[2]ALL PO for 3 unit'!$B$2:$B$184,0))</f>
        <v>#N/A</v>
      </c>
      <c r="Q177" s="154" t="e">
        <f>INDEX('[2]ALL PO for 3 unit'!$AC$2:$AC$184,MATCH(E177,'[2]ALL PO for 3 unit'!$B$2:$B$184,0))</f>
        <v>#N/A</v>
      </c>
    </row>
    <row r="178" spans="1:17" s="154" customFormat="1" ht="15.75" hidden="1" customHeight="1" x14ac:dyDescent="0.25">
      <c r="A178" s="185"/>
      <c r="B178" s="186"/>
      <c r="C178" s="147" t="s">
        <v>5</v>
      </c>
      <c r="D178" s="148" t="s">
        <v>25</v>
      </c>
      <c r="E178" s="149">
        <v>948980</v>
      </c>
      <c r="F178" s="150" t="s">
        <v>365</v>
      </c>
      <c r="G178" s="150" t="s">
        <v>162</v>
      </c>
      <c r="H178" s="150"/>
      <c r="I178" s="151"/>
      <c r="J178" s="151">
        <f t="shared" si="4"/>
        <v>0</v>
      </c>
      <c r="K178" s="152"/>
      <c r="L178" s="151">
        <v>12.500550562500003</v>
      </c>
      <c r="M178" s="153">
        <f t="shared" si="5"/>
        <v>12.500550562500003</v>
      </c>
      <c r="N178" s="152" t="s">
        <v>54</v>
      </c>
      <c r="P178" s="154" t="e">
        <f>INDEX('[2]ALL PO for 3 unit'!$R$2:$R$184,MATCH(E178,'[2]ALL PO for 3 unit'!$B$2:$B$184,0))</f>
        <v>#N/A</v>
      </c>
      <c r="Q178" s="154" t="e">
        <f>INDEX('[2]ALL PO for 3 unit'!$AC$2:$AC$184,MATCH(E178,'[2]ALL PO for 3 unit'!$B$2:$B$184,0))</f>
        <v>#N/A</v>
      </c>
    </row>
    <row r="179" spans="1:17" ht="0.75" hidden="1" customHeight="1" x14ac:dyDescent="0.25">
      <c r="A179" s="185"/>
      <c r="B179" s="186"/>
      <c r="C179" s="89" t="s">
        <v>5</v>
      </c>
      <c r="D179" s="51" t="s">
        <v>25</v>
      </c>
      <c r="E179" s="105">
        <v>13975675</v>
      </c>
      <c r="F179" s="35"/>
      <c r="G179" s="35" t="s">
        <v>162</v>
      </c>
      <c r="H179" s="35"/>
      <c r="I179" s="102">
        <f>INDEX('[1]CE 1'!$S$165:$S$335,MATCH(E179,'[1]CE 1'!$N$165:$N$335,0))</f>
        <v>15.67</v>
      </c>
      <c r="J179" s="102">
        <f t="shared" si="4"/>
        <v>15.67</v>
      </c>
      <c r="K179" s="32" t="s">
        <v>353</v>
      </c>
      <c r="L179" s="102">
        <v>18.975820499999998</v>
      </c>
      <c r="M179" s="103">
        <f t="shared" si="5"/>
        <v>18.975820499999998</v>
      </c>
      <c r="N179" s="32" t="s">
        <v>116</v>
      </c>
      <c r="P179">
        <f>INDEX('[2]ALL PO for 3 unit'!$R$2:$R$184,MATCH(E179,'[2]ALL PO for 3 unit'!$B$2:$B$184,0))</f>
        <v>3</v>
      </c>
      <c r="Q179" t="str">
        <f>INDEX('[2]ALL PO for 3 unit'!$AC$2:$AC$184,MATCH(E179,'[2]ALL PO for 3 unit'!$B$2:$B$184,0))</f>
        <v xml:space="preserve"> CE1 EX stk in SG</v>
      </c>
    </row>
    <row r="180" spans="1:17" s="154" customFormat="1" ht="15.75" hidden="1" customHeight="1" x14ac:dyDescent="0.25">
      <c r="A180" s="185"/>
      <c r="B180" s="186"/>
      <c r="C180" s="147" t="s">
        <v>5</v>
      </c>
      <c r="D180" s="148" t="s">
        <v>121</v>
      </c>
      <c r="E180" s="149">
        <v>8170514</v>
      </c>
      <c r="F180" s="150" t="s">
        <v>365</v>
      </c>
      <c r="G180" s="150" t="s">
        <v>162</v>
      </c>
      <c r="H180" s="150"/>
      <c r="I180" s="151"/>
      <c r="J180" s="151">
        <f t="shared" si="4"/>
        <v>0</v>
      </c>
      <c r="K180" s="152"/>
      <c r="L180" s="151">
        <v>6.37611975</v>
      </c>
      <c r="M180" s="153">
        <f t="shared" si="5"/>
        <v>6.37611975</v>
      </c>
      <c r="N180" s="152" t="s">
        <v>54</v>
      </c>
      <c r="P180" s="154" t="e">
        <f>INDEX('[2]ALL PO for 3 unit'!$R$2:$R$184,MATCH(E180,'[2]ALL PO for 3 unit'!$B$2:$B$184,0))</f>
        <v>#N/A</v>
      </c>
      <c r="Q180" s="154" t="e">
        <f>INDEX('[2]ALL PO for 3 unit'!$AC$2:$AC$184,MATCH(E180,'[2]ALL PO for 3 unit'!$B$2:$B$184,0))</f>
        <v>#N/A</v>
      </c>
    </row>
    <row r="181" spans="1:17" ht="15.75" hidden="1" customHeight="1" x14ac:dyDescent="0.25">
      <c r="A181" s="185"/>
      <c r="B181" s="186"/>
      <c r="C181" s="89" t="s">
        <v>5</v>
      </c>
      <c r="D181" s="51" t="s">
        <v>158</v>
      </c>
      <c r="E181" s="105">
        <v>1547254</v>
      </c>
      <c r="F181" s="35"/>
      <c r="G181" s="35" t="s">
        <v>169</v>
      </c>
      <c r="H181" s="35"/>
      <c r="I181" s="102">
        <f>INDEX('[1]CE 1'!$S$165:$S$335,MATCH(E181,'[1]CE 1'!$N$165:$N$335,0))</f>
        <v>10.57</v>
      </c>
      <c r="J181" s="102">
        <f t="shared" si="4"/>
        <v>21.14</v>
      </c>
      <c r="K181" s="32" t="s">
        <v>353</v>
      </c>
      <c r="L181" s="102">
        <v>12.792916499999999</v>
      </c>
      <c r="M181" s="103">
        <f t="shared" si="5"/>
        <v>25.585832999999997</v>
      </c>
      <c r="N181" s="32" t="s">
        <v>54</v>
      </c>
      <c r="P181">
        <f>INDEX('[2]ALL PO for 3 unit'!$R$2:$R$184,MATCH(E181,'[2]ALL PO for 3 unit'!$B$2:$B$184,0))</f>
        <v>10</v>
      </c>
      <c r="Q181" t="str">
        <f>INDEX('[2]ALL PO for 3 unit'!$AC$2:$AC$184,MATCH(E181,'[2]ALL PO for 3 unit'!$B$2:$B$184,0))</f>
        <v>CE1 EX Stock</v>
      </c>
    </row>
    <row r="182" spans="1:17" s="154" customFormat="1" ht="15.75" hidden="1" customHeight="1" x14ac:dyDescent="0.25">
      <c r="A182" s="185"/>
      <c r="B182" s="186"/>
      <c r="C182" s="147" t="s">
        <v>5</v>
      </c>
      <c r="D182" s="148" t="s">
        <v>121</v>
      </c>
      <c r="E182" s="149">
        <v>8170514</v>
      </c>
      <c r="F182" s="150" t="s">
        <v>365</v>
      </c>
      <c r="G182" s="150" t="s">
        <v>162</v>
      </c>
      <c r="H182" s="150"/>
      <c r="I182" s="151"/>
      <c r="J182" s="151">
        <f t="shared" si="4"/>
        <v>0</v>
      </c>
      <c r="K182" s="152"/>
      <c r="L182" s="151">
        <v>6.37611975</v>
      </c>
      <c r="M182" s="153">
        <f t="shared" si="5"/>
        <v>6.37611975</v>
      </c>
      <c r="N182" s="152" t="s">
        <v>54</v>
      </c>
      <c r="P182" s="154" t="e">
        <f>INDEX('[2]ALL PO for 3 unit'!$R$2:$R$184,MATCH(E182,'[2]ALL PO for 3 unit'!$B$2:$B$184,0))</f>
        <v>#N/A</v>
      </c>
      <c r="Q182" s="154" t="e">
        <f>INDEX('[2]ALL PO for 3 unit'!$AC$2:$AC$184,MATCH(E182,'[2]ALL PO for 3 unit'!$B$2:$B$184,0))</f>
        <v>#N/A</v>
      </c>
    </row>
    <row r="183" spans="1:17" ht="15.75" hidden="1" customHeight="1" x14ac:dyDescent="0.25">
      <c r="A183" s="185"/>
      <c r="B183" s="186"/>
      <c r="C183" s="89" t="s">
        <v>5</v>
      </c>
      <c r="D183" s="51" t="s">
        <v>158</v>
      </c>
      <c r="E183" s="105">
        <v>1547254</v>
      </c>
      <c r="F183" s="35"/>
      <c r="G183" s="35" t="s">
        <v>169</v>
      </c>
      <c r="H183" s="35"/>
      <c r="I183" s="102">
        <f>INDEX('[1]CE 1'!$S$165:$S$335,MATCH(E183,'[1]CE 1'!$N$165:$N$335,0))</f>
        <v>10.57</v>
      </c>
      <c r="J183" s="102">
        <f t="shared" si="4"/>
        <v>21.14</v>
      </c>
      <c r="K183" s="32" t="s">
        <v>353</v>
      </c>
      <c r="L183" s="102">
        <v>12.792916499999999</v>
      </c>
      <c r="M183" s="103">
        <f t="shared" si="5"/>
        <v>25.585832999999997</v>
      </c>
      <c r="N183" s="32" t="s">
        <v>54</v>
      </c>
      <c r="P183">
        <f>INDEX('[2]ALL PO for 3 unit'!$R$2:$R$184,MATCH(E183,'[2]ALL PO for 3 unit'!$B$2:$B$184,0))</f>
        <v>10</v>
      </c>
      <c r="Q183" t="str">
        <f>INDEX('[2]ALL PO for 3 unit'!$AC$2:$AC$184,MATCH(E183,'[2]ALL PO for 3 unit'!$B$2:$B$184,0))</f>
        <v>CE1 EX Stock</v>
      </c>
    </row>
    <row r="184" spans="1:17" s="154" customFormat="1" ht="15.75" hidden="1" customHeight="1" x14ac:dyDescent="0.25">
      <c r="A184" s="185"/>
      <c r="B184" s="186"/>
      <c r="C184" s="147" t="s">
        <v>5</v>
      </c>
      <c r="D184" s="148" t="s">
        <v>121</v>
      </c>
      <c r="E184" s="149">
        <v>8170519</v>
      </c>
      <c r="F184" s="150" t="s">
        <v>365</v>
      </c>
      <c r="G184" s="150" t="s">
        <v>162</v>
      </c>
      <c r="H184" s="150"/>
      <c r="I184" s="151"/>
      <c r="J184" s="151">
        <f t="shared" si="4"/>
        <v>0</v>
      </c>
      <c r="K184" s="152"/>
      <c r="L184" s="151">
        <v>7.0682643281250011</v>
      </c>
      <c r="M184" s="153">
        <f t="shared" si="5"/>
        <v>7.0682643281250011</v>
      </c>
      <c r="N184" s="152" t="s">
        <v>54</v>
      </c>
      <c r="P184" s="154" t="e">
        <f>INDEX('[2]ALL PO for 3 unit'!$R$2:$R$184,MATCH(E184,'[2]ALL PO for 3 unit'!$B$2:$B$184,0))</f>
        <v>#N/A</v>
      </c>
      <c r="Q184" s="154" t="e">
        <f>INDEX('[2]ALL PO for 3 unit'!$AC$2:$AC$184,MATCH(E184,'[2]ALL PO for 3 unit'!$B$2:$B$184,0))</f>
        <v>#N/A</v>
      </c>
    </row>
    <row r="185" spans="1:17" s="154" customFormat="1" ht="15.75" hidden="1" customHeight="1" x14ac:dyDescent="0.25">
      <c r="A185" s="185"/>
      <c r="B185" s="186"/>
      <c r="C185" s="147" t="s">
        <v>5</v>
      </c>
      <c r="D185" s="148" t="s">
        <v>121</v>
      </c>
      <c r="E185" s="149">
        <v>8149301</v>
      </c>
      <c r="F185" s="150" t="s">
        <v>365</v>
      </c>
      <c r="G185" s="150" t="s">
        <v>162</v>
      </c>
      <c r="H185" s="150"/>
      <c r="I185" s="151"/>
      <c r="J185" s="151">
        <f t="shared" si="4"/>
        <v>0</v>
      </c>
      <c r="K185" s="152"/>
      <c r="L185" s="151">
        <v>6.37611975</v>
      </c>
      <c r="M185" s="153">
        <f t="shared" si="5"/>
        <v>6.37611975</v>
      </c>
      <c r="N185" s="152" t="s">
        <v>54</v>
      </c>
      <c r="P185" s="154" t="e">
        <f>INDEX('[2]ALL PO for 3 unit'!$R$2:$R$184,MATCH(E185,'[2]ALL PO for 3 unit'!$B$2:$B$184,0))</f>
        <v>#N/A</v>
      </c>
      <c r="Q185" s="154" t="e">
        <f>INDEX('[2]ALL PO for 3 unit'!$AC$2:$AC$184,MATCH(E185,'[2]ALL PO for 3 unit'!$B$2:$B$184,0))</f>
        <v>#N/A</v>
      </c>
    </row>
    <row r="186" spans="1:17" ht="15.75" hidden="1" customHeight="1" x14ac:dyDescent="0.25">
      <c r="A186" s="185"/>
      <c r="B186" s="186"/>
      <c r="C186" s="89" t="s">
        <v>5</v>
      </c>
      <c r="D186" s="51" t="s">
        <v>191</v>
      </c>
      <c r="E186" s="105">
        <v>21155561</v>
      </c>
      <c r="F186" s="35">
        <v>21631484</v>
      </c>
      <c r="G186" s="35">
        <v>2</v>
      </c>
      <c r="H186" s="35"/>
      <c r="I186" s="102">
        <v>220.25</v>
      </c>
      <c r="J186" s="102">
        <f t="shared" si="4"/>
        <v>440.5</v>
      </c>
      <c r="K186" s="32" t="s">
        <v>353</v>
      </c>
      <c r="L186" s="102">
        <v>281.84966184375003</v>
      </c>
      <c r="M186" s="103">
        <f t="shared" si="5"/>
        <v>563.69932368750005</v>
      </c>
      <c r="N186" s="32" t="s">
        <v>54</v>
      </c>
      <c r="P186">
        <f>INDEX('[2]ALL PO for 3 unit'!$R$2:$R$184,MATCH(E186,'[2]ALL PO for 3 unit'!$B$2:$B$184,0))</f>
        <v>2</v>
      </c>
      <c r="Q186" t="str">
        <f>INDEX('[2]ALL PO for 3 unit'!$AC$2:$AC$184,MATCH(E186,'[2]ALL PO for 3 unit'!$B$2:$B$184,0))</f>
        <v>Ex stk in SG</v>
      </c>
    </row>
    <row r="187" spans="1:17" ht="15.75" hidden="1" customHeight="1" x14ac:dyDescent="0.25">
      <c r="A187" s="185"/>
      <c r="B187" s="186"/>
      <c r="C187" s="89" t="s">
        <v>5</v>
      </c>
      <c r="D187" s="51" t="s">
        <v>279</v>
      </c>
      <c r="E187" s="105">
        <v>20747516</v>
      </c>
      <c r="F187" s="35">
        <v>15160170</v>
      </c>
      <c r="G187" s="35">
        <v>4</v>
      </c>
      <c r="H187" s="35"/>
      <c r="I187" s="102">
        <v>106.01</v>
      </c>
      <c r="J187" s="102">
        <f t="shared" si="4"/>
        <v>424.04</v>
      </c>
      <c r="K187" s="32" t="s">
        <v>353</v>
      </c>
      <c r="L187" s="102">
        <v>135.66033731250002</v>
      </c>
      <c r="M187" s="103">
        <f t="shared" si="5"/>
        <v>542.64134925000008</v>
      </c>
      <c r="N187" s="32" t="s">
        <v>54</v>
      </c>
      <c r="P187">
        <f>INDEX('[2]ALL PO for 3 unit'!$R$2:$R$184,MATCH(E187,'[2]ALL PO for 3 unit'!$B$2:$B$184,0))</f>
        <v>12</v>
      </c>
      <c r="Q187" t="str">
        <f>INDEX('[2]ALL PO for 3 unit'!$AC$2:$AC$184,MATCH(E187,'[2]ALL PO for 3 unit'!$B$2:$B$184,0))</f>
        <v>Ex stk in SG</v>
      </c>
    </row>
    <row r="188" spans="1:17" ht="15.75" hidden="1" customHeight="1" x14ac:dyDescent="0.25">
      <c r="A188" s="185"/>
      <c r="B188" s="186"/>
      <c r="C188" s="89" t="s">
        <v>5</v>
      </c>
      <c r="D188" s="51" t="s">
        <v>25</v>
      </c>
      <c r="E188" s="105">
        <v>13948981</v>
      </c>
      <c r="F188" s="35"/>
      <c r="G188" s="35">
        <v>1</v>
      </c>
      <c r="H188" s="35"/>
      <c r="I188" s="102">
        <f>INDEX('[1]CE 1'!$S$165:$S$335,MATCH(E188,'[1]CE 1'!$N$165:$N$335,0))</f>
        <v>25.08</v>
      </c>
      <c r="J188" s="102">
        <f t="shared" si="4"/>
        <v>25.08</v>
      </c>
      <c r="K188" s="32" t="s">
        <v>353</v>
      </c>
      <c r="L188" s="102">
        <v>30.365380500000001</v>
      </c>
      <c r="M188" s="103">
        <f t="shared" si="5"/>
        <v>30.365380500000001</v>
      </c>
      <c r="N188" s="32" t="s">
        <v>54</v>
      </c>
      <c r="P188">
        <f>INDEX('[2]ALL PO for 3 unit'!$R$2:$R$184,MATCH(E188,'[2]ALL PO for 3 unit'!$B$2:$B$184,0))</f>
        <v>8</v>
      </c>
      <c r="Q188" t="str">
        <f>INDEX('[2]ALL PO for 3 unit'!$AC$2:$AC$184,MATCH(E188,'[2]ALL PO for 3 unit'!$B$2:$B$184,0))</f>
        <v xml:space="preserve"> CE1 EX stk in SG</v>
      </c>
    </row>
    <row r="189" spans="1:17" ht="15.75" hidden="1" customHeight="1" x14ac:dyDescent="0.25">
      <c r="A189" s="185"/>
      <c r="B189" s="186"/>
      <c r="C189" s="89" t="s">
        <v>5</v>
      </c>
      <c r="D189" s="51" t="s">
        <v>194</v>
      </c>
      <c r="E189" s="105">
        <v>20411860</v>
      </c>
      <c r="F189" s="35"/>
      <c r="G189" s="35">
        <v>1</v>
      </c>
      <c r="H189" s="35"/>
      <c r="I189" s="102">
        <v>119600.79</v>
      </c>
      <c r="J189" s="102">
        <f t="shared" si="4"/>
        <v>119600.79</v>
      </c>
      <c r="K189" s="32" t="s">
        <v>6</v>
      </c>
      <c r="L189" s="102">
        <v>47.4903975</v>
      </c>
      <c r="M189" s="103">
        <f t="shared" si="5"/>
        <v>47.4903975</v>
      </c>
      <c r="N189" s="32" t="s">
        <v>55</v>
      </c>
      <c r="O189" t="s">
        <v>359</v>
      </c>
      <c r="P189">
        <f>INDEX('[2]ALL PO for 3 unit'!$R$2:$R$184,MATCH(E189,'[2]ALL PO for 3 unit'!$B$2:$B$184,0))</f>
        <v>0</v>
      </c>
      <c r="Q189" t="str">
        <f>INDEX('[2]ALL PO for 3 unit'!$AC$2:$AC$184,MATCH(E189,'[2]ALL PO for 3 unit'!$B$2:$B$184,0))</f>
        <v>EX stk in Reman</v>
      </c>
    </row>
    <row r="190" spans="1:17" ht="15.75" hidden="1" customHeight="1" x14ac:dyDescent="0.25">
      <c r="A190" s="185"/>
      <c r="B190" s="186"/>
      <c r="C190" s="89" t="s">
        <v>5</v>
      </c>
      <c r="D190" s="51" t="s">
        <v>194</v>
      </c>
      <c r="E190" s="105"/>
      <c r="F190" s="35"/>
      <c r="G190" s="35">
        <v>1</v>
      </c>
      <c r="H190" s="35"/>
      <c r="I190" s="102">
        <v>160000</v>
      </c>
      <c r="J190" s="102">
        <f t="shared" si="4"/>
        <v>160000</v>
      </c>
      <c r="K190" s="32" t="s">
        <v>6</v>
      </c>
      <c r="L190" s="102">
        <v>2.75</v>
      </c>
      <c r="M190" s="103">
        <f t="shared" si="5"/>
        <v>2.75</v>
      </c>
      <c r="N190" s="32" t="s">
        <v>280</v>
      </c>
      <c r="P190" t="e">
        <f>INDEX('[2]ALL PO for 3 unit'!$R$2:$R$184,MATCH(E190,'[2]ALL PO for 3 unit'!$B$2:$B$184,0))</f>
        <v>#N/A</v>
      </c>
      <c r="Q190" t="e">
        <f>INDEX('[2]ALL PO for 3 unit'!$AC$2:$AC$184,MATCH(E190,'[2]ALL PO for 3 unit'!$B$2:$B$184,0))</f>
        <v>#N/A</v>
      </c>
    </row>
    <row r="191" spans="1:17" ht="15.75" hidden="1" customHeight="1" x14ac:dyDescent="0.25">
      <c r="A191" s="185"/>
      <c r="B191" s="186"/>
      <c r="C191" s="89" t="s">
        <v>5</v>
      </c>
      <c r="D191" s="51" t="s">
        <v>121</v>
      </c>
      <c r="E191" s="105">
        <v>20489341</v>
      </c>
      <c r="F191" s="35"/>
      <c r="G191" s="35">
        <v>1</v>
      </c>
      <c r="H191" s="35"/>
      <c r="I191" s="102">
        <f>INDEX('[1]CE 1'!$S$165:$S$335,MATCH(E191,'[1]CE 1'!$N$165:$N$335,0))</f>
        <v>23.85</v>
      </c>
      <c r="J191" s="102">
        <f t="shared" si="4"/>
        <v>23.85</v>
      </c>
      <c r="K191" s="32" t="s">
        <v>353</v>
      </c>
      <c r="L191" s="102">
        <v>30.517283671875003</v>
      </c>
      <c r="M191" s="103">
        <f t="shared" si="5"/>
        <v>30.517283671875003</v>
      </c>
      <c r="N191" s="32" t="s">
        <v>54</v>
      </c>
      <c r="P191">
        <f>INDEX('[2]ALL PO for 3 unit'!$R$2:$R$184,MATCH(E191,'[2]ALL PO for 3 unit'!$B$2:$B$184,0))</f>
        <v>1</v>
      </c>
      <c r="Q191" t="str">
        <f>INDEX('[2]ALL PO for 3 unit'!$AC$2:$AC$184,MATCH(E191,'[2]ALL PO for 3 unit'!$B$2:$B$184,0))</f>
        <v>Ex stk in SG</v>
      </c>
    </row>
    <row r="192" spans="1:17" ht="15.75" hidden="1" customHeight="1" x14ac:dyDescent="0.25">
      <c r="A192" s="185"/>
      <c r="B192" s="186"/>
      <c r="C192" s="89" t="s">
        <v>5</v>
      </c>
      <c r="D192" s="51" t="s">
        <v>138</v>
      </c>
      <c r="E192" s="121">
        <v>968553</v>
      </c>
      <c r="F192" s="35"/>
      <c r="G192" s="35">
        <v>1</v>
      </c>
      <c r="H192" s="35"/>
      <c r="I192" s="102">
        <f>INDEX('[1]CE 1'!$S$165:$S$335,MATCH(E192,'[1]CE 1'!$N$165:$N$335,0))</f>
        <v>0</v>
      </c>
      <c r="J192" s="102">
        <f t="shared" si="4"/>
        <v>0</v>
      </c>
      <c r="K192" s="32"/>
      <c r="L192" s="102">
        <v>4.5304008750000007</v>
      </c>
      <c r="M192" s="103">
        <f t="shared" si="5"/>
        <v>4.5304008750000007</v>
      </c>
      <c r="N192" s="32" t="s">
        <v>54</v>
      </c>
      <c r="P192">
        <f>INDEX('[2]ALL PO for 3 unit'!$R$2:$R$184,MATCH(E192,'[2]ALL PO for 3 unit'!$B$2:$B$184,0))</f>
        <v>1</v>
      </c>
      <c r="Q192" t="str">
        <f>INDEX('[2]ALL PO for 3 unit'!$AC$2:$AC$184,MATCH(E192,'[2]ALL PO for 3 unit'!$B$2:$B$184,0))</f>
        <v>Ex stk in SG</v>
      </c>
    </row>
    <row r="193" spans="1:17" s="145" customFormat="1" ht="15.75" hidden="1" customHeight="1" x14ac:dyDescent="0.25">
      <c r="A193" s="185"/>
      <c r="B193" s="186"/>
      <c r="C193" s="146" t="s">
        <v>5</v>
      </c>
      <c r="D193" s="142" t="s">
        <v>56</v>
      </c>
      <c r="E193" s="143"/>
      <c r="F193" s="37"/>
      <c r="G193" s="37" t="s">
        <v>184</v>
      </c>
      <c r="H193" s="37"/>
      <c r="I193" s="137"/>
      <c r="J193" s="137">
        <f t="shared" si="4"/>
        <v>0</v>
      </c>
      <c r="K193" s="36"/>
      <c r="L193" s="137">
        <v>0</v>
      </c>
      <c r="M193" s="144">
        <f t="shared" si="5"/>
        <v>0</v>
      </c>
      <c r="N193" s="36" t="s">
        <v>280</v>
      </c>
      <c r="P193" s="145" t="e">
        <f>INDEX('[2]ALL PO for 3 unit'!$R$2:$R$184,MATCH(E193,'[2]ALL PO for 3 unit'!$B$2:$B$184,0))</f>
        <v>#N/A</v>
      </c>
      <c r="Q193" s="145" t="e">
        <f>INDEX('[2]ALL PO for 3 unit'!$AC$2:$AC$184,MATCH(E193,'[2]ALL PO for 3 unit'!$B$2:$B$184,0))</f>
        <v>#N/A</v>
      </c>
    </row>
    <row r="194" spans="1:17" ht="15.75" hidden="1" customHeight="1" x14ac:dyDescent="0.25">
      <c r="A194" s="185"/>
      <c r="B194" s="186"/>
      <c r="C194" s="89" t="s">
        <v>5</v>
      </c>
      <c r="D194" s="51" t="s">
        <v>281</v>
      </c>
      <c r="E194" s="105"/>
      <c r="F194" s="35"/>
      <c r="G194" s="35">
        <v>4</v>
      </c>
      <c r="H194" s="35"/>
      <c r="I194" s="102" t="e">
        <f>INDEX('[1]CE 1'!$S$165:$S$335,MATCH(E194,'[1]CE 1'!$N$165:$N$335,0))</f>
        <v>#N/A</v>
      </c>
      <c r="J194" s="102" t="e">
        <f t="shared" ref="J194:J257" si="6">I194*G194</f>
        <v>#N/A</v>
      </c>
      <c r="K194" s="32"/>
      <c r="L194" s="102">
        <v>1.5625</v>
      </c>
      <c r="M194" s="103">
        <f t="shared" ref="M194:M257" si="7">L194*G194</f>
        <v>6.25</v>
      </c>
      <c r="N194" s="32" t="s">
        <v>280</v>
      </c>
      <c r="P194" t="e">
        <f>INDEX('[2]ALL PO for 3 unit'!$R$2:$R$184,MATCH(E194,'[2]ALL PO for 3 unit'!$B$2:$B$184,0))</f>
        <v>#N/A</v>
      </c>
      <c r="Q194" t="e">
        <f>INDEX('[2]ALL PO for 3 unit'!$AC$2:$AC$184,MATCH(E194,'[2]ALL PO for 3 unit'!$B$2:$B$184,0))</f>
        <v>#N/A</v>
      </c>
    </row>
    <row r="195" spans="1:17" ht="15.75" hidden="1" customHeight="1" x14ac:dyDescent="0.25">
      <c r="A195" s="185"/>
      <c r="B195" s="186"/>
      <c r="C195" s="89" t="s">
        <v>5</v>
      </c>
      <c r="D195" s="51" t="s">
        <v>282</v>
      </c>
      <c r="E195" s="105"/>
      <c r="F195" s="35"/>
      <c r="G195" s="35" t="s">
        <v>176</v>
      </c>
      <c r="H195" s="35"/>
      <c r="I195" s="102" t="e">
        <f>INDEX('[1]CE 1'!$S$165:$S$335,MATCH(E195,'[1]CE 1'!$N$165:$N$335,0))</f>
        <v>#N/A</v>
      </c>
      <c r="J195" s="102" t="e">
        <f t="shared" si="6"/>
        <v>#N/A</v>
      </c>
      <c r="K195" s="32"/>
      <c r="L195" s="102"/>
      <c r="M195" s="103">
        <f t="shared" si="7"/>
        <v>0</v>
      </c>
      <c r="N195" s="32" t="s">
        <v>280</v>
      </c>
      <c r="P195" t="e">
        <f>INDEX('[2]ALL PO for 3 unit'!$R$2:$R$184,MATCH(E195,'[2]ALL PO for 3 unit'!$B$2:$B$184,0))</f>
        <v>#N/A</v>
      </c>
      <c r="Q195" t="e">
        <f>INDEX('[2]ALL PO for 3 unit'!$AC$2:$AC$184,MATCH(E195,'[2]ALL PO for 3 unit'!$B$2:$B$184,0))</f>
        <v>#N/A</v>
      </c>
    </row>
    <row r="196" spans="1:17" ht="15.75" hidden="1" customHeight="1" x14ac:dyDescent="0.25">
      <c r="A196" s="185"/>
      <c r="B196" s="186"/>
      <c r="C196" s="89" t="s">
        <v>5</v>
      </c>
      <c r="D196" s="51" t="s">
        <v>283</v>
      </c>
      <c r="E196" s="105"/>
      <c r="F196" s="35"/>
      <c r="G196" s="35" t="s">
        <v>169</v>
      </c>
      <c r="H196" s="35"/>
      <c r="I196" s="102" t="e">
        <f>INDEX('[1]CE 1'!$S$165:$S$335,MATCH(E196,'[1]CE 1'!$N$165:$N$335,0))</f>
        <v>#N/A</v>
      </c>
      <c r="J196" s="102" t="e">
        <f t="shared" si="6"/>
        <v>#N/A</v>
      </c>
      <c r="K196" s="32"/>
      <c r="L196" s="102">
        <v>0</v>
      </c>
      <c r="M196" s="103">
        <f t="shared" si="7"/>
        <v>0</v>
      </c>
      <c r="N196" s="32"/>
      <c r="P196" t="e">
        <f>INDEX('[2]ALL PO for 3 unit'!$R$2:$R$184,MATCH(E196,'[2]ALL PO for 3 unit'!$B$2:$B$184,0))</f>
        <v>#N/A</v>
      </c>
      <c r="Q196" t="e">
        <f>INDEX('[2]ALL PO for 3 unit'!$AC$2:$AC$184,MATCH(E196,'[2]ALL PO for 3 unit'!$B$2:$B$184,0))</f>
        <v>#N/A</v>
      </c>
    </row>
    <row r="197" spans="1:17" ht="15.75" hidden="1" customHeight="1" x14ac:dyDescent="0.25">
      <c r="A197" s="185"/>
      <c r="B197" s="186"/>
      <c r="C197" s="89" t="s">
        <v>5</v>
      </c>
      <c r="D197" s="51" t="s">
        <v>284</v>
      </c>
      <c r="E197" s="105">
        <v>17248194</v>
      </c>
      <c r="F197" s="35"/>
      <c r="G197" s="35">
        <v>1</v>
      </c>
      <c r="H197" s="35"/>
      <c r="I197" s="102">
        <f>INDEX('[1]CE 1'!$S$165:$S$335,MATCH(E197,'[1]CE 1'!$N$165:$N$335,0))</f>
        <v>80.41</v>
      </c>
      <c r="J197" s="102">
        <f t="shared" si="6"/>
        <v>80.41</v>
      </c>
      <c r="K197" s="32" t="s">
        <v>353</v>
      </c>
      <c r="L197" s="102">
        <v>102.77298281250002</v>
      </c>
      <c r="M197" s="103">
        <f t="shared" si="7"/>
        <v>102.77298281250002</v>
      </c>
      <c r="N197" s="32" t="s">
        <v>54</v>
      </c>
      <c r="P197">
        <f>INDEX('[2]ALL PO for 3 unit'!$R$2:$R$184,MATCH(E197,'[2]ALL PO for 3 unit'!$B$2:$B$184,0))</f>
        <v>3</v>
      </c>
      <c r="Q197" t="str">
        <f>INDEX('[2]ALL PO for 3 unit'!$AC$2:$AC$184,MATCH(E197,'[2]ALL PO for 3 unit'!$B$2:$B$184,0))</f>
        <v>Ex stk in SG</v>
      </c>
    </row>
    <row r="198" spans="1:17" ht="15.75" hidden="1" customHeight="1" x14ac:dyDescent="0.25">
      <c r="A198" s="185" t="s">
        <v>285</v>
      </c>
      <c r="B198" s="186" t="s">
        <v>196</v>
      </c>
      <c r="C198" s="61" t="s">
        <v>5</v>
      </c>
      <c r="D198" s="51" t="s">
        <v>286</v>
      </c>
      <c r="E198" s="105" t="s">
        <v>361</v>
      </c>
      <c r="F198" s="35">
        <v>11706002</v>
      </c>
      <c r="G198" s="35">
        <v>8</v>
      </c>
      <c r="H198" s="35"/>
      <c r="I198" s="102">
        <v>64.87</v>
      </c>
      <c r="J198" s="102">
        <f t="shared" si="6"/>
        <v>518.96</v>
      </c>
      <c r="K198" s="32" t="s">
        <v>353</v>
      </c>
      <c r="L198" s="102">
        <v>69.534062812499997</v>
      </c>
      <c r="M198" s="103">
        <f t="shared" si="7"/>
        <v>556.27250249999997</v>
      </c>
      <c r="N198" s="32" t="s">
        <v>232</v>
      </c>
      <c r="O198" t="s">
        <v>358</v>
      </c>
      <c r="P198">
        <f>INDEX('[2]ALL PO for 3 unit'!$R$2:$R$184,MATCH(E198,'[2]ALL PO for 3 unit'!$B$2:$B$184,0))</f>
        <v>0</v>
      </c>
      <c r="Q198" t="str">
        <f>INDEX('[2]ALL PO for 3 unit'!$AC$2:$AC$184,MATCH(E198,'[2]ALL PO for 3 unit'!$B$2:$B$184,0))</f>
        <v>Ex stk in Reman</v>
      </c>
    </row>
    <row r="199" spans="1:17" ht="15.75" hidden="1" customHeight="1" x14ac:dyDescent="0.25">
      <c r="A199" s="185"/>
      <c r="B199" s="186"/>
      <c r="C199" s="61" t="s">
        <v>5</v>
      </c>
      <c r="D199" s="51" t="s">
        <v>199</v>
      </c>
      <c r="E199" s="105">
        <v>14588699</v>
      </c>
      <c r="F199" s="35"/>
      <c r="G199" s="35">
        <v>8</v>
      </c>
      <c r="H199" s="35"/>
      <c r="I199" s="102">
        <v>27.82</v>
      </c>
      <c r="J199" s="102">
        <f t="shared" si="6"/>
        <v>222.56</v>
      </c>
      <c r="K199" s="32" t="s">
        <v>353</v>
      </c>
      <c r="L199" s="102">
        <v>75.047249062500001</v>
      </c>
      <c r="M199" s="103">
        <f t="shared" si="7"/>
        <v>600.3779925</v>
      </c>
      <c r="N199" s="32" t="s">
        <v>232</v>
      </c>
      <c r="O199" t="s">
        <v>356</v>
      </c>
      <c r="P199">
        <f>INDEX('[2]ALL PO for 3 unit'!$R$2:$R$184,MATCH(E199,'[2]ALL PO for 3 unit'!$B$2:$B$184,0))</f>
        <v>0</v>
      </c>
      <c r="Q199" t="str">
        <f>INDEX('[2]ALL PO for 3 unit'!$AC$2:$AC$184,MATCH(E199,'[2]ALL PO for 3 unit'!$B$2:$B$184,0))</f>
        <v>Ex stk in Reman</v>
      </c>
    </row>
    <row r="200" spans="1:17" ht="15.75" hidden="1" customHeight="1" x14ac:dyDescent="0.25">
      <c r="A200" s="185"/>
      <c r="B200" s="186"/>
      <c r="C200" s="61" t="s">
        <v>5</v>
      </c>
      <c r="D200" s="51" t="s">
        <v>22</v>
      </c>
      <c r="E200" s="105">
        <v>983509</v>
      </c>
      <c r="F200" s="35">
        <v>14619355</v>
      </c>
      <c r="G200" s="35">
        <v>8</v>
      </c>
      <c r="H200" s="35"/>
      <c r="I200" s="102">
        <f>INDEX('[1]CE 1'!$S$165:$S$335,MATCH(E200,'[1]CE 1'!$N$165:$N$335,0))</f>
        <v>0.81</v>
      </c>
      <c r="J200" s="102">
        <f t="shared" si="6"/>
        <v>6.48</v>
      </c>
      <c r="K200" s="32" t="s">
        <v>353</v>
      </c>
      <c r="L200" s="102">
        <v>0.81898781249999997</v>
      </c>
      <c r="M200" s="103">
        <f t="shared" si="7"/>
        <v>6.5519024999999997</v>
      </c>
      <c r="N200" s="32" t="s">
        <v>288</v>
      </c>
      <c r="P200">
        <f>INDEX('[2]ALL PO for 3 unit'!$R$2:$R$184,MATCH(E200,'[2]ALL PO for 3 unit'!$B$2:$B$184,0))</f>
        <v>12</v>
      </c>
      <c r="Q200" t="str">
        <f>INDEX('[2]ALL PO for 3 unit'!$AC$2:$AC$184,MATCH(E200,'[2]ALL PO for 3 unit'!$B$2:$B$184,0))</f>
        <v xml:space="preserve"> CE1 EX stk in SG</v>
      </c>
    </row>
    <row r="201" spans="1:17" ht="15.75" hidden="1" customHeight="1" x14ac:dyDescent="0.25">
      <c r="A201" s="88" t="s">
        <v>289</v>
      </c>
      <c r="B201" s="88" t="s">
        <v>290</v>
      </c>
      <c r="C201" s="32" t="s">
        <v>5</v>
      </c>
      <c r="D201" s="32" t="s">
        <v>291</v>
      </c>
      <c r="E201" s="105">
        <v>14537417</v>
      </c>
      <c r="F201" s="106">
        <v>14533496</v>
      </c>
      <c r="G201" s="32">
        <v>1</v>
      </c>
      <c r="H201" s="32"/>
      <c r="I201" s="102">
        <v>1644000</v>
      </c>
      <c r="J201" s="102">
        <f t="shared" si="6"/>
        <v>1644000</v>
      </c>
      <c r="K201" s="32" t="s">
        <v>6</v>
      </c>
      <c r="L201" s="102">
        <v>850</v>
      </c>
      <c r="M201" s="103">
        <f t="shared" si="7"/>
        <v>850</v>
      </c>
      <c r="N201" s="32" t="s">
        <v>245</v>
      </c>
      <c r="P201" t="e">
        <f>INDEX('[2]ALL PO for 3 unit'!$R$2:$R$184,MATCH(E201,'[2]ALL PO for 3 unit'!$B$2:$B$184,0))</f>
        <v>#N/A</v>
      </c>
      <c r="Q201" t="e">
        <f>INDEX('[2]ALL PO for 3 unit'!$AC$2:$AC$184,MATCH(E201,'[2]ALL PO for 3 unit'!$B$2:$B$184,0))</f>
        <v>#N/A</v>
      </c>
    </row>
    <row r="202" spans="1:17" hidden="1" x14ac:dyDescent="0.25">
      <c r="A202" s="201" t="s">
        <v>293</v>
      </c>
      <c r="B202" s="185" t="s">
        <v>53</v>
      </c>
      <c r="C202" s="32" t="s">
        <v>5</v>
      </c>
      <c r="D202" s="32" t="s">
        <v>231</v>
      </c>
      <c r="E202" s="32">
        <v>14589145</v>
      </c>
      <c r="F202" s="32"/>
      <c r="G202" s="32">
        <v>1</v>
      </c>
      <c r="H202" s="32"/>
      <c r="I202" s="102">
        <f>INDEX('[1]CE 1'!$S$165:$S$335,MATCH(E202,'[1]CE 1'!$N$165:$N$335,0))</f>
        <v>294.23</v>
      </c>
      <c r="J202" s="102">
        <f t="shared" si="6"/>
        <v>294.23</v>
      </c>
      <c r="K202" s="32" t="s">
        <v>353</v>
      </c>
      <c r="L202" s="102">
        <v>275.50532099999998</v>
      </c>
      <c r="M202" s="103">
        <f t="shared" si="7"/>
        <v>275.50532099999998</v>
      </c>
      <c r="N202" s="32" t="s">
        <v>232</v>
      </c>
      <c r="P202">
        <f>INDEX('[2]ALL PO for 3 unit'!$R$2:$R$184,MATCH(E202,'[2]ALL PO for 3 unit'!$B$2:$B$184,0))</f>
        <v>3</v>
      </c>
      <c r="Q202" t="str">
        <f>INDEX('[2]ALL PO for 3 unit'!$AC$2:$AC$184,MATCH(E202,'[2]ALL PO for 3 unit'!$B$2:$B$184,0))</f>
        <v>Ex stk in SG</v>
      </c>
    </row>
    <row r="203" spans="1:17" hidden="1" x14ac:dyDescent="0.25">
      <c r="A203" s="201"/>
      <c r="B203" s="185"/>
      <c r="C203" s="32" t="s">
        <v>5</v>
      </c>
      <c r="D203" s="32" t="s">
        <v>24</v>
      </c>
      <c r="E203" s="32">
        <v>14560211</v>
      </c>
      <c r="F203" s="32"/>
      <c r="G203" s="32">
        <v>4</v>
      </c>
      <c r="H203" s="32"/>
      <c r="I203" s="102">
        <f>INDEX('[1]CE 1'!$S$165:$S$335,MATCH(E203,'[1]CE 1'!$N$165:$N$335,0))</f>
        <v>13.73</v>
      </c>
      <c r="J203" s="102">
        <f t="shared" si="6"/>
        <v>54.92</v>
      </c>
      <c r="K203" s="32" t="s">
        <v>353</v>
      </c>
      <c r="L203" s="102">
        <v>17.294255999999997</v>
      </c>
      <c r="M203" s="103">
        <f t="shared" si="7"/>
        <v>69.177023999999989</v>
      </c>
      <c r="N203" s="32" t="s">
        <v>232</v>
      </c>
      <c r="P203">
        <f>INDEX('[2]ALL PO for 3 unit'!$R$2:$R$184,MATCH(E203,'[2]ALL PO for 3 unit'!$B$2:$B$184,0))</f>
        <v>17</v>
      </c>
      <c r="Q203" t="str">
        <f>INDEX('[2]ALL PO for 3 unit'!$AC$2:$AC$184,MATCH(E203,'[2]ALL PO for 3 unit'!$B$2:$B$184,0))</f>
        <v>CE1 EX Stock &amp; SG Stock</v>
      </c>
    </row>
    <row r="204" spans="1:17" hidden="1" x14ac:dyDescent="0.25">
      <c r="A204" s="201" t="s">
        <v>294</v>
      </c>
      <c r="B204" s="201" t="s">
        <v>58</v>
      </c>
      <c r="C204" s="80" t="s">
        <v>5</v>
      </c>
      <c r="D204" s="80" t="s">
        <v>231</v>
      </c>
      <c r="E204" s="80">
        <v>14625659</v>
      </c>
      <c r="F204" s="80"/>
      <c r="G204" s="113">
        <v>1</v>
      </c>
      <c r="H204" s="113"/>
      <c r="I204" s="102">
        <f>INDEX('[1]CE 1'!$S$165:$S$335,MATCH(E204,'[1]CE 1'!$N$165:$N$335,0))</f>
        <v>302.52999999999997</v>
      </c>
      <c r="J204" s="102">
        <f t="shared" si="6"/>
        <v>302.52999999999997</v>
      </c>
      <c r="K204" s="32" t="s">
        <v>353</v>
      </c>
      <c r="L204" s="108">
        <v>57.264479999999999</v>
      </c>
      <c r="M204" s="114">
        <f t="shared" si="7"/>
        <v>57.264479999999999</v>
      </c>
      <c r="N204" s="80" t="s">
        <v>295</v>
      </c>
      <c r="P204">
        <f>INDEX('[2]ALL PO for 3 unit'!$R$2:$R$184,MATCH(E204,'[2]ALL PO for 3 unit'!$B$2:$B$184,0))</f>
        <v>0</v>
      </c>
      <c r="Q204" t="str">
        <f>INDEX('[2]ALL PO for 3 unit'!$AC$2:$AC$184,MATCH(E204,'[2]ALL PO for 3 unit'!$B$2:$B$184,0))</f>
        <v>Foreign</v>
      </c>
    </row>
    <row r="205" spans="1:17" hidden="1" x14ac:dyDescent="0.25">
      <c r="A205" s="201"/>
      <c r="B205" s="201"/>
      <c r="C205" s="80" t="s">
        <v>5</v>
      </c>
      <c r="D205" s="80" t="s">
        <v>24</v>
      </c>
      <c r="E205" s="80">
        <v>14560211</v>
      </c>
      <c r="F205" s="80"/>
      <c r="G205" s="113">
        <v>4</v>
      </c>
      <c r="H205" s="113"/>
      <c r="I205" s="102">
        <f>INDEX('[1]CE 1'!$S$165:$S$335,MATCH(E205,'[1]CE 1'!$N$165:$N$335,0))</f>
        <v>13.73</v>
      </c>
      <c r="J205" s="102">
        <f t="shared" si="6"/>
        <v>54.92</v>
      </c>
      <c r="K205" s="32" t="s">
        <v>353</v>
      </c>
      <c r="L205" s="108">
        <v>17.294255999999997</v>
      </c>
      <c r="M205" s="114">
        <f t="shared" si="7"/>
        <v>69.177023999999989</v>
      </c>
      <c r="N205" s="80" t="s">
        <v>296</v>
      </c>
      <c r="P205">
        <f>INDEX('[2]ALL PO for 3 unit'!$R$2:$R$184,MATCH(E205,'[2]ALL PO for 3 unit'!$B$2:$B$184,0))</f>
        <v>17</v>
      </c>
      <c r="Q205" t="str">
        <f>INDEX('[2]ALL PO for 3 unit'!$AC$2:$AC$184,MATCH(E205,'[2]ALL PO for 3 unit'!$B$2:$B$184,0))</f>
        <v>CE1 EX Stock &amp; SG Stock</v>
      </c>
    </row>
    <row r="206" spans="1:17" hidden="1" x14ac:dyDescent="0.25">
      <c r="A206" s="201" t="s">
        <v>297</v>
      </c>
      <c r="B206" s="185" t="s">
        <v>62</v>
      </c>
      <c r="C206" s="32" t="s">
        <v>5</v>
      </c>
      <c r="D206" s="32" t="s">
        <v>231</v>
      </c>
      <c r="E206" s="105">
        <v>14589143</v>
      </c>
      <c r="F206" s="106"/>
      <c r="G206" s="32">
        <v>1</v>
      </c>
      <c r="H206" s="32"/>
      <c r="I206" s="102">
        <v>653802.67000000004</v>
      </c>
      <c r="J206" s="102">
        <f t="shared" si="6"/>
        <v>653802.67000000004</v>
      </c>
      <c r="K206" s="32" t="s">
        <v>6</v>
      </c>
      <c r="L206" s="102">
        <v>275.50532099999998</v>
      </c>
      <c r="M206" s="103">
        <f t="shared" si="7"/>
        <v>275.50532099999998</v>
      </c>
      <c r="N206" s="32" t="s">
        <v>55</v>
      </c>
      <c r="O206" t="s">
        <v>359</v>
      </c>
      <c r="P206">
        <f>INDEX('[2]ALL PO for 3 unit'!$R$2:$R$184,MATCH(E206,'[2]ALL PO for 3 unit'!$B$2:$B$184,0))</f>
        <v>0</v>
      </c>
      <c r="Q206" t="str">
        <f>INDEX('[2]ALL PO for 3 unit'!$AC$2:$AC$184,MATCH(E206,'[2]ALL PO for 3 unit'!$B$2:$B$184,0))</f>
        <v>EX stk in Reman</v>
      </c>
    </row>
    <row r="207" spans="1:17" hidden="1" x14ac:dyDescent="0.25">
      <c r="A207" s="201"/>
      <c r="B207" s="185"/>
      <c r="C207" s="32" t="s">
        <v>5</v>
      </c>
      <c r="D207" s="32" t="s">
        <v>21</v>
      </c>
      <c r="E207" s="105">
        <v>14560211</v>
      </c>
      <c r="F207" s="35"/>
      <c r="G207" s="32">
        <v>4</v>
      </c>
      <c r="H207" s="32"/>
      <c r="I207" s="102">
        <f>INDEX('[1]CE 1'!$S$165:$S$335,MATCH(E207,'[1]CE 1'!$N$165:$N$335,0))</f>
        <v>13.73</v>
      </c>
      <c r="J207" s="102">
        <f t="shared" si="6"/>
        <v>54.92</v>
      </c>
      <c r="K207" s="32" t="s">
        <v>353</v>
      </c>
      <c r="L207" s="102">
        <v>17.294255999999997</v>
      </c>
      <c r="M207" s="103">
        <f t="shared" si="7"/>
        <v>69.177023999999989</v>
      </c>
      <c r="N207" s="32" t="s">
        <v>55</v>
      </c>
      <c r="P207">
        <f>INDEX('[2]ALL PO for 3 unit'!$R$2:$R$184,MATCH(E207,'[2]ALL PO for 3 unit'!$B$2:$B$184,0))</f>
        <v>17</v>
      </c>
      <c r="Q207" t="str">
        <f>INDEX('[2]ALL PO for 3 unit'!$AC$2:$AC$184,MATCH(E207,'[2]ALL PO for 3 unit'!$B$2:$B$184,0))</f>
        <v>CE1 EX Stock &amp; SG Stock</v>
      </c>
    </row>
    <row r="208" spans="1:17" hidden="1" x14ac:dyDescent="0.25">
      <c r="A208" s="201" t="s">
        <v>298</v>
      </c>
      <c r="B208" s="185" t="s">
        <v>67</v>
      </c>
      <c r="C208" s="32" t="s">
        <v>5</v>
      </c>
      <c r="D208" s="32" t="s">
        <v>231</v>
      </c>
      <c r="E208" s="105">
        <v>14589143</v>
      </c>
      <c r="F208" s="107"/>
      <c r="G208" s="32">
        <v>1</v>
      </c>
      <c r="H208" s="32"/>
      <c r="I208" s="102">
        <v>653802.67000000004</v>
      </c>
      <c r="J208" s="102">
        <f t="shared" si="6"/>
        <v>653802.67000000004</v>
      </c>
      <c r="K208" s="32" t="s">
        <v>6</v>
      </c>
      <c r="L208" s="102">
        <v>275.50532099999998</v>
      </c>
      <c r="M208" s="103">
        <f t="shared" si="7"/>
        <v>275.50532099999998</v>
      </c>
      <c r="N208" s="32" t="s">
        <v>198</v>
      </c>
      <c r="O208" t="s">
        <v>359</v>
      </c>
      <c r="P208">
        <f>INDEX('[2]ALL PO for 3 unit'!$R$2:$R$184,MATCH(E208,'[2]ALL PO for 3 unit'!$B$2:$B$184,0))</f>
        <v>0</v>
      </c>
      <c r="Q208" t="str">
        <f>INDEX('[2]ALL PO for 3 unit'!$AC$2:$AC$184,MATCH(E208,'[2]ALL PO for 3 unit'!$B$2:$B$184,0))</f>
        <v>EX stk in Reman</v>
      </c>
    </row>
    <row r="209" spans="1:17" hidden="1" x14ac:dyDescent="0.25">
      <c r="A209" s="201"/>
      <c r="B209" s="185"/>
      <c r="C209" s="32" t="s">
        <v>5</v>
      </c>
      <c r="D209" s="32" t="s">
        <v>24</v>
      </c>
      <c r="E209" s="105">
        <v>14560211</v>
      </c>
      <c r="F209" s="35"/>
      <c r="G209" s="32">
        <v>4</v>
      </c>
      <c r="H209" s="32"/>
      <c r="I209" s="102">
        <f>INDEX('[1]CE 1'!$S$165:$S$335,MATCH(E209,'[1]CE 1'!$N$165:$N$335,0))</f>
        <v>13.73</v>
      </c>
      <c r="J209" s="102">
        <f t="shared" si="6"/>
        <v>54.92</v>
      </c>
      <c r="K209" s="32" t="s">
        <v>353</v>
      </c>
      <c r="L209" s="102">
        <v>17.294255999999997</v>
      </c>
      <c r="M209" s="103">
        <f t="shared" si="7"/>
        <v>69.177023999999989</v>
      </c>
      <c r="N209" s="32" t="s">
        <v>198</v>
      </c>
      <c r="P209">
        <f>INDEX('[2]ALL PO for 3 unit'!$R$2:$R$184,MATCH(E209,'[2]ALL PO for 3 unit'!$B$2:$B$184,0))</f>
        <v>17</v>
      </c>
      <c r="Q209" t="str">
        <f>INDEX('[2]ALL PO for 3 unit'!$AC$2:$AC$184,MATCH(E209,'[2]ALL PO for 3 unit'!$B$2:$B$184,0))</f>
        <v>CE1 EX Stock &amp; SG Stock</v>
      </c>
    </row>
    <row r="210" spans="1:17" hidden="1" x14ac:dyDescent="0.25">
      <c r="A210" s="201" t="s">
        <v>299</v>
      </c>
      <c r="B210" s="185" t="s">
        <v>70</v>
      </c>
      <c r="C210" s="32" t="s">
        <v>5</v>
      </c>
      <c r="D210" s="32" t="s">
        <v>22</v>
      </c>
      <c r="E210" s="105">
        <v>11707954</v>
      </c>
      <c r="F210" s="35"/>
      <c r="G210" s="32">
        <v>1</v>
      </c>
      <c r="H210" s="32"/>
      <c r="I210" s="102">
        <f>INDEX('[1]CE 1'!$S$165:$S$335,MATCH(E210,'[1]CE 1'!$N$165:$N$335,0))</f>
        <v>8.15</v>
      </c>
      <c r="J210" s="102">
        <f t="shared" si="6"/>
        <v>8.15</v>
      </c>
      <c r="K210" s="32" t="s">
        <v>353</v>
      </c>
      <c r="L210" s="102">
        <v>12.0607305</v>
      </c>
      <c r="M210" s="103">
        <f t="shared" si="7"/>
        <v>12.0607305</v>
      </c>
      <c r="N210" s="32" t="s">
        <v>55</v>
      </c>
      <c r="P210">
        <f>INDEX('[2]ALL PO for 3 unit'!$R$2:$R$184,MATCH(E210,'[2]ALL PO for 3 unit'!$B$2:$B$184,0))</f>
        <v>0</v>
      </c>
      <c r="Q210" t="str">
        <f>INDEX('[2]ALL PO for 3 unit'!$AC$2:$AC$184,MATCH(E210,'[2]ALL PO for 3 unit'!$B$2:$B$184,0))</f>
        <v>Foreign</v>
      </c>
    </row>
    <row r="211" spans="1:17" hidden="1" x14ac:dyDescent="0.25">
      <c r="A211" s="201"/>
      <c r="B211" s="185"/>
      <c r="C211" s="32" t="s">
        <v>5</v>
      </c>
      <c r="D211" s="32" t="s">
        <v>22</v>
      </c>
      <c r="E211" s="105">
        <v>11701198</v>
      </c>
      <c r="F211" s="35"/>
      <c r="G211" s="32">
        <v>1</v>
      </c>
      <c r="H211" s="32"/>
      <c r="I211" s="102">
        <f>INDEX('[1]CE 1'!$S$165:$S$335,MATCH(E211,'[1]CE 1'!$N$165:$N$335,0))</f>
        <v>36.299999999999997</v>
      </c>
      <c r="J211" s="102">
        <f t="shared" si="6"/>
        <v>36.299999999999997</v>
      </c>
      <c r="K211" s="32" t="s">
        <v>353</v>
      </c>
      <c r="L211" s="102">
        <v>45.744047999999992</v>
      </c>
      <c r="M211" s="103">
        <f t="shared" si="7"/>
        <v>45.744047999999992</v>
      </c>
      <c r="N211" s="32" t="s">
        <v>55</v>
      </c>
      <c r="P211">
        <f>INDEX('[2]ALL PO for 3 unit'!$R$2:$R$184,MATCH(E211,'[2]ALL PO for 3 unit'!$B$2:$B$184,0))</f>
        <v>4</v>
      </c>
      <c r="Q211" t="str">
        <f>INDEX('[2]ALL PO for 3 unit'!$AC$2:$AC$184,MATCH(E211,'[2]ALL PO for 3 unit'!$B$2:$B$184,0))</f>
        <v xml:space="preserve"> CE1 EX stk in SG</v>
      </c>
    </row>
    <row r="212" spans="1:17" hidden="1" x14ac:dyDescent="0.25">
      <c r="A212" s="201"/>
      <c r="B212" s="185"/>
      <c r="C212" s="32" t="s">
        <v>5</v>
      </c>
      <c r="D212" s="32" t="s">
        <v>22</v>
      </c>
      <c r="E212" s="105" t="s">
        <v>26</v>
      </c>
      <c r="F212" s="107"/>
      <c r="G212" s="32">
        <v>1</v>
      </c>
      <c r="H212" s="32"/>
      <c r="I212" s="102">
        <v>1.46</v>
      </c>
      <c r="J212" s="102">
        <f t="shared" si="6"/>
        <v>1.46</v>
      </c>
      <c r="K212" s="32" t="s">
        <v>353</v>
      </c>
      <c r="L212" s="102">
        <v>81.32741399999999</v>
      </c>
      <c r="M212" s="103">
        <f t="shared" si="7"/>
        <v>81.32741399999999</v>
      </c>
      <c r="N212" s="32" t="s">
        <v>280</v>
      </c>
      <c r="O212" t="s">
        <v>357</v>
      </c>
      <c r="P212">
        <f>INDEX('[2]ALL PO for 3 unit'!$R$2:$R$184,MATCH(E212,'[2]ALL PO for 3 unit'!$B$2:$B$184,0))</f>
        <v>0</v>
      </c>
      <c r="Q212" t="str">
        <f>INDEX('[2]ALL PO for 3 unit'!$AC$2:$AC$184,MATCH(E212,'[2]ALL PO for 3 unit'!$B$2:$B$184,0))</f>
        <v>Foreign</v>
      </c>
    </row>
    <row r="213" spans="1:17" hidden="1" x14ac:dyDescent="0.25">
      <c r="A213" s="201"/>
      <c r="B213" s="185"/>
      <c r="C213" s="32" t="s">
        <v>5</v>
      </c>
      <c r="D213" s="32" t="s">
        <v>22</v>
      </c>
      <c r="E213" s="105" t="s">
        <v>79</v>
      </c>
      <c r="F213" s="35"/>
      <c r="G213" s="32">
        <v>1</v>
      </c>
      <c r="H213" s="32"/>
      <c r="I213" s="102">
        <f>INDEX('[1]CE 1'!$S$165:$S$335,MATCH(E213,'[1]CE 1'!$N$165:$N$335,0))</f>
        <v>64.180000000000007</v>
      </c>
      <c r="J213" s="102">
        <f t="shared" si="6"/>
        <v>64.180000000000007</v>
      </c>
      <c r="K213" s="32" t="s">
        <v>353</v>
      </c>
      <c r="L213" s="102">
        <v>80.861760000000004</v>
      </c>
      <c r="M213" s="103">
        <f t="shared" si="7"/>
        <v>80.861760000000004</v>
      </c>
      <c r="N213" s="32" t="s">
        <v>280</v>
      </c>
      <c r="P213">
        <f>INDEX('[2]ALL PO for 3 unit'!$R$2:$R$184,MATCH(E213,'[2]ALL PO for 3 unit'!$B$2:$B$184,0))</f>
        <v>6</v>
      </c>
      <c r="Q213" t="str">
        <f>INDEX('[2]ALL PO for 3 unit'!$AC$2:$AC$184,MATCH(E213,'[2]ALL PO for 3 unit'!$B$2:$B$184,0))</f>
        <v xml:space="preserve"> CE1 EX stk in SG</v>
      </c>
    </row>
    <row r="214" spans="1:17" hidden="1" x14ac:dyDescent="0.25">
      <c r="A214" s="201"/>
      <c r="B214" s="185"/>
      <c r="C214" s="32" t="s">
        <v>5</v>
      </c>
      <c r="D214" s="32" t="s">
        <v>22</v>
      </c>
      <c r="E214" s="105">
        <v>11701192</v>
      </c>
      <c r="F214" s="35"/>
      <c r="G214" s="32">
        <v>1</v>
      </c>
      <c r="H214" s="32"/>
      <c r="I214" s="102">
        <v>1.38</v>
      </c>
      <c r="J214" s="102">
        <f t="shared" si="6"/>
        <v>1.38</v>
      </c>
      <c r="K214" s="32" t="s">
        <v>353</v>
      </c>
      <c r="L214" s="102">
        <v>30.527658000000002</v>
      </c>
      <c r="M214" s="103">
        <f t="shared" si="7"/>
        <v>30.527658000000002</v>
      </c>
      <c r="N214" s="32" t="s">
        <v>280</v>
      </c>
      <c r="O214" t="s">
        <v>357</v>
      </c>
      <c r="P214">
        <f>INDEX('[2]ALL PO for 3 unit'!$R$2:$R$184,MATCH(E214,'[2]ALL PO for 3 unit'!$B$2:$B$184,0))</f>
        <v>0</v>
      </c>
      <c r="Q214" t="str">
        <f>INDEX('[2]ALL PO for 3 unit'!$AC$2:$AC$184,MATCH(E214,'[2]ALL PO for 3 unit'!$B$2:$B$184,0))</f>
        <v>Foreign</v>
      </c>
    </row>
    <row r="215" spans="1:17" hidden="1" x14ac:dyDescent="0.25">
      <c r="A215" s="201"/>
      <c r="B215" s="185"/>
      <c r="C215" s="32" t="s">
        <v>5</v>
      </c>
      <c r="D215" s="32" t="s">
        <v>231</v>
      </c>
      <c r="E215" s="105">
        <v>14763370</v>
      </c>
      <c r="F215" s="35"/>
      <c r="G215" s="32">
        <v>1</v>
      </c>
      <c r="H215" s="32"/>
      <c r="I215" s="102">
        <f>INDEX('[1]CE 1'!$S$165:$S$335,MATCH(E215,'[1]CE 1'!$N$165:$N$335,0))</f>
        <v>752.04</v>
      </c>
      <c r="J215" s="102">
        <f t="shared" si="6"/>
        <v>752.04</v>
      </c>
      <c r="K215" s="32" t="s">
        <v>353</v>
      </c>
      <c r="L215" s="102">
        <v>269.02108800000002</v>
      </c>
      <c r="M215" s="103">
        <f t="shared" si="7"/>
        <v>269.02108800000002</v>
      </c>
      <c r="N215" s="32" t="s">
        <v>280</v>
      </c>
      <c r="P215">
        <f>INDEX('[2]ALL PO for 3 unit'!$R$2:$R$184,MATCH(E215,'[2]ALL PO for 3 unit'!$B$2:$B$184,0))</f>
        <v>3</v>
      </c>
      <c r="Q215" t="str">
        <f>INDEX('[2]ALL PO for 3 unit'!$AC$2:$AC$184,MATCH(E215,'[2]ALL PO for 3 unit'!$B$2:$B$184,0))</f>
        <v>Ex Stk in SG</v>
      </c>
    </row>
    <row r="216" spans="1:17" hidden="1" x14ac:dyDescent="0.25">
      <c r="A216" s="201"/>
      <c r="B216" s="185"/>
      <c r="C216" s="32" t="s">
        <v>5</v>
      </c>
      <c r="D216" s="32" t="s">
        <v>13</v>
      </c>
      <c r="E216" s="105" t="s">
        <v>300</v>
      </c>
      <c r="F216" s="35"/>
      <c r="G216" s="32">
        <v>1</v>
      </c>
      <c r="H216" s="32"/>
      <c r="I216" s="102">
        <f>INDEX('[1]CE 1'!$S$165:$S$335,MATCH(E216,'[1]CE 1'!$N$165:$N$335,0))</f>
        <v>430.8</v>
      </c>
      <c r="J216" s="102">
        <f t="shared" si="6"/>
        <v>430.8</v>
      </c>
      <c r="K216" s="32" t="s">
        <v>353</v>
      </c>
      <c r="L216" s="102">
        <v>534.67882650000001</v>
      </c>
      <c r="M216" s="103">
        <f t="shared" si="7"/>
        <v>534.67882650000001</v>
      </c>
      <c r="N216" s="32" t="s">
        <v>245</v>
      </c>
      <c r="P216">
        <f>INDEX('[2]ALL PO for 3 unit'!$R$2:$R$184,MATCH(E216,'[2]ALL PO for 3 unit'!$B$2:$B$184,0))</f>
        <v>4</v>
      </c>
      <c r="Q216" t="str">
        <f>INDEX('[2]ALL PO for 3 unit'!$AC$2:$AC$184,MATCH(E216,'[2]ALL PO for 3 unit'!$B$2:$B$184,0))</f>
        <v>Ex stk in SG</v>
      </c>
    </row>
    <row r="217" spans="1:17" hidden="1" x14ac:dyDescent="0.25">
      <c r="A217" s="201"/>
      <c r="B217" s="185"/>
      <c r="C217" s="32" t="s">
        <v>5</v>
      </c>
      <c r="D217" s="32" t="s">
        <v>13</v>
      </c>
      <c r="E217" s="105">
        <v>14714682</v>
      </c>
      <c r="F217" s="35"/>
      <c r="G217" s="32">
        <v>1</v>
      </c>
      <c r="H217" s="32"/>
      <c r="I217" s="102">
        <f>INDEX('[1]CE 1'!$S$165:$S$335,MATCH(E217,'[1]CE 1'!$N$165:$N$335,0))</f>
        <v>436.66</v>
      </c>
      <c r="J217" s="102">
        <f t="shared" si="6"/>
        <v>436.66</v>
      </c>
      <c r="K217" s="32" t="s">
        <v>353</v>
      </c>
      <c r="L217" s="102">
        <v>541.85831700000006</v>
      </c>
      <c r="M217" s="103">
        <f t="shared" si="7"/>
        <v>541.85831700000006</v>
      </c>
      <c r="N217" s="32" t="s">
        <v>295</v>
      </c>
      <c r="P217">
        <f>INDEX('[2]ALL PO for 3 unit'!$R$2:$R$184,MATCH(E217,'[2]ALL PO for 3 unit'!$B$2:$B$184,0))</f>
        <v>4</v>
      </c>
      <c r="Q217" t="str">
        <f>INDEX('[2]ALL PO for 3 unit'!$AC$2:$AC$184,MATCH(E217,'[2]ALL PO for 3 unit'!$B$2:$B$184,0))</f>
        <v>Ex stk in SG</v>
      </c>
    </row>
    <row r="218" spans="1:17" hidden="1" x14ac:dyDescent="0.25">
      <c r="A218" s="201"/>
      <c r="B218" s="185"/>
      <c r="C218" s="32" t="s">
        <v>5</v>
      </c>
      <c r="D218" s="32" t="s">
        <v>11</v>
      </c>
      <c r="E218" s="105">
        <v>15094944</v>
      </c>
      <c r="F218" s="35"/>
      <c r="G218" s="32">
        <v>1</v>
      </c>
      <c r="H218" s="32"/>
      <c r="I218" s="102">
        <f>INDEX('[1]CE 1'!$S$165:$S$335,MATCH(E218,'[1]CE 1'!$N$165:$N$335,0))</f>
        <v>195.47</v>
      </c>
      <c r="J218" s="102">
        <f t="shared" si="6"/>
        <v>195.47</v>
      </c>
      <c r="K218" s="32" t="s">
        <v>353</v>
      </c>
      <c r="L218" s="102">
        <v>242.55695100000003</v>
      </c>
      <c r="M218" s="103">
        <f t="shared" si="7"/>
        <v>242.55695100000003</v>
      </c>
      <c r="N218" s="32" t="s">
        <v>245</v>
      </c>
      <c r="P218">
        <f>INDEX('[2]ALL PO for 3 unit'!$R$2:$R$184,MATCH(E218,'[2]ALL PO for 3 unit'!$B$2:$B$184,0))</f>
        <v>4</v>
      </c>
      <c r="Q218" t="str">
        <f>INDEX('[2]ALL PO for 3 unit'!$AC$2:$AC$184,MATCH(E218,'[2]ALL PO for 3 unit'!$B$2:$B$184,0))</f>
        <v>Ex stk in SG</v>
      </c>
    </row>
    <row r="219" spans="1:17" hidden="1" x14ac:dyDescent="0.25">
      <c r="A219" s="201"/>
      <c r="B219" s="185"/>
      <c r="C219" s="32" t="s">
        <v>5</v>
      </c>
      <c r="D219" s="32" t="s">
        <v>301</v>
      </c>
      <c r="E219" s="105" t="s">
        <v>302</v>
      </c>
      <c r="F219" s="35"/>
      <c r="G219" s="32">
        <v>1</v>
      </c>
      <c r="H219" s="32"/>
      <c r="I219" s="102">
        <f>INDEX('[1]CE 1'!$S$165:$S$335,MATCH(E219,'[1]CE 1'!$N$165:$N$335,0))</f>
        <v>287.83999999999997</v>
      </c>
      <c r="J219" s="102">
        <f t="shared" si="6"/>
        <v>287.83999999999997</v>
      </c>
      <c r="K219" s="32" t="s">
        <v>353</v>
      </c>
      <c r="L219" s="102">
        <v>357.18473700000004</v>
      </c>
      <c r="M219" s="103">
        <f t="shared" si="7"/>
        <v>357.18473700000004</v>
      </c>
      <c r="N219" s="32" t="s">
        <v>245</v>
      </c>
      <c r="P219">
        <f>INDEX('[2]ALL PO for 3 unit'!$R$2:$R$184,MATCH(E219,'[2]ALL PO for 3 unit'!$B$2:$B$184,0))</f>
        <v>4</v>
      </c>
      <c r="Q219" t="str">
        <f>INDEX('[2]ALL PO for 3 unit'!$AC$2:$AC$184,MATCH(E219,'[2]ALL PO for 3 unit'!$B$2:$B$184,0))</f>
        <v>Ex stk in SG</v>
      </c>
    </row>
    <row r="220" spans="1:17" hidden="1" x14ac:dyDescent="0.25">
      <c r="A220" s="201"/>
      <c r="B220" s="185"/>
      <c r="C220" s="32" t="s">
        <v>243</v>
      </c>
      <c r="D220" s="32" t="s">
        <v>12</v>
      </c>
      <c r="E220" s="105">
        <v>14502604</v>
      </c>
      <c r="F220" s="35"/>
      <c r="G220" s="32">
        <v>1</v>
      </c>
      <c r="H220" s="32"/>
      <c r="I220" s="102">
        <v>900000</v>
      </c>
      <c r="J220" s="102">
        <f t="shared" si="6"/>
        <v>900000</v>
      </c>
      <c r="K220" s="32" t="s">
        <v>6</v>
      </c>
      <c r="L220" s="102">
        <v>272.72727272727275</v>
      </c>
      <c r="M220" s="103">
        <f t="shared" si="7"/>
        <v>272.72727272727275</v>
      </c>
      <c r="N220" s="32" t="s">
        <v>94</v>
      </c>
      <c r="P220">
        <f>INDEX('[2]ALL PO for 3 unit'!$R$2:$R$184,MATCH(E220,'[2]ALL PO for 3 unit'!$B$2:$B$184,0))</f>
        <v>0</v>
      </c>
      <c r="Q220" t="str">
        <f>INDEX('[2]ALL PO for 3 unit'!$AC$2:$AC$184,MATCH(E220,'[2]ALL PO for 3 unit'!$B$2:$B$184,0))</f>
        <v>Local</v>
      </c>
    </row>
    <row r="221" spans="1:17" hidden="1" x14ac:dyDescent="0.25">
      <c r="A221" s="201"/>
      <c r="B221" s="185"/>
      <c r="C221" s="32" t="s">
        <v>243</v>
      </c>
      <c r="D221" s="32" t="s">
        <v>89</v>
      </c>
      <c r="E221" s="105" t="s">
        <v>72</v>
      </c>
      <c r="F221" s="35"/>
      <c r="G221" s="32">
        <v>1</v>
      </c>
      <c r="H221" s="32"/>
      <c r="I221" s="102">
        <v>900000</v>
      </c>
      <c r="J221" s="102">
        <f t="shared" si="6"/>
        <v>900000</v>
      </c>
      <c r="K221" s="32" t="s">
        <v>6</v>
      </c>
      <c r="L221" s="102">
        <v>343.63636363636363</v>
      </c>
      <c r="M221" s="103">
        <f t="shared" si="7"/>
        <v>343.63636363636363</v>
      </c>
      <c r="N221" s="32" t="s">
        <v>94</v>
      </c>
      <c r="P221">
        <f>INDEX('[2]ALL PO for 3 unit'!$R$2:$R$184,MATCH(E221,'[2]ALL PO for 3 unit'!$B$2:$B$184,0))</f>
        <v>0</v>
      </c>
      <c r="Q221" t="str">
        <f>INDEX('[2]ALL PO for 3 unit'!$AC$2:$AC$184,MATCH(E221,'[2]ALL PO for 3 unit'!$B$2:$B$184,0))</f>
        <v>Local</v>
      </c>
    </row>
    <row r="222" spans="1:17" hidden="1" x14ac:dyDescent="0.25">
      <c r="A222" s="201"/>
      <c r="B222" s="185"/>
      <c r="C222" s="32" t="s">
        <v>243</v>
      </c>
      <c r="D222" s="32" t="s">
        <v>74</v>
      </c>
      <c r="E222" s="105" t="s">
        <v>75</v>
      </c>
      <c r="F222" s="35"/>
      <c r="G222" s="32">
        <v>1</v>
      </c>
      <c r="H222" s="32"/>
      <c r="I222" s="102">
        <v>357000</v>
      </c>
      <c r="J222" s="102">
        <f t="shared" si="6"/>
        <v>357000</v>
      </c>
      <c r="K222" s="32" t="s">
        <v>6</v>
      </c>
      <c r="L222" s="102">
        <v>190.90909090909091</v>
      </c>
      <c r="M222" s="103">
        <f t="shared" si="7"/>
        <v>190.90909090909091</v>
      </c>
      <c r="N222" s="32" t="s">
        <v>94</v>
      </c>
      <c r="P222">
        <f>INDEX('[2]ALL PO for 3 unit'!$R$2:$R$184,MATCH(E222,'[2]ALL PO for 3 unit'!$B$2:$B$184,0))</f>
        <v>0</v>
      </c>
      <c r="Q222" t="str">
        <f>INDEX('[2]ALL PO for 3 unit'!$AC$2:$AC$184,MATCH(E222,'[2]ALL PO for 3 unit'!$B$2:$B$184,0))</f>
        <v>Local</v>
      </c>
    </row>
    <row r="223" spans="1:17" hidden="1" x14ac:dyDescent="0.25">
      <c r="A223" s="201"/>
      <c r="B223" s="185"/>
      <c r="C223" s="32"/>
      <c r="D223" s="32" t="s">
        <v>303</v>
      </c>
      <c r="E223" s="121">
        <v>14763295</v>
      </c>
      <c r="F223" s="35"/>
      <c r="G223" s="32">
        <v>1</v>
      </c>
      <c r="H223" s="32"/>
      <c r="I223" s="102">
        <f>INDEX('[1]CE 1'!$S$165:$S$335,MATCH(E223,'[1]CE 1'!$N$165:$N$335,0))</f>
        <v>0</v>
      </c>
      <c r="J223" s="102">
        <f t="shared" si="6"/>
        <v>0</v>
      </c>
      <c r="K223" s="32"/>
      <c r="L223" s="102"/>
      <c r="M223" s="103">
        <f t="shared" si="7"/>
        <v>0</v>
      </c>
      <c r="N223" s="32" t="s">
        <v>304</v>
      </c>
      <c r="P223">
        <f>INDEX('[2]ALL PO for 3 unit'!$R$2:$R$184,MATCH(E223,'[2]ALL PO for 3 unit'!$B$2:$B$184,0))</f>
        <v>1</v>
      </c>
      <c r="Q223" t="str">
        <f>INDEX('[2]ALL PO for 3 unit'!$AC$2:$AC$184,MATCH(E223,'[2]ALL PO for 3 unit'!$B$2:$B$184,0))</f>
        <v>Ex stk in SG</v>
      </c>
    </row>
    <row r="224" spans="1:17" hidden="1" x14ac:dyDescent="0.25">
      <c r="A224" s="201" t="s">
        <v>305</v>
      </c>
      <c r="B224" s="185" t="s">
        <v>83</v>
      </c>
      <c r="C224" s="32" t="s">
        <v>5</v>
      </c>
      <c r="D224" s="32" t="s">
        <v>22</v>
      </c>
      <c r="E224" s="105">
        <v>11707954</v>
      </c>
      <c r="F224" s="35"/>
      <c r="G224" s="32">
        <v>1</v>
      </c>
      <c r="H224" s="32"/>
      <c r="I224" s="102">
        <f>INDEX('[1]CE 1'!$S$165:$S$335,MATCH(E224,'[1]CE 1'!$N$165:$N$335,0))</f>
        <v>8.15</v>
      </c>
      <c r="J224" s="102">
        <f t="shared" si="6"/>
        <v>8.15</v>
      </c>
      <c r="K224" s="32" t="s">
        <v>353</v>
      </c>
      <c r="L224" s="108">
        <v>12.0607305</v>
      </c>
      <c r="M224" s="103">
        <f t="shared" ref="M224:M236" si="8">G224*L224</f>
        <v>12.0607305</v>
      </c>
      <c r="N224" s="32" t="s">
        <v>55</v>
      </c>
      <c r="P224">
        <f>INDEX('[2]ALL PO for 3 unit'!$R$2:$R$184,MATCH(E224,'[2]ALL PO for 3 unit'!$B$2:$B$184,0))</f>
        <v>0</v>
      </c>
      <c r="Q224" t="str">
        <f>INDEX('[2]ALL PO for 3 unit'!$AC$2:$AC$184,MATCH(E224,'[2]ALL PO for 3 unit'!$B$2:$B$184,0))</f>
        <v>Foreign</v>
      </c>
    </row>
    <row r="225" spans="1:17" hidden="1" x14ac:dyDescent="0.25">
      <c r="A225" s="201"/>
      <c r="B225" s="185"/>
      <c r="C225" s="32" t="s">
        <v>5</v>
      </c>
      <c r="D225" s="32" t="s">
        <v>22</v>
      </c>
      <c r="E225" s="105">
        <v>11701198</v>
      </c>
      <c r="F225" s="35"/>
      <c r="G225" s="32">
        <v>1</v>
      </c>
      <c r="H225" s="32"/>
      <c r="I225" s="102">
        <f>INDEX('[1]CE 1'!$S$165:$S$335,MATCH(E225,'[1]CE 1'!$N$165:$N$335,0))</f>
        <v>36.299999999999997</v>
      </c>
      <c r="J225" s="102">
        <f t="shared" si="6"/>
        <v>36.299999999999997</v>
      </c>
      <c r="K225" s="32" t="s">
        <v>353</v>
      </c>
      <c r="L225" s="102">
        <v>45.744047999999992</v>
      </c>
      <c r="M225" s="103">
        <f t="shared" si="8"/>
        <v>45.744047999999992</v>
      </c>
      <c r="N225" s="32" t="s">
        <v>55</v>
      </c>
      <c r="P225">
        <f>INDEX('[2]ALL PO for 3 unit'!$R$2:$R$184,MATCH(E225,'[2]ALL PO for 3 unit'!$B$2:$B$184,0))</f>
        <v>4</v>
      </c>
      <c r="Q225" t="str">
        <f>INDEX('[2]ALL PO for 3 unit'!$AC$2:$AC$184,MATCH(E225,'[2]ALL PO for 3 unit'!$B$2:$B$184,0))</f>
        <v xml:space="preserve"> CE1 EX stk in SG</v>
      </c>
    </row>
    <row r="226" spans="1:17" hidden="1" x14ac:dyDescent="0.25">
      <c r="A226" s="201"/>
      <c r="B226" s="185"/>
      <c r="C226" s="32" t="s">
        <v>5</v>
      </c>
      <c r="D226" s="32" t="s">
        <v>22</v>
      </c>
      <c r="E226" s="105" t="s">
        <v>26</v>
      </c>
      <c r="F226" s="107"/>
      <c r="G226" s="32">
        <v>1</v>
      </c>
      <c r="H226" s="32"/>
      <c r="I226" s="102">
        <v>1.46</v>
      </c>
      <c r="J226" s="102">
        <f t="shared" si="6"/>
        <v>1.46</v>
      </c>
      <c r="K226" s="32" t="s">
        <v>353</v>
      </c>
      <c r="L226" s="102">
        <v>81.32741399999999</v>
      </c>
      <c r="M226" s="103">
        <f t="shared" si="8"/>
        <v>81.32741399999999</v>
      </c>
      <c r="N226" s="32" t="s">
        <v>280</v>
      </c>
      <c r="O226" t="s">
        <v>357</v>
      </c>
      <c r="P226">
        <f>INDEX('[2]ALL PO for 3 unit'!$R$2:$R$184,MATCH(E226,'[2]ALL PO for 3 unit'!$B$2:$B$184,0))</f>
        <v>0</v>
      </c>
      <c r="Q226" t="str">
        <f>INDEX('[2]ALL PO for 3 unit'!$AC$2:$AC$184,MATCH(E226,'[2]ALL PO for 3 unit'!$B$2:$B$184,0))</f>
        <v>Foreign</v>
      </c>
    </row>
    <row r="227" spans="1:17" hidden="1" x14ac:dyDescent="0.25">
      <c r="A227" s="201"/>
      <c r="B227" s="185"/>
      <c r="C227" s="32" t="s">
        <v>5</v>
      </c>
      <c r="D227" s="32" t="s">
        <v>22</v>
      </c>
      <c r="E227" s="105" t="s">
        <v>79</v>
      </c>
      <c r="F227" s="35"/>
      <c r="G227" s="32">
        <v>1</v>
      </c>
      <c r="H227" s="32"/>
      <c r="I227" s="102">
        <f>INDEX('[1]CE 1'!$S$165:$S$335,MATCH(E227,'[1]CE 1'!$N$165:$N$335,0))</f>
        <v>64.180000000000007</v>
      </c>
      <c r="J227" s="102">
        <f t="shared" si="6"/>
        <v>64.180000000000007</v>
      </c>
      <c r="K227" s="32" t="s">
        <v>353</v>
      </c>
      <c r="L227" s="102">
        <v>80.861760000000004</v>
      </c>
      <c r="M227" s="103">
        <f t="shared" si="8"/>
        <v>80.861760000000004</v>
      </c>
      <c r="N227" s="32" t="s">
        <v>280</v>
      </c>
      <c r="P227">
        <f>INDEX('[2]ALL PO for 3 unit'!$R$2:$R$184,MATCH(E227,'[2]ALL PO for 3 unit'!$B$2:$B$184,0))</f>
        <v>6</v>
      </c>
      <c r="Q227" t="str">
        <f>INDEX('[2]ALL PO for 3 unit'!$AC$2:$AC$184,MATCH(E227,'[2]ALL PO for 3 unit'!$B$2:$B$184,0))</f>
        <v xml:space="preserve"> CE1 EX stk in SG</v>
      </c>
    </row>
    <row r="228" spans="1:17" hidden="1" x14ac:dyDescent="0.25">
      <c r="A228" s="201"/>
      <c r="B228" s="185"/>
      <c r="C228" s="32" t="s">
        <v>5</v>
      </c>
      <c r="D228" s="32" t="s">
        <v>22</v>
      </c>
      <c r="E228" s="105">
        <v>11701192</v>
      </c>
      <c r="F228" s="35"/>
      <c r="G228" s="32">
        <v>1</v>
      </c>
      <c r="H228" s="32"/>
      <c r="I228" s="102">
        <v>1.38</v>
      </c>
      <c r="J228" s="102">
        <f t="shared" si="6"/>
        <v>1.38</v>
      </c>
      <c r="K228" s="32" t="s">
        <v>353</v>
      </c>
      <c r="L228" s="102">
        <v>30.527658000000002</v>
      </c>
      <c r="M228" s="103">
        <f t="shared" si="8"/>
        <v>30.527658000000002</v>
      </c>
      <c r="N228" s="32" t="s">
        <v>280</v>
      </c>
      <c r="O228" t="s">
        <v>357</v>
      </c>
      <c r="P228">
        <f>INDEX('[2]ALL PO for 3 unit'!$R$2:$R$184,MATCH(E228,'[2]ALL PO for 3 unit'!$B$2:$B$184,0))</f>
        <v>0</v>
      </c>
      <c r="Q228" t="str">
        <f>INDEX('[2]ALL PO for 3 unit'!$AC$2:$AC$184,MATCH(E228,'[2]ALL PO for 3 unit'!$B$2:$B$184,0))</f>
        <v>Foreign</v>
      </c>
    </row>
    <row r="229" spans="1:17" hidden="1" x14ac:dyDescent="0.25">
      <c r="A229" s="201"/>
      <c r="B229" s="185"/>
      <c r="C229" s="32" t="s">
        <v>5</v>
      </c>
      <c r="D229" s="32" t="s">
        <v>231</v>
      </c>
      <c r="E229" s="105">
        <v>14763370</v>
      </c>
      <c r="F229" s="35"/>
      <c r="G229" s="32">
        <v>1</v>
      </c>
      <c r="H229" s="32"/>
      <c r="I229" s="102">
        <f>INDEX('[1]CE 1'!$S$165:$S$335,MATCH(E229,'[1]CE 1'!$N$165:$N$335,0))</f>
        <v>752.04</v>
      </c>
      <c r="J229" s="102">
        <f t="shared" si="6"/>
        <v>752.04</v>
      </c>
      <c r="K229" s="32" t="s">
        <v>353</v>
      </c>
      <c r="L229" s="102">
        <v>269.02108800000002</v>
      </c>
      <c r="M229" s="103">
        <f t="shared" si="8"/>
        <v>269.02108800000002</v>
      </c>
      <c r="N229" s="32" t="s">
        <v>280</v>
      </c>
      <c r="P229">
        <f>INDEX('[2]ALL PO for 3 unit'!$R$2:$R$184,MATCH(E229,'[2]ALL PO for 3 unit'!$B$2:$B$184,0))</f>
        <v>3</v>
      </c>
      <c r="Q229" t="str">
        <f>INDEX('[2]ALL PO for 3 unit'!$AC$2:$AC$184,MATCH(E229,'[2]ALL PO for 3 unit'!$B$2:$B$184,0))</f>
        <v>Ex Stk in SG</v>
      </c>
    </row>
    <row r="230" spans="1:17" hidden="1" x14ac:dyDescent="0.25">
      <c r="A230" s="201"/>
      <c r="B230" s="185"/>
      <c r="C230" s="32" t="s">
        <v>5</v>
      </c>
      <c r="D230" s="32" t="s">
        <v>13</v>
      </c>
      <c r="E230" s="105" t="s">
        <v>300</v>
      </c>
      <c r="F230" s="35"/>
      <c r="G230" s="32">
        <v>1</v>
      </c>
      <c r="H230" s="32"/>
      <c r="I230" s="102">
        <f>INDEX('[1]CE 1'!$S$165:$S$335,MATCH(E230,'[1]CE 1'!$N$165:$N$335,0))</f>
        <v>430.8</v>
      </c>
      <c r="J230" s="102">
        <f t="shared" si="6"/>
        <v>430.8</v>
      </c>
      <c r="K230" s="32" t="s">
        <v>353</v>
      </c>
      <c r="L230" s="102">
        <v>534.67882650000001</v>
      </c>
      <c r="M230" s="103">
        <f t="shared" si="8"/>
        <v>534.67882650000001</v>
      </c>
      <c r="N230" s="32" t="s">
        <v>245</v>
      </c>
      <c r="P230">
        <f>INDEX('[2]ALL PO for 3 unit'!$R$2:$R$184,MATCH(E230,'[2]ALL PO for 3 unit'!$B$2:$B$184,0))</f>
        <v>4</v>
      </c>
      <c r="Q230" t="str">
        <f>INDEX('[2]ALL PO for 3 unit'!$AC$2:$AC$184,MATCH(E230,'[2]ALL PO for 3 unit'!$B$2:$B$184,0))</f>
        <v>Ex stk in SG</v>
      </c>
    </row>
    <row r="231" spans="1:17" hidden="1" x14ac:dyDescent="0.25">
      <c r="A231" s="201"/>
      <c r="B231" s="185"/>
      <c r="C231" s="32" t="s">
        <v>5</v>
      </c>
      <c r="D231" s="32" t="s">
        <v>13</v>
      </c>
      <c r="E231" s="105">
        <v>14714682</v>
      </c>
      <c r="F231" s="35"/>
      <c r="G231" s="32">
        <v>1</v>
      </c>
      <c r="H231" s="32"/>
      <c r="I231" s="102">
        <f>INDEX('[1]CE 1'!$S$165:$S$335,MATCH(E231,'[1]CE 1'!$N$165:$N$335,0))</f>
        <v>436.66</v>
      </c>
      <c r="J231" s="102">
        <f t="shared" si="6"/>
        <v>436.66</v>
      </c>
      <c r="K231" s="32" t="s">
        <v>353</v>
      </c>
      <c r="L231" s="102">
        <v>541.85831700000006</v>
      </c>
      <c r="M231" s="103">
        <f t="shared" si="8"/>
        <v>541.85831700000006</v>
      </c>
      <c r="N231" s="32" t="s">
        <v>295</v>
      </c>
      <c r="P231">
        <f>INDEX('[2]ALL PO for 3 unit'!$R$2:$R$184,MATCH(E231,'[2]ALL PO for 3 unit'!$B$2:$B$184,0))</f>
        <v>4</v>
      </c>
      <c r="Q231" t="str">
        <f>INDEX('[2]ALL PO for 3 unit'!$AC$2:$AC$184,MATCH(E231,'[2]ALL PO for 3 unit'!$B$2:$B$184,0))</f>
        <v>Ex stk in SG</v>
      </c>
    </row>
    <row r="232" spans="1:17" hidden="1" x14ac:dyDescent="0.25">
      <c r="A232" s="201"/>
      <c r="B232" s="185"/>
      <c r="C232" s="32" t="s">
        <v>5</v>
      </c>
      <c r="D232" s="32" t="s">
        <v>11</v>
      </c>
      <c r="E232" s="105">
        <v>15094944</v>
      </c>
      <c r="F232" s="35"/>
      <c r="G232" s="32">
        <v>1</v>
      </c>
      <c r="H232" s="32"/>
      <c r="I232" s="102">
        <f>INDEX('[1]CE 1'!$S$165:$S$335,MATCH(E232,'[1]CE 1'!$N$165:$N$335,0))</f>
        <v>195.47</v>
      </c>
      <c r="J232" s="102">
        <f t="shared" si="6"/>
        <v>195.47</v>
      </c>
      <c r="K232" s="32" t="s">
        <v>353</v>
      </c>
      <c r="L232" s="102">
        <v>242.55695100000003</v>
      </c>
      <c r="M232" s="103">
        <f t="shared" si="8"/>
        <v>242.55695100000003</v>
      </c>
      <c r="N232" s="32" t="s">
        <v>245</v>
      </c>
      <c r="P232">
        <f>INDEX('[2]ALL PO for 3 unit'!$R$2:$R$184,MATCH(E232,'[2]ALL PO for 3 unit'!$B$2:$B$184,0))</f>
        <v>4</v>
      </c>
      <c r="Q232" t="str">
        <f>INDEX('[2]ALL PO for 3 unit'!$AC$2:$AC$184,MATCH(E232,'[2]ALL PO for 3 unit'!$B$2:$B$184,0))</f>
        <v>Ex stk in SG</v>
      </c>
    </row>
    <row r="233" spans="1:17" hidden="1" x14ac:dyDescent="0.25">
      <c r="A233" s="201"/>
      <c r="B233" s="185"/>
      <c r="C233" s="32" t="s">
        <v>5</v>
      </c>
      <c r="D233" s="32" t="s">
        <v>301</v>
      </c>
      <c r="E233" s="105" t="s">
        <v>302</v>
      </c>
      <c r="F233" s="35"/>
      <c r="G233" s="32">
        <v>1</v>
      </c>
      <c r="H233" s="32"/>
      <c r="I233" s="102">
        <f>INDEX('[1]CE 1'!$S$165:$S$335,MATCH(E233,'[1]CE 1'!$N$165:$N$335,0))</f>
        <v>287.83999999999997</v>
      </c>
      <c r="J233" s="102">
        <f t="shared" si="6"/>
        <v>287.83999999999997</v>
      </c>
      <c r="K233" s="32" t="s">
        <v>353</v>
      </c>
      <c r="L233" s="102">
        <v>357.18473700000004</v>
      </c>
      <c r="M233" s="103">
        <f t="shared" si="8"/>
        <v>357.18473700000004</v>
      </c>
      <c r="N233" s="32" t="s">
        <v>245</v>
      </c>
      <c r="P233">
        <f>INDEX('[2]ALL PO for 3 unit'!$R$2:$R$184,MATCH(E233,'[2]ALL PO for 3 unit'!$B$2:$B$184,0))</f>
        <v>4</v>
      </c>
      <c r="Q233" t="str">
        <f>INDEX('[2]ALL PO for 3 unit'!$AC$2:$AC$184,MATCH(E233,'[2]ALL PO for 3 unit'!$B$2:$B$184,0))</f>
        <v>Ex stk in SG</v>
      </c>
    </row>
    <row r="234" spans="1:17" hidden="1" x14ac:dyDescent="0.25">
      <c r="A234" s="201"/>
      <c r="B234" s="185"/>
      <c r="C234" s="32" t="s">
        <v>243</v>
      </c>
      <c r="D234" s="32" t="s">
        <v>12</v>
      </c>
      <c r="E234" s="105">
        <v>14502604</v>
      </c>
      <c r="F234" s="35"/>
      <c r="G234" s="32">
        <v>1</v>
      </c>
      <c r="H234" s="32"/>
      <c r="I234" s="102">
        <v>900000</v>
      </c>
      <c r="J234" s="102">
        <f t="shared" si="6"/>
        <v>900000</v>
      </c>
      <c r="K234" s="32" t="s">
        <v>6</v>
      </c>
      <c r="L234" s="102">
        <v>272.72727272727275</v>
      </c>
      <c r="M234" s="103">
        <f t="shared" si="8"/>
        <v>272.72727272727275</v>
      </c>
      <c r="N234" s="32" t="s">
        <v>94</v>
      </c>
      <c r="P234">
        <f>INDEX('[2]ALL PO for 3 unit'!$R$2:$R$184,MATCH(E234,'[2]ALL PO for 3 unit'!$B$2:$B$184,0))</f>
        <v>0</v>
      </c>
      <c r="Q234" t="str">
        <f>INDEX('[2]ALL PO for 3 unit'!$AC$2:$AC$184,MATCH(E234,'[2]ALL PO for 3 unit'!$B$2:$B$184,0))</f>
        <v>Local</v>
      </c>
    </row>
    <row r="235" spans="1:17" hidden="1" x14ac:dyDescent="0.25">
      <c r="A235" s="201"/>
      <c r="B235" s="185"/>
      <c r="C235" s="32" t="s">
        <v>243</v>
      </c>
      <c r="D235" s="32" t="s">
        <v>89</v>
      </c>
      <c r="E235" s="105" t="s">
        <v>72</v>
      </c>
      <c r="F235" s="35"/>
      <c r="G235" s="32">
        <v>1</v>
      </c>
      <c r="H235" s="32"/>
      <c r="I235" s="102">
        <v>900000</v>
      </c>
      <c r="J235" s="102">
        <f t="shared" si="6"/>
        <v>900000</v>
      </c>
      <c r="K235" s="32" t="s">
        <v>6</v>
      </c>
      <c r="L235" s="102">
        <v>343.63636363636363</v>
      </c>
      <c r="M235" s="103">
        <f t="shared" si="8"/>
        <v>343.63636363636363</v>
      </c>
      <c r="N235" s="32" t="s">
        <v>94</v>
      </c>
      <c r="P235">
        <f>INDEX('[2]ALL PO for 3 unit'!$R$2:$R$184,MATCH(E235,'[2]ALL PO for 3 unit'!$B$2:$B$184,0))</f>
        <v>0</v>
      </c>
      <c r="Q235" t="str">
        <f>INDEX('[2]ALL PO for 3 unit'!$AC$2:$AC$184,MATCH(E235,'[2]ALL PO for 3 unit'!$B$2:$B$184,0))</f>
        <v>Local</v>
      </c>
    </row>
    <row r="236" spans="1:17" hidden="1" x14ac:dyDescent="0.25">
      <c r="A236" s="201"/>
      <c r="B236" s="185"/>
      <c r="C236" s="32" t="s">
        <v>243</v>
      </c>
      <c r="D236" s="32" t="s">
        <v>74</v>
      </c>
      <c r="E236" s="105" t="s">
        <v>75</v>
      </c>
      <c r="F236" s="105"/>
      <c r="G236" s="115">
        <v>1</v>
      </c>
      <c r="H236" s="115"/>
      <c r="I236" s="102">
        <v>357000</v>
      </c>
      <c r="J236" s="102">
        <f t="shared" si="6"/>
        <v>357000</v>
      </c>
      <c r="K236" s="128" t="s">
        <v>6</v>
      </c>
      <c r="L236" s="116">
        <v>190.90909090909091</v>
      </c>
      <c r="M236" s="103">
        <f t="shared" si="8"/>
        <v>190.90909090909091</v>
      </c>
      <c r="N236" s="32" t="s">
        <v>94</v>
      </c>
      <c r="P236">
        <f>INDEX('[2]ALL PO for 3 unit'!$R$2:$R$184,MATCH(E236,'[2]ALL PO for 3 unit'!$B$2:$B$184,0))</f>
        <v>0</v>
      </c>
      <c r="Q236" t="str">
        <f>INDEX('[2]ALL PO for 3 unit'!$AC$2:$AC$184,MATCH(E236,'[2]ALL PO for 3 unit'!$B$2:$B$184,0))</f>
        <v>Local</v>
      </c>
    </row>
    <row r="237" spans="1:17" hidden="1" x14ac:dyDescent="0.25">
      <c r="A237" s="201" t="s">
        <v>306</v>
      </c>
      <c r="B237" s="185" t="s">
        <v>307</v>
      </c>
      <c r="C237" s="117" t="s">
        <v>5</v>
      </c>
      <c r="D237" s="32" t="s">
        <v>22</v>
      </c>
      <c r="E237" s="105">
        <v>990596</v>
      </c>
      <c r="F237" s="35"/>
      <c r="G237" s="32">
        <v>1</v>
      </c>
      <c r="H237" s="32"/>
      <c r="I237" s="102">
        <f>INDEX('[1]CE 1'!$S$165:$S$335,MATCH(E237,'[1]CE 1'!$N$165:$N$335,0))</f>
        <v>2.2799999999999998</v>
      </c>
      <c r="J237" s="102">
        <f t="shared" si="6"/>
        <v>2.2799999999999998</v>
      </c>
      <c r="K237" s="32" t="s">
        <v>353</v>
      </c>
      <c r="L237" s="108">
        <v>2.8788480000000001</v>
      </c>
      <c r="M237" s="103">
        <f t="shared" ref="M237:M264" si="9">L237*G237</f>
        <v>2.8788480000000001</v>
      </c>
      <c r="N237" s="32" t="s">
        <v>308</v>
      </c>
      <c r="P237">
        <f>INDEX('[2]ALL PO for 3 unit'!$R$2:$R$184,MATCH(E237,'[2]ALL PO for 3 unit'!$B$2:$B$184,0))</f>
        <v>5</v>
      </c>
      <c r="Q237" t="str">
        <f>INDEX('[2]ALL PO for 3 unit'!$AC$2:$AC$184,MATCH(E237,'[2]ALL PO for 3 unit'!$B$2:$B$184,0))</f>
        <v>CE1 EX Stock</v>
      </c>
    </row>
    <row r="238" spans="1:17" hidden="1" x14ac:dyDescent="0.25">
      <c r="A238" s="201"/>
      <c r="B238" s="185"/>
      <c r="C238" s="117" t="s">
        <v>5</v>
      </c>
      <c r="D238" s="32" t="s">
        <v>24</v>
      </c>
      <c r="E238" s="105">
        <v>14508911</v>
      </c>
      <c r="F238" s="35"/>
      <c r="G238" s="32">
        <v>1</v>
      </c>
      <c r="H238" s="32"/>
      <c r="I238" s="102">
        <f>INDEX('[1]CE 1'!$S$165:$S$335,MATCH(E238,'[1]CE 1'!$N$165:$N$335,0))</f>
        <v>105.79</v>
      </c>
      <c r="J238" s="102">
        <f t="shared" si="6"/>
        <v>105.79</v>
      </c>
      <c r="K238" s="32" t="s">
        <v>353</v>
      </c>
      <c r="L238" s="108">
        <v>133.29489599999997</v>
      </c>
      <c r="M238" s="103">
        <f t="shared" si="9"/>
        <v>133.29489599999997</v>
      </c>
      <c r="N238" s="32" t="s">
        <v>55</v>
      </c>
      <c r="P238">
        <f>INDEX('[2]ALL PO for 3 unit'!$R$2:$R$184,MATCH(E238,'[2]ALL PO for 3 unit'!$B$2:$B$184,0))</f>
        <v>4</v>
      </c>
      <c r="Q238" t="str">
        <f>INDEX('[2]ALL PO for 3 unit'!$AC$2:$AC$184,MATCH(E238,'[2]ALL PO for 3 unit'!$B$2:$B$184,0))</f>
        <v xml:space="preserve"> CE1 EX stk in SG</v>
      </c>
    </row>
    <row r="239" spans="1:17" hidden="1" x14ac:dyDescent="0.25">
      <c r="A239" s="201"/>
      <c r="B239" s="185"/>
      <c r="C239" s="117" t="s">
        <v>5</v>
      </c>
      <c r="D239" s="32" t="s">
        <v>110</v>
      </c>
      <c r="E239" s="105">
        <v>14640027</v>
      </c>
      <c r="F239" s="35"/>
      <c r="G239" s="32">
        <v>1</v>
      </c>
      <c r="H239" s="32"/>
      <c r="I239" s="102">
        <f>INDEX('[1]CE 1'!$S$165:$S$335,MATCH(E239,'[1]CE 1'!$N$165:$N$335,0))</f>
        <v>1051.1600000000001</v>
      </c>
      <c r="J239" s="102">
        <f t="shared" si="6"/>
        <v>1051.1600000000001</v>
      </c>
      <c r="K239" s="32" t="s">
        <v>353</v>
      </c>
      <c r="L239" s="108">
        <v>1324.4605920000001</v>
      </c>
      <c r="M239" s="103">
        <f t="shared" si="9"/>
        <v>1324.4605920000001</v>
      </c>
      <c r="N239" s="32" t="s">
        <v>280</v>
      </c>
      <c r="P239">
        <f>INDEX('[2]ALL PO for 3 unit'!$R$2:$R$184,MATCH(E239,'[2]ALL PO for 3 unit'!$B$2:$B$184,0))</f>
        <v>6</v>
      </c>
      <c r="Q239" t="str">
        <f>INDEX('[2]ALL PO for 3 unit'!$AC$2:$AC$184,MATCH(E239,'[2]ALL PO for 3 unit'!$B$2:$B$184,0))</f>
        <v xml:space="preserve"> CE1 EX stk in SG</v>
      </c>
    </row>
    <row r="240" spans="1:17" hidden="1" x14ac:dyDescent="0.25">
      <c r="A240" s="201"/>
      <c r="B240" s="185"/>
      <c r="C240" s="117" t="s">
        <v>5</v>
      </c>
      <c r="D240" s="32" t="s">
        <v>110</v>
      </c>
      <c r="E240" s="105">
        <v>14558674</v>
      </c>
      <c r="F240" s="35"/>
      <c r="G240" s="32">
        <v>1</v>
      </c>
      <c r="H240" s="32"/>
      <c r="I240" s="102">
        <f>INDEX('[1]CE 1'!$S$165:$S$335,MATCH(E240,'[1]CE 1'!$N$165:$N$335,0))</f>
        <v>395.99</v>
      </c>
      <c r="J240" s="102">
        <f t="shared" si="6"/>
        <v>395.99</v>
      </c>
      <c r="K240" s="32" t="s">
        <v>353</v>
      </c>
      <c r="L240" s="102">
        <v>498.95092799999992</v>
      </c>
      <c r="M240" s="103">
        <f t="shared" si="9"/>
        <v>498.95092799999992</v>
      </c>
      <c r="N240" s="32" t="s">
        <v>308</v>
      </c>
      <c r="P240">
        <f>INDEX('[2]ALL PO for 3 unit'!$R$2:$R$184,MATCH(E240,'[2]ALL PO for 3 unit'!$B$2:$B$184,0))</f>
        <v>4</v>
      </c>
      <c r="Q240" t="str">
        <f>INDEX('[2]ALL PO for 3 unit'!$AC$2:$AC$184,MATCH(E240,'[2]ALL PO for 3 unit'!$B$2:$B$184,0))</f>
        <v>CE1 EX Stock &amp; SG Stock</v>
      </c>
    </row>
    <row r="241" spans="1:17" hidden="1" x14ac:dyDescent="0.25">
      <c r="A241" s="201"/>
      <c r="B241" s="185"/>
      <c r="C241" s="117" t="s">
        <v>5</v>
      </c>
      <c r="D241" s="32" t="s">
        <v>231</v>
      </c>
      <c r="E241" s="105">
        <v>14552332</v>
      </c>
      <c r="F241" s="35"/>
      <c r="G241" s="32">
        <v>1</v>
      </c>
      <c r="H241" s="32"/>
      <c r="I241" s="102">
        <f>INDEX('[1]CE 1'!$S$165:$S$335,MATCH(E241,'[1]CE 1'!$N$165:$N$335,0))</f>
        <v>122.19</v>
      </c>
      <c r="J241" s="102">
        <f t="shared" si="6"/>
        <v>122.19</v>
      </c>
      <c r="K241" s="32" t="s">
        <v>353</v>
      </c>
      <c r="L241" s="102">
        <v>166.87739249999998</v>
      </c>
      <c r="M241" s="103">
        <f t="shared" si="9"/>
        <v>166.87739249999998</v>
      </c>
      <c r="N241" s="32" t="s">
        <v>55</v>
      </c>
      <c r="P241">
        <f>INDEX('[2]ALL PO for 3 unit'!$R$2:$R$184,MATCH(E241,'[2]ALL PO for 3 unit'!$B$2:$B$184,0))</f>
        <v>0</v>
      </c>
      <c r="Q241" t="str">
        <f>INDEX('[2]ALL PO for 3 unit'!$AC$2:$AC$184,MATCH(E241,'[2]ALL PO for 3 unit'!$B$2:$B$184,0))</f>
        <v>Foreign</v>
      </c>
    </row>
    <row r="242" spans="1:17" hidden="1" x14ac:dyDescent="0.25">
      <c r="A242" s="201"/>
      <c r="B242" s="185"/>
      <c r="C242" s="117" t="s">
        <v>5</v>
      </c>
      <c r="D242" s="32" t="s">
        <v>309</v>
      </c>
      <c r="E242" s="105">
        <v>14594933</v>
      </c>
      <c r="F242" s="35"/>
      <c r="G242" s="32">
        <v>1</v>
      </c>
      <c r="H242" s="32"/>
      <c r="I242" s="102" t="e">
        <f>INDEX('[1]CE 1'!$S$165:$S$335,MATCH(E242,'[1]CE 1'!$N$165:$N$335,0))</f>
        <v>#N/A</v>
      </c>
      <c r="J242" s="102" t="e">
        <f t="shared" si="6"/>
        <v>#N/A</v>
      </c>
      <c r="K242" s="32"/>
      <c r="L242" s="102">
        <v>166.66666666666666</v>
      </c>
      <c r="M242" s="103">
        <f t="shared" si="9"/>
        <v>166.66666666666666</v>
      </c>
      <c r="N242" s="32" t="s">
        <v>94</v>
      </c>
      <c r="P242">
        <f>INDEX('[2]ALL PO for 3 unit'!$R$2:$R$184,MATCH(E242,'[2]ALL PO for 3 unit'!$B$2:$B$184,0))</f>
        <v>0</v>
      </c>
      <c r="Q242" t="str">
        <f>INDEX('[2]ALL PO for 3 unit'!$AC$2:$AC$184,MATCH(E242,'[2]ALL PO for 3 unit'!$B$2:$B$184,0))</f>
        <v>Local</v>
      </c>
    </row>
    <row r="243" spans="1:17" hidden="1" x14ac:dyDescent="0.25">
      <c r="A243" s="201"/>
      <c r="B243" s="185"/>
      <c r="C243" s="117" t="s">
        <v>5</v>
      </c>
      <c r="D243" s="32" t="s">
        <v>11</v>
      </c>
      <c r="E243" s="105">
        <v>14529771</v>
      </c>
      <c r="F243" s="35"/>
      <c r="G243" s="32">
        <v>1</v>
      </c>
      <c r="H243" s="32"/>
      <c r="I243" s="102">
        <f>INDEX('[1]CE 1'!$S$165:$S$335,MATCH(E243,'[1]CE 1'!$N$165:$N$335,0))</f>
        <v>328.44</v>
      </c>
      <c r="J243" s="102">
        <f t="shared" si="6"/>
        <v>328.44</v>
      </c>
      <c r="K243" s="32" t="s">
        <v>353</v>
      </c>
      <c r="L243" s="108">
        <v>61.090909090909093</v>
      </c>
      <c r="M243" s="103">
        <f t="shared" si="9"/>
        <v>61.090909090909093</v>
      </c>
      <c r="N243" s="32" t="s">
        <v>55</v>
      </c>
      <c r="P243">
        <f>INDEX('[2]ALL PO for 3 unit'!$R$2:$R$184,MATCH(E243,'[2]ALL PO for 3 unit'!$B$2:$B$184,0))</f>
        <v>4</v>
      </c>
      <c r="Q243" t="str">
        <f>INDEX('[2]ALL PO for 3 unit'!$AC$2:$AC$184,MATCH(E243,'[2]ALL PO for 3 unit'!$B$2:$B$184,0))</f>
        <v>CE1 EX Stock</v>
      </c>
    </row>
    <row r="244" spans="1:17" hidden="1" x14ac:dyDescent="0.25">
      <c r="A244" s="201"/>
      <c r="B244" s="185"/>
      <c r="C244" s="117" t="s">
        <v>5</v>
      </c>
      <c r="D244" s="32" t="s">
        <v>90</v>
      </c>
      <c r="E244" s="105">
        <v>14529772</v>
      </c>
      <c r="F244" s="35"/>
      <c r="G244" s="32">
        <v>1</v>
      </c>
      <c r="H244" s="32"/>
      <c r="I244" s="102">
        <v>66.91</v>
      </c>
      <c r="J244" s="102">
        <f t="shared" si="6"/>
        <v>66.91</v>
      </c>
      <c r="K244" s="32" t="s">
        <v>353</v>
      </c>
      <c r="L244" s="102">
        <v>230.0894505</v>
      </c>
      <c r="M244" s="103">
        <f t="shared" si="9"/>
        <v>230.0894505</v>
      </c>
      <c r="N244" s="32" t="s">
        <v>280</v>
      </c>
      <c r="O244" t="s">
        <v>356</v>
      </c>
      <c r="P244">
        <f>INDEX('[2]ALL PO for 3 unit'!$R$2:$R$184,MATCH(E244,'[2]ALL PO for 3 unit'!$B$2:$B$184,0))</f>
        <v>0</v>
      </c>
      <c r="Q244" t="str">
        <f>INDEX('[2]ALL PO for 3 unit'!$AC$2:$AC$184,MATCH(E244,'[2]ALL PO for 3 unit'!$B$2:$B$184,0))</f>
        <v>Ex stk in Reman</v>
      </c>
    </row>
    <row r="245" spans="1:17" hidden="1" x14ac:dyDescent="0.25">
      <c r="A245" s="201"/>
      <c r="B245" s="185"/>
      <c r="C245" s="117" t="s">
        <v>250</v>
      </c>
      <c r="D245" s="32" t="s">
        <v>71</v>
      </c>
      <c r="E245" s="105">
        <v>14529773</v>
      </c>
      <c r="F245" s="35"/>
      <c r="G245" s="32">
        <v>1</v>
      </c>
      <c r="H245" s="32"/>
      <c r="I245" s="102">
        <v>105.69</v>
      </c>
      <c r="J245" s="102">
        <f t="shared" si="6"/>
        <v>105.69</v>
      </c>
      <c r="K245" s="32" t="s">
        <v>353</v>
      </c>
      <c r="L245" s="102">
        <v>407.4</v>
      </c>
      <c r="M245" s="103">
        <f t="shared" si="9"/>
        <v>407.4</v>
      </c>
      <c r="N245" s="32" t="s">
        <v>94</v>
      </c>
      <c r="O245" t="s">
        <v>357</v>
      </c>
      <c r="P245">
        <f>INDEX('[2]ALL PO for 3 unit'!$R$2:$R$184,MATCH(E245,'[2]ALL PO for 3 unit'!$B$2:$B$184,0))</f>
        <v>0</v>
      </c>
      <c r="Q245" t="str">
        <f>INDEX('[2]ALL PO for 3 unit'!$AC$2:$AC$184,MATCH(E245,'[2]ALL PO for 3 unit'!$B$2:$B$184,0))</f>
        <v>Local</v>
      </c>
    </row>
    <row r="246" spans="1:17" hidden="1" x14ac:dyDescent="0.25">
      <c r="A246" s="201"/>
      <c r="B246" s="185"/>
      <c r="C246" s="117" t="s">
        <v>5</v>
      </c>
      <c r="D246" s="32" t="s">
        <v>11</v>
      </c>
      <c r="E246" s="105">
        <v>14529762</v>
      </c>
      <c r="F246" s="35"/>
      <c r="G246" s="32">
        <v>3</v>
      </c>
      <c r="H246" s="32"/>
      <c r="I246" s="102">
        <f>INDEX('[1]CE 1'!$S$165:$S$335,MATCH(E246,'[1]CE 1'!$N$165:$N$335,0))</f>
        <v>40.299999999999997</v>
      </c>
      <c r="J246" s="102">
        <f t="shared" si="6"/>
        <v>120.89999999999999</v>
      </c>
      <c r="K246" s="32" t="s">
        <v>353</v>
      </c>
      <c r="L246" s="102">
        <v>50.782032000000001</v>
      </c>
      <c r="M246" s="103">
        <f t="shared" si="9"/>
        <v>152.34609599999999</v>
      </c>
      <c r="N246" s="32" t="s">
        <v>280</v>
      </c>
      <c r="P246">
        <f>INDEX('[2]ALL PO for 3 unit'!$R$2:$R$184,MATCH(E246,'[2]ALL PO for 3 unit'!$B$2:$B$184,0))</f>
        <v>15</v>
      </c>
      <c r="Q246" t="str">
        <f>INDEX('[2]ALL PO for 3 unit'!$AC$2:$AC$184,MATCH(E246,'[2]ALL PO for 3 unit'!$B$2:$B$184,0))</f>
        <v xml:space="preserve"> CE1 EX stk in SG</v>
      </c>
    </row>
    <row r="247" spans="1:17" hidden="1" x14ac:dyDescent="0.25">
      <c r="A247" s="201"/>
      <c r="B247" s="185"/>
      <c r="C247" s="117" t="s">
        <v>243</v>
      </c>
      <c r="D247" s="32" t="s">
        <v>310</v>
      </c>
      <c r="E247" s="105">
        <v>14529769</v>
      </c>
      <c r="F247" s="35"/>
      <c r="G247" s="32">
        <v>1</v>
      </c>
      <c r="H247" s="32"/>
      <c r="I247" s="102">
        <v>200000</v>
      </c>
      <c r="J247" s="102">
        <f t="shared" si="6"/>
        <v>200000</v>
      </c>
      <c r="K247" s="32" t="s">
        <v>6</v>
      </c>
      <c r="L247" s="102">
        <v>100</v>
      </c>
      <c r="M247" s="103">
        <f t="shared" si="9"/>
        <v>100</v>
      </c>
      <c r="N247" s="32" t="s">
        <v>94</v>
      </c>
      <c r="P247" t="e">
        <f>INDEX('[2]ALL PO for 3 unit'!$R$2:$R$184,MATCH(E247,'[2]ALL PO for 3 unit'!$B$2:$B$184,0))</f>
        <v>#N/A</v>
      </c>
      <c r="Q247" t="e">
        <f>INDEX('[2]ALL PO for 3 unit'!$AC$2:$AC$184,MATCH(E247,'[2]ALL PO for 3 unit'!$B$2:$B$184,0))</f>
        <v>#N/A</v>
      </c>
    </row>
    <row r="248" spans="1:17" hidden="1" x14ac:dyDescent="0.25">
      <c r="A248" s="201"/>
      <c r="B248" s="185"/>
      <c r="C248" s="117" t="s">
        <v>5</v>
      </c>
      <c r="D248" s="32" t="s">
        <v>17</v>
      </c>
      <c r="E248" s="105">
        <v>14529765</v>
      </c>
      <c r="F248" s="35"/>
      <c r="G248" s="32">
        <v>1</v>
      </c>
      <c r="H248" s="32"/>
      <c r="I248" s="102">
        <v>36.6</v>
      </c>
      <c r="J248" s="102">
        <f t="shared" si="6"/>
        <v>36.6</v>
      </c>
      <c r="K248" s="32" t="s">
        <v>353</v>
      </c>
      <c r="L248" s="102">
        <v>63.715679999999999</v>
      </c>
      <c r="M248" s="103">
        <f t="shared" si="9"/>
        <v>63.715679999999999</v>
      </c>
      <c r="N248" s="32" t="s">
        <v>55</v>
      </c>
      <c r="O248" t="s">
        <v>358</v>
      </c>
      <c r="P248">
        <f>INDEX('[2]ALL PO for 3 unit'!$R$2:$R$184,MATCH(E248,'[2]ALL PO for 3 unit'!$B$2:$B$184,0))</f>
        <v>0</v>
      </c>
      <c r="Q248" t="str">
        <f>INDEX('[2]ALL PO for 3 unit'!$AC$2:$AC$184,MATCH(E248,'[2]ALL PO for 3 unit'!$B$2:$B$184,0))</f>
        <v>EX stk in Reman</v>
      </c>
    </row>
    <row r="249" spans="1:17" hidden="1" x14ac:dyDescent="0.25">
      <c r="A249" s="201"/>
      <c r="B249" s="185"/>
      <c r="C249" s="117" t="s">
        <v>5</v>
      </c>
      <c r="D249" s="32" t="s">
        <v>24</v>
      </c>
      <c r="E249" s="105">
        <v>14552320</v>
      </c>
      <c r="F249" s="35"/>
      <c r="G249" s="32">
        <v>1</v>
      </c>
      <c r="H249" s="32"/>
      <c r="I249" s="102">
        <f>INDEX('[1]CE 1'!$S$165:$S$335,MATCH(E249,'[1]CE 1'!$N$165:$N$335,0))</f>
        <v>69.13</v>
      </c>
      <c r="J249" s="102">
        <f t="shared" si="6"/>
        <v>69.13</v>
      </c>
      <c r="K249" s="32" t="s">
        <v>353</v>
      </c>
      <c r="L249" s="102">
        <v>85.787792999999994</v>
      </c>
      <c r="M249" s="103">
        <f t="shared" si="9"/>
        <v>85.787792999999994</v>
      </c>
      <c r="N249" s="32" t="s">
        <v>295</v>
      </c>
      <c r="P249">
        <f>INDEX('[2]ALL PO for 3 unit'!$R$2:$R$184,MATCH(E249,'[2]ALL PO for 3 unit'!$B$2:$B$184,0))</f>
        <v>3</v>
      </c>
      <c r="Q249" t="str">
        <f>INDEX('[2]ALL PO for 3 unit'!$AC$2:$AC$184,MATCH(E249,'[2]ALL PO for 3 unit'!$B$2:$B$184,0))</f>
        <v>Ex stk in SG</v>
      </c>
    </row>
    <row r="250" spans="1:17" hidden="1" x14ac:dyDescent="0.25">
      <c r="A250" s="201"/>
      <c r="B250" s="185"/>
      <c r="C250" s="117" t="s">
        <v>5</v>
      </c>
      <c r="D250" s="32" t="s">
        <v>110</v>
      </c>
      <c r="E250" s="105" t="s">
        <v>18</v>
      </c>
      <c r="F250" s="35"/>
      <c r="G250" s="32">
        <v>1</v>
      </c>
      <c r="H250" s="32"/>
      <c r="I250" s="102">
        <f>INDEX('[1]CE 1'!$S$165:$S$335,MATCH(E250,'[1]CE 1'!$N$165:$N$335,0))</f>
        <v>80.89</v>
      </c>
      <c r="J250" s="102">
        <f t="shared" si="6"/>
        <v>80.89</v>
      </c>
      <c r="K250" s="32" t="s">
        <v>353</v>
      </c>
      <c r="L250" s="102">
        <v>101.92392</v>
      </c>
      <c r="M250" s="103">
        <f t="shared" si="9"/>
        <v>101.92392</v>
      </c>
      <c r="N250" s="32" t="s">
        <v>55</v>
      </c>
      <c r="P250">
        <f>INDEX('[2]ALL PO for 3 unit'!$R$2:$R$184,MATCH(E250,'[2]ALL PO for 3 unit'!$B$2:$B$184,0))</f>
        <v>1</v>
      </c>
      <c r="Q250" t="str">
        <f>INDEX('[2]ALL PO for 3 unit'!$AC$2:$AC$184,MATCH(E250,'[2]ALL PO for 3 unit'!$B$2:$B$184,0))</f>
        <v>CE1 EX Stock</v>
      </c>
    </row>
    <row r="251" spans="1:17" hidden="1" x14ac:dyDescent="0.25">
      <c r="A251" s="201" t="s">
        <v>306</v>
      </c>
      <c r="B251" s="185" t="s">
        <v>104</v>
      </c>
      <c r="C251" s="117" t="s">
        <v>5</v>
      </c>
      <c r="D251" s="32" t="s">
        <v>22</v>
      </c>
      <c r="E251" s="105">
        <v>990596</v>
      </c>
      <c r="F251" s="35"/>
      <c r="G251" s="32">
        <v>1</v>
      </c>
      <c r="H251" s="32"/>
      <c r="I251" s="102">
        <f>INDEX('[1]CE 1'!$S$165:$S$335,MATCH(E251,'[1]CE 1'!$N$165:$N$335,0))</f>
        <v>2.2799999999999998</v>
      </c>
      <c r="J251" s="102">
        <f t="shared" si="6"/>
        <v>2.2799999999999998</v>
      </c>
      <c r="K251" s="32" t="s">
        <v>353</v>
      </c>
      <c r="L251" s="108">
        <v>2.8788480000000001</v>
      </c>
      <c r="M251" s="103">
        <f t="shared" si="9"/>
        <v>2.8788480000000001</v>
      </c>
      <c r="N251" s="32" t="s">
        <v>308</v>
      </c>
      <c r="P251">
        <f>INDEX('[2]ALL PO for 3 unit'!$R$2:$R$184,MATCH(E251,'[2]ALL PO for 3 unit'!$B$2:$B$184,0))</f>
        <v>5</v>
      </c>
      <c r="Q251" t="str">
        <f>INDEX('[2]ALL PO for 3 unit'!$AC$2:$AC$184,MATCH(E251,'[2]ALL PO for 3 unit'!$B$2:$B$184,0))</f>
        <v>CE1 EX Stock</v>
      </c>
    </row>
    <row r="252" spans="1:17" hidden="1" x14ac:dyDescent="0.25">
      <c r="A252" s="201"/>
      <c r="B252" s="185"/>
      <c r="C252" s="117" t="s">
        <v>5</v>
      </c>
      <c r="D252" s="32" t="s">
        <v>24</v>
      </c>
      <c r="E252" s="105">
        <v>14508911</v>
      </c>
      <c r="F252" s="35"/>
      <c r="G252" s="32">
        <v>1</v>
      </c>
      <c r="H252" s="32"/>
      <c r="I252" s="102">
        <f>INDEX('[1]CE 1'!$S$165:$S$335,MATCH(E252,'[1]CE 1'!$N$165:$N$335,0))</f>
        <v>105.79</v>
      </c>
      <c r="J252" s="102">
        <f t="shared" si="6"/>
        <v>105.79</v>
      </c>
      <c r="K252" s="32" t="s">
        <v>353</v>
      </c>
      <c r="L252" s="108">
        <v>133.29489599999997</v>
      </c>
      <c r="M252" s="103">
        <f t="shared" si="9"/>
        <v>133.29489599999997</v>
      </c>
      <c r="N252" s="32" t="s">
        <v>55</v>
      </c>
      <c r="P252">
        <f>INDEX('[2]ALL PO for 3 unit'!$R$2:$R$184,MATCH(E252,'[2]ALL PO for 3 unit'!$B$2:$B$184,0))</f>
        <v>4</v>
      </c>
      <c r="Q252" t="str">
        <f>INDEX('[2]ALL PO for 3 unit'!$AC$2:$AC$184,MATCH(E252,'[2]ALL PO for 3 unit'!$B$2:$B$184,0))</f>
        <v xml:space="preserve"> CE1 EX stk in SG</v>
      </c>
    </row>
    <row r="253" spans="1:17" hidden="1" x14ac:dyDescent="0.25">
      <c r="A253" s="201"/>
      <c r="B253" s="185"/>
      <c r="C253" s="117" t="s">
        <v>5</v>
      </c>
      <c r="D253" s="32" t="s">
        <v>110</v>
      </c>
      <c r="E253" s="105">
        <v>14640027</v>
      </c>
      <c r="F253" s="35"/>
      <c r="G253" s="32">
        <v>1</v>
      </c>
      <c r="H253" s="32"/>
      <c r="I253" s="102">
        <f>INDEX('[1]CE 1'!$S$165:$S$335,MATCH(E253,'[1]CE 1'!$N$165:$N$335,0))</f>
        <v>1051.1600000000001</v>
      </c>
      <c r="J253" s="102">
        <f t="shared" si="6"/>
        <v>1051.1600000000001</v>
      </c>
      <c r="K253" s="32" t="s">
        <v>353</v>
      </c>
      <c r="L253" s="108">
        <v>1324.4605920000001</v>
      </c>
      <c r="M253" s="103">
        <f t="shared" si="9"/>
        <v>1324.4605920000001</v>
      </c>
      <c r="N253" s="32" t="s">
        <v>280</v>
      </c>
      <c r="P253">
        <f>INDEX('[2]ALL PO for 3 unit'!$R$2:$R$184,MATCH(E253,'[2]ALL PO for 3 unit'!$B$2:$B$184,0))</f>
        <v>6</v>
      </c>
      <c r="Q253" t="str">
        <f>INDEX('[2]ALL PO for 3 unit'!$AC$2:$AC$184,MATCH(E253,'[2]ALL PO for 3 unit'!$B$2:$B$184,0))</f>
        <v xml:space="preserve"> CE1 EX stk in SG</v>
      </c>
    </row>
    <row r="254" spans="1:17" hidden="1" x14ac:dyDescent="0.25">
      <c r="A254" s="201"/>
      <c r="B254" s="185"/>
      <c r="C254" s="117" t="s">
        <v>5</v>
      </c>
      <c r="D254" s="32" t="s">
        <v>110</v>
      </c>
      <c r="E254" s="105">
        <v>14558674</v>
      </c>
      <c r="F254" s="35"/>
      <c r="G254" s="32">
        <v>1</v>
      </c>
      <c r="H254" s="32"/>
      <c r="I254" s="102">
        <f>INDEX('[1]CE 1'!$S$165:$S$335,MATCH(E254,'[1]CE 1'!$N$165:$N$335,0))</f>
        <v>395.99</v>
      </c>
      <c r="J254" s="102">
        <f t="shared" si="6"/>
        <v>395.99</v>
      </c>
      <c r="K254" s="32" t="s">
        <v>353</v>
      </c>
      <c r="L254" s="102">
        <v>498.95092799999992</v>
      </c>
      <c r="M254" s="103">
        <f t="shared" si="9"/>
        <v>498.95092799999992</v>
      </c>
      <c r="N254" s="32" t="s">
        <v>308</v>
      </c>
      <c r="P254">
        <f>INDEX('[2]ALL PO for 3 unit'!$R$2:$R$184,MATCH(E254,'[2]ALL PO for 3 unit'!$B$2:$B$184,0))</f>
        <v>4</v>
      </c>
      <c r="Q254" t="str">
        <f>INDEX('[2]ALL PO for 3 unit'!$AC$2:$AC$184,MATCH(E254,'[2]ALL PO for 3 unit'!$B$2:$B$184,0))</f>
        <v>CE1 EX Stock &amp; SG Stock</v>
      </c>
    </row>
    <row r="255" spans="1:17" hidden="1" x14ac:dyDescent="0.25">
      <c r="A255" s="201"/>
      <c r="B255" s="185"/>
      <c r="C255" s="117" t="s">
        <v>5</v>
      </c>
      <c r="D255" s="32" t="s">
        <v>231</v>
      </c>
      <c r="E255" s="105">
        <v>14552332</v>
      </c>
      <c r="F255" s="35"/>
      <c r="G255" s="32">
        <v>1</v>
      </c>
      <c r="H255" s="32"/>
      <c r="I255" s="102">
        <f>INDEX('[1]CE 1'!$S$165:$S$335,MATCH(E255,'[1]CE 1'!$N$165:$N$335,0))</f>
        <v>122.19</v>
      </c>
      <c r="J255" s="102">
        <f t="shared" si="6"/>
        <v>122.19</v>
      </c>
      <c r="K255" s="32" t="s">
        <v>353</v>
      </c>
      <c r="L255" s="102">
        <v>166.87739249999998</v>
      </c>
      <c r="M255" s="103">
        <f t="shared" si="9"/>
        <v>166.87739249999998</v>
      </c>
      <c r="N255" s="32" t="s">
        <v>55</v>
      </c>
      <c r="P255">
        <f>INDEX('[2]ALL PO for 3 unit'!$R$2:$R$184,MATCH(E255,'[2]ALL PO for 3 unit'!$B$2:$B$184,0))</f>
        <v>0</v>
      </c>
      <c r="Q255" t="str">
        <f>INDEX('[2]ALL PO for 3 unit'!$AC$2:$AC$184,MATCH(E255,'[2]ALL PO for 3 unit'!$B$2:$B$184,0))</f>
        <v>Foreign</v>
      </c>
    </row>
    <row r="256" spans="1:17" hidden="1" x14ac:dyDescent="0.25">
      <c r="A256" s="201"/>
      <c r="B256" s="185"/>
      <c r="C256" s="117" t="s">
        <v>5</v>
      </c>
      <c r="D256" s="32" t="s">
        <v>309</v>
      </c>
      <c r="E256" s="105">
        <v>14594933</v>
      </c>
      <c r="F256" s="35"/>
      <c r="G256" s="32">
        <v>1</v>
      </c>
      <c r="H256" s="32"/>
      <c r="I256" s="102" t="e">
        <f>INDEX('[1]CE 1'!$S$165:$S$335,MATCH(E256,'[1]CE 1'!$N$165:$N$335,0))</f>
        <v>#N/A</v>
      </c>
      <c r="J256" s="102" t="e">
        <f t="shared" si="6"/>
        <v>#N/A</v>
      </c>
      <c r="K256" s="32"/>
      <c r="L256" s="102">
        <v>166.66666666666666</v>
      </c>
      <c r="M256" s="103">
        <f t="shared" si="9"/>
        <v>166.66666666666666</v>
      </c>
      <c r="N256" s="32" t="s">
        <v>94</v>
      </c>
      <c r="P256">
        <f>INDEX('[2]ALL PO for 3 unit'!$R$2:$R$184,MATCH(E256,'[2]ALL PO for 3 unit'!$B$2:$B$184,0))</f>
        <v>0</v>
      </c>
      <c r="Q256" t="str">
        <f>INDEX('[2]ALL PO for 3 unit'!$AC$2:$AC$184,MATCH(E256,'[2]ALL PO for 3 unit'!$B$2:$B$184,0))</f>
        <v>Local</v>
      </c>
    </row>
    <row r="257" spans="1:17" hidden="1" x14ac:dyDescent="0.25">
      <c r="A257" s="201"/>
      <c r="B257" s="185"/>
      <c r="C257" s="117" t="s">
        <v>5</v>
      </c>
      <c r="D257" s="32" t="s">
        <v>11</v>
      </c>
      <c r="E257" s="105">
        <v>14529771</v>
      </c>
      <c r="F257" s="35"/>
      <c r="G257" s="32">
        <v>1</v>
      </c>
      <c r="H257" s="32"/>
      <c r="I257" s="102">
        <f>INDEX('[1]CE 1'!$S$165:$S$335,MATCH(E257,'[1]CE 1'!$N$165:$N$335,0))</f>
        <v>328.44</v>
      </c>
      <c r="J257" s="102">
        <f t="shared" si="6"/>
        <v>328.44</v>
      </c>
      <c r="K257" s="32" t="s">
        <v>353</v>
      </c>
      <c r="L257" s="108">
        <v>61.090909090909093</v>
      </c>
      <c r="M257" s="103">
        <f t="shared" si="9"/>
        <v>61.090909090909093</v>
      </c>
      <c r="N257" s="32" t="s">
        <v>55</v>
      </c>
      <c r="P257">
        <f>INDEX('[2]ALL PO for 3 unit'!$R$2:$R$184,MATCH(E257,'[2]ALL PO for 3 unit'!$B$2:$B$184,0))</f>
        <v>4</v>
      </c>
      <c r="Q257" t="str">
        <f>INDEX('[2]ALL PO for 3 unit'!$AC$2:$AC$184,MATCH(E257,'[2]ALL PO for 3 unit'!$B$2:$B$184,0))</f>
        <v>CE1 EX Stock</v>
      </c>
    </row>
    <row r="258" spans="1:17" hidden="1" x14ac:dyDescent="0.25">
      <c r="A258" s="201"/>
      <c r="B258" s="185"/>
      <c r="C258" s="117" t="s">
        <v>5</v>
      </c>
      <c r="D258" s="32" t="s">
        <v>90</v>
      </c>
      <c r="E258" s="105">
        <v>14529772</v>
      </c>
      <c r="F258" s="35"/>
      <c r="G258" s="32">
        <v>1</v>
      </c>
      <c r="H258" s="32"/>
      <c r="I258" s="102">
        <v>66.91</v>
      </c>
      <c r="J258" s="102">
        <f t="shared" ref="J258:J321" si="10">I258*G258</f>
        <v>66.91</v>
      </c>
      <c r="K258" s="32" t="s">
        <v>353</v>
      </c>
      <c r="L258" s="102">
        <v>230.0894505</v>
      </c>
      <c r="M258" s="103">
        <f t="shared" si="9"/>
        <v>230.0894505</v>
      </c>
      <c r="N258" s="32" t="s">
        <v>280</v>
      </c>
      <c r="O258" t="s">
        <v>356</v>
      </c>
      <c r="P258">
        <f>INDEX('[2]ALL PO for 3 unit'!$R$2:$R$184,MATCH(E258,'[2]ALL PO for 3 unit'!$B$2:$B$184,0))</f>
        <v>0</v>
      </c>
      <c r="Q258" t="str">
        <f>INDEX('[2]ALL PO for 3 unit'!$AC$2:$AC$184,MATCH(E258,'[2]ALL PO for 3 unit'!$B$2:$B$184,0))</f>
        <v>Ex stk in Reman</v>
      </c>
    </row>
    <row r="259" spans="1:17" hidden="1" x14ac:dyDescent="0.25">
      <c r="A259" s="201"/>
      <c r="B259" s="185"/>
      <c r="C259" s="117" t="s">
        <v>250</v>
      </c>
      <c r="D259" s="32" t="s">
        <v>71</v>
      </c>
      <c r="E259" s="105">
        <v>14529773</v>
      </c>
      <c r="F259" s="35"/>
      <c r="G259" s="32">
        <v>1</v>
      </c>
      <c r="H259" s="32"/>
      <c r="I259" s="102">
        <v>105.69</v>
      </c>
      <c r="J259" s="102">
        <f t="shared" si="10"/>
        <v>105.69</v>
      </c>
      <c r="K259" s="32" t="s">
        <v>353</v>
      </c>
      <c r="L259" s="102">
        <v>407.4</v>
      </c>
      <c r="M259" s="103">
        <f t="shared" si="9"/>
        <v>407.4</v>
      </c>
      <c r="N259" s="32" t="s">
        <v>94</v>
      </c>
      <c r="O259" t="s">
        <v>357</v>
      </c>
      <c r="P259">
        <f>INDEX('[2]ALL PO for 3 unit'!$R$2:$R$184,MATCH(E259,'[2]ALL PO for 3 unit'!$B$2:$B$184,0))</f>
        <v>0</v>
      </c>
      <c r="Q259" t="str">
        <f>INDEX('[2]ALL PO for 3 unit'!$AC$2:$AC$184,MATCH(E259,'[2]ALL PO for 3 unit'!$B$2:$B$184,0))</f>
        <v>Local</v>
      </c>
    </row>
    <row r="260" spans="1:17" hidden="1" x14ac:dyDescent="0.25">
      <c r="A260" s="201"/>
      <c r="B260" s="185"/>
      <c r="C260" s="117" t="s">
        <v>5</v>
      </c>
      <c r="D260" s="32" t="s">
        <v>11</v>
      </c>
      <c r="E260" s="105">
        <v>14529762</v>
      </c>
      <c r="F260" s="35"/>
      <c r="G260" s="32">
        <v>3</v>
      </c>
      <c r="H260" s="32"/>
      <c r="I260" s="102">
        <f>INDEX('[1]CE 1'!$S$165:$S$335,MATCH(E260,'[1]CE 1'!$N$165:$N$335,0))</f>
        <v>40.299999999999997</v>
      </c>
      <c r="J260" s="102">
        <f t="shared" si="10"/>
        <v>120.89999999999999</v>
      </c>
      <c r="K260" s="32" t="s">
        <v>353</v>
      </c>
      <c r="L260" s="102">
        <v>50.782032000000001</v>
      </c>
      <c r="M260" s="103">
        <f t="shared" si="9"/>
        <v>152.34609599999999</v>
      </c>
      <c r="N260" s="32" t="s">
        <v>280</v>
      </c>
      <c r="P260">
        <f>INDEX('[2]ALL PO for 3 unit'!$R$2:$R$184,MATCH(E260,'[2]ALL PO for 3 unit'!$B$2:$B$184,0))</f>
        <v>15</v>
      </c>
      <c r="Q260" t="str">
        <f>INDEX('[2]ALL PO for 3 unit'!$AC$2:$AC$184,MATCH(E260,'[2]ALL PO for 3 unit'!$B$2:$B$184,0))</f>
        <v xml:space="preserve"> CE1 EX stk in SG</v>
      </c>
    </row>
    <row r="261" spans="1:17" hidden="1" x14ac:dyDescent="0.25">
      <c r="A261" s="201"/>
      <c r="B261" s="185"/>
      <c r="C261" s="117" t="s">
        <v>243</v>
      </c>
      <c r="D261" s="32" t="s">
        <v>310</v>
      </c>
      <c r="E261" s="105">
        <v>14529769</v>
      </c>
      <c r="F261" s="35"/>
      <c r="G261" s="32">
        <v>1</v>
      </c>
      <c r="H261" s="32"/>
      <c r="I261" s="123">
        <v>259.74</v>
      </c>
      <c r="J261" s="102">
        <f t="shared" si="10"/>
        <v>259.74</v>
      </c>
      <c r="K261" s="32"/>
      <c r="L261" s="102">
        <v>100</v>
      </c>
      <c r="M261" s="103">
        <f t="shared" si="9"/>
        <v>100</v>
      </c>
      <c r="N261" s="32" t="s">
        <v>94</v>
      </c>
      <c r="O261" t="s">
        <v>356</v>
      </c>
      <c r="P261" t="e">
        <f>INDEX('[2]ALL PO for 3 unit'!$R$2:$R$184,MATCH(E261,'[2]ALL PO for 3 unit'!$B$2:$B$184,0))</f>
        <v>#N/A</v>
      </c>
      <c r="Q261" t="e">
        <f>INDEX('[2]ALL PO for 3 unit'!$AC$2:$AC$184,MATCH(E261,'[2]ALL PO for 3 unit'!$B$2:$B$184,0))</f>
        <v>#N/A</v>
      </c>
    </row>
    <row r="262" spans="1:17" hidden="1" x14ac:dyDescent="0.25">
      <c r="A262" s="201"/>
      <c r="B262" s="185"/>
      <c r="C262" s="117" t="s">
        <v>5</v>
      </c>
      <c r="D262" s="32" t="s">
        <v>17</v>
      </c>
      <c r="E262" s="105">
        <v>14529765</v>
      </c>
      <c r="F262" s="35"/>
      <c r="G262" s="32">
        <v>1</v>
      </c>
      <c r="H262" s="32"/>
      <c r="I262" s="102">
        <v>36.6</v>
      </c>
      <c r="J262" s="102">
        <f t="shared" si="10"/>
        <v>36.6</v>
      </c>
      <c r="K262" s="32" t="s">
        <v>353</v>
      </c>
      <c r="L262" s="102">
        <v>63.715679999999999</v>
      </c>
      <c r="M262" s="103">
        <f t="shared" si="9"/>
        <v>63.715679999999999</v>
      </c>
      <c r="N262" s="32" t="s">
        <v>55</v>
      </c>
      <c r="O262" t="s">
        <v>358</v>
      </c>
      <c r="P262">
        <f>INDEX('[2]ALL PO for 3 unit'!$R$2:$R$184,MATCH(E262,'[2]ALL PO for 3 unit'!$B$2:$B$184,0))</f>
        <v>0</v>
      </c>
      <c r="Q262" t="str">
        <f>INDEX('[2]ALL PO for 3 unit'!$AC$2:$AC$184,MATCH(E262,'[2]ALL PO for 3 unit'!$B$2:$B$184,0))</f>
        <v>EX stk in Reman</v>
      </c>
    </row>
    <row r="263" spans="1:17" hidden="1" x14ac:dyDescent="0.25">
      <c r="A263" s="201"/>
      <c r="B263" s="185"/>
      <c r="C263" s="117" t="s">
        <v>5</v>
      </c>
      <c r="D263" s="32" t="s">
        <v>24</v>
      </c>
      <c r="E263" s="105">
        <v>14552320</v>
      </c>
      <c r="F263" s="35"/>
      <c r="G263" s="32">
        <v>1</v>
      </c>
      <c r="H263" s="32"/>
      <c r="I263" s="102">
        <f>INDEX('[1]CE 1'!$S$165:$S$335,MATCH(E263,'[1]CE 1'!$N$165:$N$335,0))</f>
        <v>69.13</v>
      </c>
      <c r="J263" s="102">
        <f t="shared" si="10"/>
        <v>69.13</v>
      </c>
      <c r="K263" s="32" t="s">
        <v>353</v>
      </c>
      <c r="L263" s="102">
        <v>85.787792999999994</v>
      </c>
      <c r="M263" s="103">
        <f t="shared" si="9"/>
        <v>85.787792999999994</v>
      </c>
      <c r="N263" s="32" t="s">
        <v>295</v>
      </c>
      <c r="P263">
        <f>INDEX('[2]ALL PO for 3 unit'!$R$2:$R$184,MATCH(E263,'[2]ALL PO for 3 unit'!$B$2:$B$184,0))</f>
        <v>3</v>
      </c>
      <c r="Q263" t="str">
        <f>INDEX('[2]ALL PO for 3 unit'!$AC$2:$AC$184,MATCH(E263,'[2]ALL PO for 3 unit'!$B$2:$B$184,0))</f>
        <v>Ex stk in SG</v>
      </c>
    </row>
    <row r="264" spans="1:17" hidden="1" x14ac:dyDescent="0.25">
      <c r="A264" s="201"/>
      <c r="B264" s="185"/>
      <c r="C264" s="117" t="s">
        <v>5</v>
      </c>
      <c r="D264" s="32" t="s">
        <v>110</v>
      </c>
      <c r="E264" s="105" t="s">
        <v>18</v>
      </c>
      <c r="F264" s="35"/>
      <c r="G264" s="32">
        <v>1</v>
      </c>
      <c r="H264" s="32"/>
      <c r="I264" s="102">
        <f>INDEX('[1]CE 1'!$S$165:$S$335,MATCH(E264,'[1]CE 1'!$N$165:$N$335,0))</f>
        <v>80.89</v>
      </c>
      <c r="J264" s="102">
        <f t="shared" si="10"/>
        <v>80.89</v>
      </c>
      <c r="K264" s="32" t="s">
        <v>353</v>
      </c>
      <c r="L264" s="102">
        <v>101.92392</v>
      </c>
      <c r="M264" s="103">
        <f t="shared" si="9"/>
        <v>101.92392</v>
      </c>
      <c r="N264" s="32" t="s">
        <v>55</v>
      </c>
      <c r="P264">
        <f>INDEX('[2]ALL PO for 3 unit'!$R$2:$R$184,MATCH(E264,'[2]ALL PO for 3 unit'!$B$2:$B$184,0))</f>
        <v>1</v>
      </c>
      <c r="Q264" t="str">
        <f>INDEX('[2]ALL PO for 3 unit'!$AC$2:$AC$184,MATCH(E264,'[2]ALL PO for 3 unit'!$B$2:$B$184,0))</f>
        <v>CE1 EX Stock</v>
      </c>
    </row>
    <row r="265" spans="1:17" hidden="1" x14ac:dyDescent="0.25">
      <c r="A265" s="201" t="s">
        <v>311</v>
      </c>
      <c r="B265" s="185" t="s">
        <v>107</v>
      </c>
      <c r="C265" s="80" t="s">
        <v>5</v>
      </c>
      <c r="D265" s="32" t="s">
        <v>231</v>
      </c>
      <c r="E265" s="105">
        <v>14554877</v>
      </c>
      <c r="F265" s="35"/>
      <c r="G265" s="32">
        <v>1</v>
      </c>
      <c r="H265" s="32"/>
      <c r="I265" s="102">
        <f>INDEX('[1]CE 1'!$S$165:$S$335,MATCH(E265,'[1]CE 1'!$N$165:$N$335,0))</f>
        <v>489.79</v>
      </c>
      <c r="J265" s="102">
        <f t="shared" si="10"/>
        <v>489.79</v>
      </c>
      <c r="K265" s="32" t="s">
        <v>353</v>
      </c>
      <c r="L265" s="108">
        <v>617.13187200000004</v>
      </c>
      <c r="M265" s="103">
        <f t="shared" ref="M265:M276" si="11">G265*L265</f>
        <v>617.13187200000004</v>
      </c>
      <c r="N265" s="32" t="s">
        <v>295</v>
      </c>
      <c r="P265">
        <f>INDEX('[2]ALL PO for 3 unit'!$R$2:$R$184,MATCH(E265,'[2]ALL PO for 3 unit'!$B$2:$B$184,0))</f>
        <v>3</v>
      </c>
      <c r="Q265" t="str">
        <f>INDEX('[2]ALL PO for 3 unit'!$AC$2:$AC$184,MATCH(E265,'[2]ALL PO for 3 unit'!$B$2:$B$184,0))</f>
        <v xml:space="preserve"> CE1 EX stk in SG</v>
      </c>
    </row>
    <row r="266" spans="1:17" hidden="1" x14ac:dyDescent="0.25">
      <c r="A266" s="201"/>
      <c r="B266" s="185"/>
      <c r="C266" s="80" t="s">
        <v>5</v>
      </c>
      <c r="D266" s="32" t="s">
        <v>17</v>
      </c>
      <c r="E266" s="105">
        <v>14511981</v>
      </c>
      <c r="F266" s="35"/>
      <c r="G266" s="32">
        <v>2</v>
      </c>
      <c r="H266" s="32"/>
      <c r="I266" s="102">
        <f>INDEX('[1]CE 1'!$S$165:$S$335,MATCH(E266,'[1]CE 1'!$N$165:$N$335,0))</f>
        <v>117.23</v>
      </c>
      <c r="J266" s="102">
        <f t="shared" si="10"/>
        <v>234.46</v>
      </c>
      <c r="K266" s="32" t="s">
        <v>353</v>
      </c>
      <c r="L266" s="102">
        <v>90.991152</v>
      </c>
      <c r="M266" s="103">
        <f t="shared" si="11"/>
        <v>181.982304</v>
      </c>
      <c r="N266" s="32" t="s">
        <v>295</v>
      </c>
      <c r="P266">
        <f>INDEX('[2]ALL PO for 3 unit'!$R$2:$R$184,MATCH(E266,'[2]ALL PO for 3 unit'!$B$2:$B$184,0))</f>
        <v>4</v>
      </c>
      <c r="Q266" t="str">
        <f>INDEX('[2]ALL PO for 3 unit'!$AC$2:$AC$184,MATCH(E266,'[2]ALL PO for 3 unit'!$B$2:$B$184,0))</f>
        <v>Ex Stk in SG</v>
      </c>
    </row>
    <row r="267" spans="1:17" hidden="1" x14ac:dyDescent="0.25">
      <c r="A267" s="201"/>
      <c r="B267" s="185"/>
      <c r="C267" s="80" t="s">
        <v>73</v>
      </c>
      <c r="D267" s="32" t="s">
        <v>89</v>
      </c>
      <c r="E267" s="105">
        <v>14563796</v>
      </c>
      <c r="F267" s="35"/>
      <c r="G267" s="32">
        <v>1</v>
      </c>
      <c r="H267" s="32"/>
      <c r="I267" s="102">
        <v>850800</v>
      </c>
      <c r="J267" s="102">
        <f t="shared" si="10"/>
        <v>850800</v>
      </c>
      <c r="K267" s="32" t="s">
        <v>6</v>
      </c>
      <c r="L267" s="102">
        <v>459.9</v>
      </c>
      <c r="M267" s="103">
        <f t="shared" si="11"/>
        <v>459.9</v>
      </c>
      <c r="N267" s="32" t="s">
        <v>94</v>
      </c>
      <c r="P267">
        <f>INDEX('[2]ALL PO for 3 unit'!$R$2:$R$184,MATCH(E267,'[2]ALL PO for 3 unit'!$B$2:$B$184,0))</f>
        <v>0</v>
      </c>
      <c r="Q267" t="str">
        <f>INDEX('[2]ALL PO for 3 unit'!$AC$2:$AC$184,MATCH(E267,'[2]ALL PO for 3 unit'!$B$2:$B$184,0))</f>
        <v>Local</v>
      </c>
    </row>
    <row r="268" spans="1:17" hidden="1" x14ac:dyDescent="0.25">
      <c r="A268" s="201"/>
      <c r="B268" s="185"/>
      <c r="C268" s="80" t="s">
        <v>5</v>
      </c>
      <c r="D268" s="32" t="s">
        <v>12</v>
      </c>
      <c r="E268" s="105">
        <v>14594327</v>
      </c>
      <c r="F268" s="35"/>
      <c r="G268" s="32">
        <v>2</v>
      </c>
      <c r="H268" s="32"/>
      <c r="I268" s="102">
        <v>69.11</v>
      </c>
      <c r="J268" s="102">
        <f t="shared" si="10"/>
        <v>138.22</v>
      </c>
      <c r="K268" s="32" t="s">
        <v>353</v>
      </c>
      <c r="L268" s="102">
        <v>300</v>
      </c>
      <c r="M268" s="103">
        <f t="shared" si="11"/>
        <v>600</v>
      </c>
      <c r="N268" s="32" t="s">
        <v>94</v>
      </c>
      <c r="O268" t="s">
        <v>357</v>
      </c>
      <c r="P268">
        <f>INDEX('[2]ALL PO for 3 unit'!$R$2:$R$184,MATCH(E268,'[2]ALL PO for 3 unit'!$B$2:$B$184,0))</f>
        <v>0</v>
      </c>
      <c r="Q268" t="str">
        <f>INDEX('[2]ALL PO for 3 unit'!$AC$2:$AC$184,MATCH(E268,'[2]ALL PO for 3 unit'!$B$2:$B$184,0))</f>
        <v>Local</v>
      </c>
    </row>
    <row r="269" spans="1:17" hidden="1" x14ac:dyDescent="0.25">
      <c r="A269" s="201"/>
      <c r="B269" s="185"/>
      <c r="C269" s="80" t="s">
        <v>73</v>
      </c>
      <c r="D269" s="32" t="s">
        <v>11</v>
      </c>
      <c r="E269" s="105">
        <v>14536027</v>
      </c>
      <c r="F269" s="35"/>
      <c r="G269" s="32">
        <v>2</v>
      </c>
      <c r="H269" s="32"/>
      <c r="I269" s="102">
        <v>13.41</v>
      </c>
      <c r="J269" s="102">
        <f t="shared" si="10"/>
        <v>26.82</v>
      </c>
      <c r="K269" s="32" t="s">
        <v>353</v>
      </c>
      <c r="L269" s="108">
        <v>52.5</v>
      </c>
      <c r="M269" s="103">
        <f t="shared" si="11"/>
        <v>105</v>
      </c>
      <c r="N269" s="32" t="s">
        <v>94</v>
      </c>
      <c r="O269" t="s">
        <v>357</v>
      </c>
      <c r="P269">
        <f>INDEX('[2]ALL PO for 3 unit'!$R$2:$R$184,MATCH(E269,'[2]ALL PO for 3 unit'!$B$2:$B$184,0))</f>
        <v>0</v>
      </c>
      <c r="Q269" t="str">
        <f>INDEX('[2]ALL PO for 3 unit'!$AC$2:$AC$184,MATCH(E269,'[2]ALL PO for 3 unit'!$B$2:$B$184,0))</f>
        <v>Local</v>
      </c>
    </row>
    <row r="270" spans="1:17" hidden="1" x14ac:dyDescent="0.25">
      <c r="A270" s="201"/>
      <c r="B270" s="185"/>
      <c r="C270" s="80" t="s">
        <v>5</v>
      </c>
      <c r="D270" s="32" t="s">
        <v>312</v>
      </c>
      <c r="E270" s="105">
        <v>14510070</v>
      </c>
      <c r="F270" s="107"/>
      <c r="G270" s="32">
        <v>2</v>
      </c>
      <c r="H270" s="32"/>
      <c r="I270" s="102">
        <f>INDEX('[1]CE 1'!$S$165:$S$335,MATCH(E270,'[1]CE 1'!$N$165:$N$335,0))</f>
        <v>61.97</v>
      </c>
      <c r="J270" s="102">
        <f t="shared" si="10"/>
        <v>123.94</v>
      </c>
      <c r="K270" s="32" t="s">
        <v>353</v>
      </c>
      <c r="L270" s="102">
        <v>76.899868500000011</v>
      </c>
      <c r="M270" s="103">
        <f t="shared" si="11"/>
        <v>153.79973700000002</v>
      </c>
      <c r="N270" s="32" t="s">
        <v>295</v>
      </c>
      <c r="P270">
        <f>INDEX('[2]ALL PO for 3 unit'!$R$2:$R$184,MATCH(E270,'[2]ALL PO for 3 unit'!$B$2:$B$184,0))</f>
        <v>4</v>
      </c>
      <c r="Q270" t="str">
        <f>INDEX('[2]ALL PO for 3 unit'!$AC$2:$AC$184,MATCH(E270,'[2]ALL PO for 3 unit'!$B$2:$B$184,0))</f>
        <v>Ex stk in SG</v>
      </c>
    </row>
    <row r="271" spans="1:17" hidden="1" x14ac:dyDescent="0.25">
      <c r="A271" s="201"/>
      <c r="B271" s="185"/>
      <c r="C271" s="80" t="s">
        <v>5</v>
      </c>
      <c r="D271" s="32" t="s">
        <v>90</v>
      </c>
      <c r="E271" s="105" t="s">
        <v>313</v>
      </c>
      <c r="F271" s="35"/>
      <c r="G271" s="32">
        <v>18</v>
      </c>
      <c r="H271" s="32"/>
      <c r="I271" s="102">
        <f>INDEX('[1]CE 1'!$S$165:$S$335,MATCH(E271,'[1]CE 1'!$N$165:$N$335,0))</f>
        <v>7.88</v>
      </c>
      <c r="J271" s="102">
        <f t="shared" si="10"/>
        <v>141.84</v>
      </c>
      <c r="K271" s="32" t="s">
        <v>353</v>
      </c>
      <c r="L271" s="102">
        <v>9.7828184999999994</v>
      </c>
      <c r="M271" s="103">
        <f t="shared" si="11"/>
        <v>176.090733</v>
      </c>
      <c r="N271" s="32" t="s">
        <v>295</v>
      </c>
      <c r="P271">
        <f>INDEX('[2]ALL PO for 3 unit'!$R$2:$R$184,MATCH(E271,'[2]ALL PO for 3 unit'!$B$2:$B$184,0))</f>
        <v>36</v>
      </c>
      <c r="Q271" t="str">
        <f>INDEX('[2]ALL PO for 3 unit'!$AC$2:$AC$184,MATCH(E271,'[2]ALL PO for 3 unit'!$B$2:$B$184,0))</f>
        <v>Ex stk in SG</v>
      </c>
    </row>
    <row r="272" spans="1:17" hidden="1" x14ac:dyDescent="0.25">
      <c r="A272" s="201"/>
      <c r="B272" s="185"/>
      <c r="C272" s="80" t="s">
        <v>73</v>
      </c>
      <c r="D272" s="32" t="s">
        <v>89</v>
      </c>
      <c r="E272" s="105">
        <v>14536025</v>
      </c>
      <c r="F272" s="35"/>
      <c r="G272" s="32">
        <v>1</v>
      </c>
      <c r="H272" s="32"/>
      <c r="I272" s="102">
        <v>850800</v>
      </c>
      <c r="J272" s="102">
        <f t="shared" si="10"/>
        <v>850800</v>
      </c>
      <c r="K272" s="32" t="s">
        <v>6</v>
      </c>
      <c r="L272" s="102">
        <v>459.9</v>
      </c>
      <c r="M272" s="103">
        <f t="shared" si="11"/>
        <v>459.9</v>
      </c>
      <c r="N272" s="32" t="s">
        <v>94</v>
      </c>
      <c r="P272">
        <f>INDEX('[2]ALL PO for 3 unit'!$R$2:$R$184,MATCH(E272,'[2]ALL PO for 3 unit'!$B$2:$B$184,0))</f>
        <v>0</v>
      </c>
      <c r="Q272" t="str">
        <f>INDEX('[2]ALL PO for 3 unit'!$AC$2:$AC$184,MATCH(E272,'[2]ALL PO for 3 unit'!$B$2:$B$184,0))</f>
        <v>Local</v>
      </c>
    </row>
    <row r="273" spans="1:17" hidden="1" x14ac:dyDescent="0.25">
      <c r="A273" s="201"/>
      <c r="B273" s="185"/>
      <c r="C273" s="80" t="s">
        <v>5</v>
      </c>
      <c r="D273" s="32" t="s">
        <v>314</v>
      </c>
      <c r="E273" s="105" t="s">
        <v>315</v>
      </c>
      <c r="F273" s="35"/>
      <c r="G273" s="32">
        <v>1</v>
      </c>
      <c r="H273" s="32"/>
      <c r="I273" s="102">
        <f>INDEX('[1]CE 1'!$S$165:$S$335,MATCH(E273,'[1]CE 1'!$N$165:$N$335,0))</f>
        <v>52.97</v>
      </c>
      <c r="J273" s="102">
        <f t="shared" si="10"/>
        <v>52.97</v>
      </c>
      <c r="K273" s="32" t="s">
        <v>353</v>
      </c>
      <c r="L273" s="102">
        <v>81.359960000000001</v>
      </c>
      <c r="M273" s="103">
        <f t="shared" si="11"/>
        <v>81.359960000000001</v>
      </c>
      <c r="N273" s="32" t="s">
        <v>295</v>
      </c>
      <c r="P273">
        <f>INDEX('[2]ALL PO for 3 unit'!$R$2:$R$184,MATCH(E273,'[2]ALL PO for 3 unit'!$B$2:$B$184,0))</f>
        <v>8</v>
      </c>
      <c r="Q273" t="str">
        <f>INDEX('[2]ALL PO for 3 unit'!$AC$2:$AC$184,MATCH(E273,'[2]ALL PO for 3 unit'!$B$2:$B$184,0))</f>
        <v>Ex stk in SG</v>
      </c>
    </row>
    <row r="274" spans="1:17" hidden="1" x14ac:dyDescent="0.25">
      <c r="A274" s="201"/>
      <c r="B274" s="185"/>
      <c r="C274" s="80" t="s">
        <v>5</v>
      </c>
      <c r="D274" s="32" t="s">
        <v>316</v>
      </c>
      <c r="E274" s="105" t="s">
        <v>315</v>
      </c>
      <c r="F274" s="35"/>
      <c r="G274" s="32">
        <v>3</v>
      </c>
      <c r="H274" s="32"/>
      <c r="I274" s="102">
        <f>INDEX('[1]CE 1'!$S$165:$S$335,MATCH(E274,'[1]CE 1'!$N$165:$N$335,0))</f>
        <v>52.97</v>
      </c>
      <c r="J274" s="102">
        <f t="shared" si="10"/>
        <v>158.91</v>
      </c>
      <c r="K274" s="32" t="s">
        <v>353</v>
      </c>
      <c r="L274" s="102">
        <v>52.972480000000004</v>
      </c>
      <c r="M274" s="103">
        <f t="shared" si="11"/>
        <v>158.91744</v>
      </c>
      <c r="N274" s="32" t="s">
        <v>295</v>
      </c>
      <c r="P274">
        <f>INDEX('[2]ALL PO for 3 unit'!$R$2:$R$184,MATCH(E274,'[2]ALL PO for 3 unit'!$B$2:$B$184,0))</f>
        <v>8</v>
      </c>
      <c r="Q274" t="str">
        <f>INDEX('[2]ALL PO for 3 unit'!$AC$2:$AC$184,MATCH(E274,'[2]ALL PO for 3 unit'!$B$2:$B$184,0))</f>
        <v>Ex stk in SG</v>
      </c>
    </row>
    <row r="275" spans="1:17" hidden="1" x14ac:dyDescent="0.25">
      <c r="A275" s="201"/>
      <c r="B275" s="185"/>
      <c r="C275" s="80" t="s">
        <v>5</v>
      </c>
      <c r="D275" s="32" t="s">
        <v>110</v>
      </c>
      <c r="E275" s="105" t="s">
        <v>14</v>
      </c>
      <c r="F275" s="35"/>
      <c r="G275" s="32">
        <v>2</v>
      </c>
      <c r="H275" s="32"/>
      <c r="I275" s="102">
        <f>INDEX('[1]CE 1'!$S$165:$S$335,MATCH(E275,'[1]CE 1'!$N$165:$N$335,0))</f>
        <v>138.35</v>
      </c>
      <c r="J275" s="102">
        <f t="shared" si="10"/>
        <v>276.7</v>
      </c>
      <c r="K275" s="32" t="s">
        <v>353</v>
      </c>
      <c r="L275" s="102">
        <v>174.31847999999994</v>
      </c>
      <c r="M275" s="103">
        <f t="shared" si="11"/>
        <v>348.63695999999987</v>
      </c>
      <c r="N275" s="32" t="s">
        <v>55</v>
      </c>
      <c r="P275">
        <f>INDEX('[2]ALL PO for 3 unit'!$R$2:$R$184,MATCH(E275,'[2]ALL PO for 3 unit'!$B$2:$B$184,0))</f>
        <v>4</v>
      </c>
      <c r="Q275" t="str">
        <f>INDEX('[2]ALL PO for 3 unit'!$AC$2:$AC$184,MATCH(E275,'[2]ALL PO for 3 unit'!$B$2:$B$184,0))</f>
        <v xml:space="preserve"> CE1 EX stk in SG</v>
      </c>
    </row>
    <row r="276" spans="1:17" hidden="1" x14ac:dyDescent="0.25">
      <c r="A276" s="201"/>
      <c r="B276" s="185"/>
      <c r="C276" s="80" t="s">
        <v>5</v>
      </c>
      <c r="D276" s="32" t="s">
        <v>231</v>
      </c>
      <c r="E276" s="105">
        <v>14554876</v>
      </c>
      <c r="F276" s="35"/>
      <c r="G276" s="32">
        <v>2</v>
      </c>
      <c r="H276" s="32"/>
      <c r="I276" s="102">
        <f>INDEX('[1]CE 1'!$S$165:$S$335,MATCH(E276,'[1]CE 1'!$N$165:$N$335,0))</f>
        <v>75.33</v>
      </c>
      <c r="J276" s="102">
        <f t="shared" si="10"/>
        <v>150.66</v>
      </c>
      <c r="K276" s="32" t="s">
        <v>353</v>
      </c>
      <c r="L276" s="102">
        <v>94.917311999999995</v>
      </c>
      <c r="M276" s="103">
        <f t="shared" si="11"/>
        <v>189.83462399999999</v>
      </c>
      <c r="N276" s="32" t="s">
        <v>308</v>
      </c>
      <c r="P276">
        <f>INDEX('[2]ALL PO for 3 unit'!$R$2:$R$184,MATCH(E276,'[2]ALL PO for 3 unit'!$B$2:$B$184,0))</f>
        <v>5</v>
      </c>
      <c r="Q276" t="str">
        <f>INDEX('[2]ALL PO for 3 unit'!$AC$2:$AC$184,MATCH(E276,'[2]ALL PO for 3 unit'!$B$2:$B$184,0))</f>
        <v>CE1 EX Stock &amp; SG Stock</v>
      </c>
    </row>
    <row r="277" spans="1:17" hidden="1" x14ac:dyDescent="0.25">
      <c r="A277" s="201" t="s">
        <v>317</v>
      </c>
      <c r="B277" s="185" t="s">
        <v>119</v>
      </c>
      <c r="C277" s="32" t="s">
        <v>5</v>
      </c>
      <c r="D277" s="32" t="s">
        <v>318</v>
      </c>
      <c r="E277" s="105">
        <v>14564858</v>
      </c>
      <c r="F277" s="32"/>
      <c r="G277" s="32">
        <v>1</v>
      </c>
      <c r="H277" s="32"/>
      <c r="I277" s="137">
        <v>671009.06000000006</v>
      </c>
      <c r="J277" s="102">
        <f t="shared" si="10"/>
        <v>671009.06000000006</v>
      </c>
      <c r="K277" s="32" t="s">
        <v>6</v>
      </c>
      <c r="L277" s="102">
        <v>15.986880000000001</v>
      </c>
      <c r="M277" s="103">
        <f t="shared" ref="M277:M308" si="12">L277*G277</f>
        <v>15.986880000000001</v>
      </c>
      <c r="N277" s="32" t="s">
        <v>116</v>
      </c>
      <c r="O277" t="s">
        <v>359</v>
      </c>
      <c r="P277">
        <f>INDEX('[2]ALL PO for 3 unit'!$R$2:$R$184,MATCH(E277,'[2]ALL PO for 3 unit'!$B$2:$B$184,0))</f>
        <v>0</v>
      </c>
      <c r="Q277" t="str">
        <f>INDEX('[2]ALL PO for 3 unit'!$AC$2:$AC$184,MATCH(E277,'[2]ALL PO for 3 unit'!$B$2:$B$184,0))</f>
        <v>EX stk in Reman</v>
      </c>
    </row>
    <row r="278" spans="1:17" hidden="1" x14ac:dyDescent="0.25">
      <c r="A278" s="201"/>
      <c r="B278" s="185"/>
      <c r="C278" s="32" t="s">
        <v>5</v>
      </c>
      <c r="D278" s="32" t="s">
        <v>318</v>
      </c>
      <c r="E278" s="105">
        <v>14564857</v>
      </c>
      <c r="F278" s="32"/>
      <c r="G278" s="32">
        <v>2</v>
      </c>
      <c r="H278" s="32"/>
      <c r="I278" s="102">
        <f>INDEX('[1]CE 1'!$S$165:$S$335,MATCH(E278,'[1]CE 1'!$N$165:$N$335,0))</f>
        <v>99.22</v>
      </c>
      <c r="J278" s="102">
        <f t="shared" si="10"/>
        <v>198.44</v>
      </c>
      <c r="K278" s="32" t="s">
        <v>353</v>
      </c>
      <c r="L278" s="102">
        <v>125.01397439999998</v>
      </c>
      <c r="M278" s="103">
        <f t="shared" si="12"/>
        <v>250.02794879999996</v>
      </c>
      <c r="N278" s="32" t="s">
        <v>116</v>
      </c>
      <c r="P278">
        <f>INDEX('[2]ALL PO for 3 unit'!$R$2:$R$184,MATCH(E278,'[2]ALL PO for 3 unit'!$B$2:$B$184,0))</f>
        <v>1</v>
      </c>
      <c r="Q278" t="str">
        <f>INDEX('[2]ALL PO for 3 unit'!$AC$2:$AC$184,MATCH(E278,'[2]ALL PO for 3 unit'!$B$2:$B$184,0))</f>
        <v>CE1 EX Stock</v>
      </c>
    </row>
    <row r="279" spans="1:17" hidden="1" x14ac:dyDescent="0.25">
      <c r="A279" s="201" t="s">
        <v>319</v>
      </c>
      <c r="B279" s="185" t="s">
        <v>124</v>
      </c>
      <c r="C279" s="32" t="s">
        <v>5</v>
      </c>
      <c r="D279" s="32" t="s">
        <v>10</v>
      </c>
      <c r="E279" s="104">
        <v>14502645</v>
      </c>
      <c r="F279" s="32">
        <v>14502645</v>
      </c>
      <c r="G279" s="32">
        <v>1</v>
      </c>
      <c r="H279" s="32"/>
      <c r="I279" s="102">
        <f>INDEX('[1]CE 1'!$S$165:$S$335,MATCH(E279,'[1]CE 1'!$N$165:$N$335,0))</f>
        <v>271.24</v>
      </c>
      <c r="J279" s="102">
        <f t="shared" si="10"/>
        <v>271.24</v>
      </c>
      <c r="K279" s="32" t="s">
        <v>353</v>
      </c>
      <c r="L279" s="102">
        <v>341.75735999999989</v>
      </c>
      <c r="M279" s="103">
        <f t="shared" si="12"/>
        <v>341.75735999999989</v>
      </c>
      <c r="N279" s="32" t="s">
        <v>55</v>
      </c>
      <c r="P279">
        <f>INDEX('[2]ALL PO for 3 unit'!$R$2:$R$184,MATCH(E279,'[2]ALL PO for 3 unit'!$B$2:$B$184,0))</f>
        <v>1</v>
      </c>
      <c r="Q279" t="str">
        <f>INDEX('[2]ALL PO for 3 unit'!$AC$2:$AC$184,MATCH(E279,'[2]ALL PO for 3 unit'!$B$2:$B$184,0))</f>
        <v>CE1 EX Stock</v>
      </c>
    </row>
    <row r="280" spans="1:17" hidden="1" x14ac:dyDescent="0.25">
      <c r="A280" s="201"/>
      <c r="B280" s="185"/>
      <c r="C280" s="32" t="s">
        <v>5</v>
      </c>
      <c r="D280" s="32" t="s">
        <v>93</v>
      </c>
      <c r="E280" s="104">
        <v>993326</v>
      </c>
      <c r="F280" s="32">
        <v>949238</v>
      </c>
      <c r="G280" s="32">
        <v>8</v>
      </c>
      <c r="H280" s="32"/>
      <c r="I280" s="102">
        <f>INDEX('[1]CE 1'!$S$165:$S$335,MATCH(E280,'[1]CE 1'!$N$165:$N$335,0))</f>
        <v>5.18</v>
      </c>
      <c r="J280" s="102">
        <f t="shared" si="10"/>
        <v>41.44</v>
      </c>
      <c r="K280" s="32" t="s">
        <v>353</v>
      </c>
      <c r="L280" s="102">
        <v>4.3524390000000004</v>
      </c>
      <c r="M280" s="103">
        <f t="shared" si="12"/>
        <v>34.819512000000003</v>
      </c>
      <c r="N280" s="32" t="s">
        <v>55</v>
      </c>
      <c r="P280">
        <f>INDEX('[2]ALL PO for 3 unit'!$R$2:$R$184,MATCH(E280,'[2]ALL PO for 3 unit'!$B$2:$B$184,0))</f>
        <v>16</v>
      </c>
      <c r="Q280" t="str">
        <f>INDEX('[2]ALL PO for 3 unit'!$AC$2:$AC$184,MATCH(E280,'[2]ALL PO for 3 unit'!$B$2:$B$184,0))</f>
        <v>Ex stk in SG</v>
      </c>
    </row>
    <row r="281" spans="1:17" hidden="1" x14ac:dyDescent="0.25">
      <c r="A281" s="201" t="s">
        <v>320</v>
      </c>
      <c r="B281" s="186" t="s">
        <v>126</v>
      </c>
      <c r="C281" s="118" t="s">
        <v>5</v>
      </c>
      <c r="D281" s="119" t="s">
        <v>127</v>
      </c>
      <c r="E281" s="105">
        <v>17445359</v>
      </c>
      <c r="F281" s="35">
        <v>11715805</v>
      </c>
      <c r="G281" s="35">
        <v>1</v>
      </c>
      <c r="H281" s="35"/>
      <c r="I281" s="102">
        <v>16900294</v>
      </c>
      <c r="J281" s="102">
        <f t="shared" si="10"/>
        <v>16900294</v>
      </c>
      <c r="K281" s="32" t="s">
        <v>6</v>
      </c>
      <c r="L281" s="102">
        <v>7131.78</v>
      </c>
      <c r="M281" s="103">
        <f t="shared" si="12"/>
        <v>7131.78</v>
      </c>
      <c r="N281" s="32" t="s">
        <v>55</v>
      </c>
      <c r="P281">
        <f>INDEX('[2]ALL PO for 3 unit'!$R$2:$R$184,MATCH(E281,'[2]ALL PO for 3 unit'!$B$2:$B$184,0))</f>
        <v>0</v>
      </c>
      <c r="Q281" t="str">
        <f>INDEX('[2]ALL PO for 3 unit'!$AC$2:$AC$184,MATCH(E281,'[2]ALL PO for 3 unit'!$B$2:$B$184,0))</f>
        <v>Remain</v>
      </c>
    </row>
    <row r="282" spans="1:17" hidden="1" x14ac:dyDescent="0.25">
      <c r="A282" s="201"/>
      <c r="B282" s="186"/>
      <c r="C282" s="118" t="s">
        <v>5</v>
      </c>
      <c r="D282" s="119" t="s">
        <v>7</v>
      </c>
      <c r="E282" s="105">
        <v>20905400</v>
      </c>
      <c r="F282" s="35">
        <v>20817648</v>
      </c>
      <c r="G282" s="35">
        <v>24</v>
      </c>
      <c r="H282" s="35"/>
      <c r="I282" s="102">
        <f>INDEX('[1]CE 1'!$S$165:$S$335,MATCH(E282,'[1]CE 1'!$N$165:$N$335,0))</f>
        <v>55.24</v>
      </c>
      <c r="J282" s="102">
        <f t="shared" si="10"/>
        <v>1325.76</v>
      </c>
      <c r="K282" s="32" t="s">
        <v>353</v>
      </c>
      <c r="L282" s="102">
        <v>69.600384000000005</v>
      </c>
      <c r="M282" s="103">
        <f t="shared" si="12"/>
        <v>1670.409216</v>
      </c>
      <c r="N282" s="32" t="s">
        <v>280</v>
      </c>
      <c r="P282">
        <f>INDEX('[2]ALL PO for 3 unit'!$R$2:$R$184,MATCH(E282,'[2]ALL PO for 3 unit'!$B$2:$B$184,0))</f>
        <v>72</v>
      </c>
      <c r="Q282" t="str">
        <f>INDEX('[2]ALL PO for 3 unit'!$AC$2:$AC$184,MATCH(E282,'[2]ALL PO for 3 unit'!$B$2:$B$184,0))</f>
        <v xml:space="preserve"> CE1 EX stk in SG</v>
      </c>
    </row>
    <row r="283" spans="1:17" hidden="1" x14ac:dyDescent="0.25">
      <c r="A283" s="201"/>
      <c r="B283" s="186"/>
      <c r="C283" s="118" t="s">
        <v>5</v>
      </c>
      <c r="D283" s="119" t="s">
        <v>129</v>
      </c>
      <c r="E283" s="105">
        <v>20459329</v>
      </c>
      <c r="F283" s="35"/>
      <c r="G283" s="35">
        <v>12</v>
      </c>
      <c r="H283" s="35"/>
      <c r="I283" s="102">
        <f>INDEX('[1]CE 1'!$S$165:$S$335,MATCH(E283,'[1]CE 1'!$N$165:$N$335,0))</f>
        <v>89.28</v>
      </c>
      <c r="J283" s="102">
        <f t="shared" si="10"/>
        <v>1071.3600000000001</v>
      </c>
      <c r="K283" s="32" t="s">
        <v>353</v>
      </c>
      <c r="L283" s="102">
        <v>112.48675199999998</v>
      </c>
      <c r="M283" s="103">
        <f t="shared" si="12"/>
        <v>1349.8410239999998</v>
      </c>
      <c r="N283" s="32" t="s">
        <v>55</v>
      </c>
      <c r="P283">
        <f>INDEX('[2]ALL PO for 3 unit'!$R$2:$R$184,MATCH(E283,'[2]ALL PO for 3 unit'!$B$2:$B$184,0))</f>
        <v>18</v>
      </c>
      <c r="Q283" t="str">
        <f>INDEX('[2]ALL PO for 3 unit'!$AC$2:$AC$184,MATCH(E283,'[2]ALL PO for 3 unit'!$B$2:$B$184,0))</f>
        <v xml:space="preserve"> CE1 EX stk in SG</v>
      </c>
    </row>
    <row r="284" spans="1:17" hidden="1" x14ac:dyDescent="0.25">
      <c r="A284" s="201"/>
      <c r="B284" s="186"/>
      <c r="C284" s="118" t="s">
        <v>5</v>
      </c>
      <c r="D284" s="119" t="s">
        <v>131</v>
      </c>
      <c r="E284" s="105">
        <v>3169366</v>
      </c>
      <c r="F284" s="35"/>
      <c r="G284" s="35">
        <v>12</v>
      </c>
      <c r="H284" s="35"/>
      <c r="I284" s="102">
        <f>INDEX('[1]CE 1'!$S$165:$S$335,MATCH(E284,'[1]CE 1'!$N$165:$N$335,0))</f>
        <v>94</v>
      </c>
      <c r="J284" s="102">
        <f t="shared" si="10"/>
        <v>1128</v>
      </c>
      <c r="K284" s="32" t="s">
        <v>353</v>
      </c>
      <c r="L284" s="102">
        <v>113.79390749999999</v>
      </c>
      <c r="M284" s="103">
        <f t="shared" si="12"/>
        <v>1365.5268899999999</v>
      </c>
      <c r="N284" s="32" t="s">
        <v>55</v>
      </c>
      <c r="P284">
        <f>INDEX('[2]ALL PO for 3 unit'!$R$2:$R$184,MATCH(E284,'[2]ALL PO for 3 unit'!$B$2:$B$184,0))</f>
        <v>24</v>
      </c>
      <c r="Q284" t="str">
        <f>INDEX('[2]ALL PO for 3 unit'!$AC$2:$AC$184,MATCH(E284,'[2]ALL PO for 3 unit'!$B$2:$B$184,0))</f>
        <v>Ex Stk in SG</v>
      </c>
    </row>
    <row r="285" spans="1:17" hidden="1" x14ac:dyDescent="0.25">
      <c r="A285" s="201"/>
      <c r="B285" s="186"/>
      <c r="C285" s="118" t="s">
        <v>5</v>
      </c>
      <c r="D285" s="119" t="s">
        <v>132</v>
      </c>
      <c r="E285" s="105">
        <v>20459326</v>
      </c>
      <c r="F285" s="35"/>
      <c r="G285" s="35">
        <v>12</v>
      </c>
      <c r="H285" s="35"/>
      <c r="I285" s="102">
        <f>INDEX('[1]CE 1'!$S$165:$S$335,MATCH(E285,'[1]CE 1'!$N$165:$N$335,0))</f>
        <v>60.4</v>
      </c>
      <c r="J285" s="102">
        <f t="shared" si="10"/>
        <v>724.8</v>
      </c>
      <c r="K285" s="32" t="s">
        <v>353</v>
      </c>
      <c r="L285" s="102">
        <v>76.098959999999991</v>
      </c>
      <c r="M285" s="103">
        <f t="shared" si="12"/>
        <v>913.18751999999995</v>
      </c>
      <c r="N285" s="32" t="s">
        <v>280</v>
      </c>
      <c r="P285">
        <f>INDEX('[2]ALL PO for 3 unit'!$R$2:$R$184,MATCH(E285,'[2]ALL PO for 3 unit'!$B$2:$B$184,0))</f>
        <v>36</v>
      </c>
      <c r="Q285" t="str">
        <f>INDEX('[2]ALL PO for 3 unit'!$AC$2:$AC$184,MATCH(E285,'[2]ALL PO for 3 unit'!$B$2:$B$184,0))</f>
        <v>CE1 EX Stock &amp; SG Stock</v>
      </c>
    </row>
    <row r="286" spans="1:17" hidden="1" x14ac:dyDescent="0.25">
      <c r="A286" s="201"/>
      <c r="B286" s="186"/>
      <c r="C286" s="118" t="s">
        <v>5</v>
      </c>
      <c r="D286" s="119" t="s">
        <v>133</v>
      </c>
      <c r="E286" s="105">
        <v>20441945</v>
      </c>
      <c r="F286" s="35"/>
      <c r="G286" s="35">
        <v>12</v>
      </c>
      <c r="H286" s="35"/>
      <c r="I286" s="102">
        <v>63500</v>
      </c>
      <c r="J286" s="102">
        <f t="shared" si="10"/>
        <v>762000</v>
      </c>
      <c r="K286" s="32" t="s">
        <v>6</v>
      </c>
      <c r="L286" s="102">
        <v>30.927917999999998</v>
      </c>
      <c r="M286" s="103">
        <f t="shared" si="12"/>
        <v>371.13501599999995</v>
      </c>
      <c r="N286" s="32" t="s">
        <v>280</v>
      </c>
      <c r="P286">
        <f>INDEX('[2]ALL PO for 3 unit'!$R$2:$R$184,MATCH(E286,'[2]ALL PO for 3 unit'!$B$2:$B$184,0))</f>
        <v>9</v>
      </c>
      <c r="Q286" t="str">
        <f>INDEX('[2]ALL PO for 3 unit'!$AC$2:$AC$184,MATCH(E286,'[2]ALL PO for 3 unit'!$B$2:$B$184,0))</f>
        <v>Ex Stk in SG &amp; local</v>
      </c>
    </row>
    <row r="287" spans="1:17" hidden="1" x14ac:dyDescent="0.25">
      <c r="A287" s="201"/>
      <c r="B287" s="186"/>
      <c r="C287" s="118" t="s">
        <v>5</v>
      </c>
      <c r="D287" s="119" t="s">
        <v>134</v>
      </c>
      <c r="E287" s="105">
        <v>21501189</v>
      </c>
      <c r="F287" s="35"/>
      <c r="G287" s="35">
        <v>24</v>
      </c>
      <c r="H287" s="35"/>
      <c r="I287" s="102">
        <f>INDEX('[1]CE 1'!$S$165:$S$335,MATCH(E287,'[1]CE 1'!$N$165:$N$335,0))</f>
        <v>5.17</v>
      </c>
      <c r="J287" s="102">
        <f t="shared" si="10"/>
        <v>124.08</v>
      </c>
      <c r="K287" s="32" t="s">
        <v>353</v>
      </c>
      <c r="L287" s="102">
        <v>8.6436049218750011</v>
      </c>
      <c r="M287" s="103">
        <f t="shared" si="12"/>
        <v>207.44651812500001</v>
      </c>
      <c r="N287" s="32" t="s">
        <v>55</v>
      </c>
      <c r="P287">
        <f>INDEX('[2]ALL PO for 3 unit'!$R$2:$R$184,MATCH(E287,'[2]ALL PO for 3 unit'!$B$2:$B$184,0))</f>
        <v>24</v>
      </c>
      <c r="Q287" t="str">
        <f>INDEX('[2]ALL PO for 3 unit'!$AC$2:$AC$184,MATCH(E287,'[2]ALL PO for 3 unit'!$B$2:$B$184,0))</f>
        <v xml:space="preserve"> CE1 EX stk in SG</v>
      </c>
    </row>
    <row r="288" spans="1:17" hidden="1" x14ac:dyDescent="0.25">
      <c r="A288" s="201"/>
      <c r="B288" s="186"/>
      <c r="C288" s="118" t="s">
        <v>5</v>
      </c>
      <c r="D288" s="119" t="s">
        <v>136</v>
      </c>
      <c r="E288" s="105">
        <v>973523</v>
      </c>
      <c r="F288" s="35"/>
      <c r="G288" s="35">
        <v>4</v>
      </c>
      <c r="H288" s="35"/>
      <c r="I288" s="102">
        <f>INDEX('[1]CE 1'!$S$165:$S$335,MATCH(E288,'[1]CE 1'!$N$165:$N$335,0))</f>
        <v>1.51</v>
      </c>
      <c r="J288" s="102">
        <f t="shared" si="10"/>
        <v>6.04</v>
      </c>
      <c r="K288" s="32" t="s">
        <v>353</v>
      </c>
      <c r="L288" s="102">
        <v>1.9051199999999997</v>
      </c>
      <c r="M288" s="103">
        <f t="shared" si="12"/>
        <v>7.6204799999999988</v>
      </c>
      <c r="N288" s="32" t="s">
        <v>280</v>
      </c>
      <c r="P288">
        <f>INDEX('[2]ALL PO for 3 unit'!$R$2:$R$184,MATCH(E288,'[2]ALL PO for 3 unit'!$B$2:$B$184,0))</f>
        <v>12</v>
      </c>
      <c r="Q288" t="str">
        <f>INDEX('[2]ALL PO for 3 unit'!$AC$2:$AC$184,MATCH(E288,'[2]ALL PO for 3 unit'!$B$2:$B$184,0))</f>
        <v xml:space="preserve"> CE1 EX stk in SG</v>
      </c>
    </row>
    <row r="289" spans="1:17" hidden="1" x14ac:dyDescent="0.25">
      <c r="A289" s="201"/>
      <c r="B289" s="186"/>
      <c r="C289" s="118" t="s">
        <v>5</v>
      </c>
      <c r="D289" s="119" t="s">
        <v>139</v>
      </c>
      <c r="E289" s="105">
        <v>13972542</v>
      </c>
      <c r="F289" s="35"/>
      <c r="G289" s="35">
        <v>2</v>
      </c>
      <c r="H289" s="35"/>
      <c r="I289" s="102">
        <f>INDEX('[1]CE 1'!$S$165:$S$335,MATCH(E289,'[1]CE 1'!$N$165:$N$335,0))</f>
        <v>1.88</v>
      </c>
      <c r="J289" s="102">
        <f t="shared" si="10"/>
        <v>3.76</v>
      </c>
      <c r="K289" s="32" t="s">
        <v>353</v>
      </c>
      <c r="L289" s="102">
        <v>4.5982719999999997</v>
      </c>
      <c r="M289" s="103">
        <f t="shared" si="12"/>
        <v>9.1965439999999994</v>
      </c>
      <c r="N289" s="32" t="s">
        <v>280</v>
      </c>
      <c r="P289">
        <f>INDEX('[2]ALL PO for 3 unit'!$R$2:$R$184,MATCH(E289,'[2]ALL PO for 3 unit'!$B$2:$B$184,0))</f>
        <v>4</v>
      </c>
      <c r="Q289" t="str">
        <f>INDEX('[2]ALL PO for 3 unit'!$AC$2:$AC$184,MATCH(E289,'[2]ALL PO for 3 unit'!$B$2:$B$184,0))</f>
        <v>Ex Stk in SG &amp; local</v>
      </c>
    </row>
    <row r="290" spans="1:17" hidden="1" x14ac:dyDescent="0.25">
      <c r="A290" s="201"/>
      <c r="B290" s="186"/>
      <c r="C290" s="118" t="s">
        <v>5</v>
      </c>
      <c r="D290" s="119" t="s">
        <v>178</v>
      </c>
      <c r="E290" s="105">
        <v>3165097</v>
      </c>
      <c r="F290" s="35"/>
      <c r="G290" s="35">
        <v>1</v>
      </c>
      <c r="H290" s="35"/>
      <c r="I290" s="102">
        <f>INDEX('[1]CE 1'!$S$165:$S$335,MATCH(E290,'[1]CE 1'!$N$165:$N$335,0))</f>
        <v>5.62</v>
      </c>
      <c r="J290" s="102">
        <f t="shared" si="10"/>
        <v>5.62</v>
      </c>
      <c r="K290" s="32" t="s">
        <v>353</v>
      </c>
      <c r="L290" s="102">
        <v>7.1941087968750015</v>
      </c>
      <c r="M290" s="103">
        <f t="shared" si="12"/>
        <v>7.1941087968750015</v>
      </c>
      <c r="N290" s="32" t="s">
        <v>295</v>
      </c>
      <c r="P290">
        <f>INDEX('[2]ALL PO for 3 unit'!$R$2:$R$184,MATCH(E290,'[2]ALL PO for 3 unit'!$B$2:$B$184,0))</f>
        <v>3</v>
      </c>
      <c r="Q290" t="str">
        <f>INDEX('[2]ALL PO for 3 unit'!$AC$2:$AC$184,MATCH(E290,'[2]ALL PO for 3 unit'!$B$2:$B$184,0))</f>
        <v>Ex stk in SG</v>
      </c>
    </row>
    <row r="291" spans="1:17" hidden="1" x14ac:dyDescent="0.25">
      <c r="A291" s="201"/>
      <c r="B291" s="186"/>
      <c r="C291" s="118" t="s">
        <v>5</v>
      </c>
      <c r="D291" s="119" t="s">
        <v>141</v>
      </c>
      <c r="E291" s="105">
        <v>994561</v>
      </c>
      <c r="F291" s="35"/>
      <c r="G291" s="35">
        <v>4</v>
      </c>
      <c r="H291" s="35"/>
      <c r="I291" s="102">
        <f>INDEX('[1]CE 1'!$S$165:$S$335,MATCH(E291,'[1]CE 1'!$N$165:$N$335,0))</f>
        <v>2.02</v>
      </c>
      <c r="J291" s="102">
        <f t="shared" si="10"/>
        <v>8.08</v>
      </c>
      <c r="K291" s="32" t="s">
        <v>353</v>
      </c>
      <c r="L291" s="102">
        <v>3.7027199999999993</v>
      </c>
      <c r="M291" s="103">
        <f t="shared" si="12"/>
        <v>14.810879999999997</v>
      </c>
      <c r="N291" s="32" t="s">
        <v>280</v>
      </c>
      <c r="P291">
        <f>INDEX('[2]ALL PO for 3 unit'!$R$2:$R$184,MATCH(E291,'[2]ALL PO for 3 unit'!$B$2:$B$184,0))</f>
        <v>8</v>
      </c>
      <c r="Q291" t="str">
        <f>INDEX('[2]ALL PO for 3 unit'!$AC$2:$AC$184,MATCH(E291,'[2]ALL PO for 3 unit'!$B$2:$B$184,0))</f>
        <v>Ex Stk in SG &amp; local</v>
      </c>
    </row>
    <row r="292" spans="1:17" hidden="1" x14ac:dyDescent="0.25">
      <c r="A292" s="201"/>
      <c r="B292" s="186"/>
      <c r="C292" s="118" t="s">
        <v>5</v>
      </c>
      <c r="D292" s="119" t="s">
        <v>143</v>
      </c>
      <c r="E292" s="105">
        <v>20807510</v>
      </c>
      <c r="F292" s="35"/>
      <c r="G292" s="35">
        <v>1</v>
      </c>
      <c r="H292" s="35"/>
      <c r="I292" s="102">
        <f>INDEX('[1]CE 1'!$S$165:$S$335,MATCH(E292,'[1]CE 1'!$N$165:$N$335,0))</f>
        <v>31.5</v>
      </c>
      <c r="J292" s="102">
        <f t="shared" si="10"/>
        <v>31.5</v>
      </c>
      <c r="K292" s="32" t="s">
        <v>353</v>
      </c>
      <c r="L292" s="102">
        <v>39.69</v>
      </c>
      <c r="M292" s="103">
        <f t="shared" si="12"/>
        <v>39.69</v>
      </c>
      <c r="N292" s="32" t="s">
        <v>280</v>
      </c>
      <c r="P292">
        <f>INDEX('[2]ALL PO for 3 unit'!$R$2:$R$184,MATCH(E292,'[2]ALL PO for 3 unit'!$B$2:$B$184,0))</f>
        <v>2</v>
      </c>
      <c r="Q292" t="str">
        <f>INDEX('[2]ALL PO for 3 unit'!$AC$2:$AC$184,MATCH(E292,'[2]ALL PO for 3 unit'!$B$2:$B$184,0))</f>
        <v xml:space="preserve"> CE1 EX stk in SG</v>
      </c>
    </row>
    <row r="293" spans="1:17" hidden="1" x14ac:dyDescent="0.25">
      <c r="A293" s="201"/>
      <c r="B293" s="186"/>
      <c r="C293" s="118" t="s">
        <v>5</v>
      </c>
      <c r="D293" s="119" t="s">
        <v>145</v>
      </c>
      <c r="E293" s="105">
        <v>21123014</v>
      </c>
      <c r="F293" s="35"/>
      <c r="G293" s="35">
        <v>1</v>
      </c>
      <c r="H293" s="35"/>
      <c r="I293" s="102">
        <f>INDEX('[1]CE 1'!$S$165:$S$335,MATCH(E293,'[1]CE 1'!$N$165:$N$335,0))</f>
        <v>106.88</v>
      </c>
      <c r="J293" s="102">
        <f t="shared" si="10"/>
        <v>106.88</v>
      </c>
      <c r="K293" s="32" t="s">
        <v>353</v>
      </c>
      <c r="L293" s="102">
        <v>134.670816</v>
      </c>
      <c r="M293" s="103">
        <f t="shared" si="12"/>
        <v>134.670816</v>
      </c>
      <c r="N293" s="32" t="s">
        <v>280</v>
      </c>
      <c r="P293">
        <f>INDEX('[2]ALL PO for 3 unit'!$R$2:$R$184,MATCH(E293,'[2]ALL PO for 3 unit'!$B$2:$B$184,0))</f>
        <v>3</v>
      </c>
      <c r="Q293" t="str">
        <f>INDEX('[2]ALL PO for 3 unit'!$AC$2:$AC$184,MATCH(E293,'[2]ALL PO for 3 unit'!$B$2:$B$184,0))</f>
        <v xml:space="preserve"> CE1 EX stk in SG</v>
      </c>
    </row>
    <row r="294" spans="1:17" hidden="1" x14ac:dyDescent="0.25">
      <c r="A294" s="201"/>
      <c r="B294" s="186"/>
      <c r="C294" s="118" t="s">
        <v>5</v>
      </c>
      <c r="D294" s="119" t="s">
        <v>148</v>
      </c>
      <c r="E294" s="105">
        <v>3964604</v>
      </c>
      <c r="F294" s="35"/>
      <c r="G294" s="35">
        <v>16</v>
      </c>
      <c r="H294" s="35"/>
      <c r="I294" s="102">
        <f>INDEX('[1]CE 1'!$S$165:$S$335,MATCH(E294,'[1]CE 1'!$N$165:$N$335,0))</f>
        <v>5.29</v>
      </c>
      <c r="J294" s="102">
        <f t="shared" si="10"/>
        <v>84.64</v>
      </c>
      <c r="K294" s="32" t="s">
        <v>353</v>
      </c>
      <c r="L294" s="102">
        <v>6.6679199999999987</v>
      </c>
      <c r="M294" s="103">
        <f t="shared" si="12"/>
        <v>106.68671999999998</v>
      </c>
      <c r="N294" s="32" t="s">
        <v>280</v>
      </c>
      <c r="P294">
        <f>INDEX('[2]ALL PO for 3 unit'!$R$2:$R$184,MATCH(E294,'[2]ALL PO for 3 unit'!$B$2:$B$184,0))</f>
        <v>48</v>
      </c>
      <c r="Q294" t="str">
        <f>INDEX('[2]ALL PO for 3 unit'!$AC$2:$AC$184,MATCH(E294,'[2]ALL PO for 3 unit'!$B$2:$B$184,0))</f>
        <v xml:space="preserve"> CE1 EX stk in SG</v>
      </c>
    </row>
    <row r="295" spans="1:17" hidden="1" x14ac:dyDescent="0.25">
      <c r="A295" s="201"/>
      <c r="B295" s="186"/>
      <c r="C295" s="118" t="s">
        <v>5</v>
      </c>
      <c r="D295" s="119" t="s">
        <v>152</v>
      </c>
      <c r="E295" s="105">
        <v>20503200</v>
      </c>
      <c r="F295" s="35"/>
      <c r="G295" s="35">
        <v>1</v>
      </c>
      <c r="H295" s="35"/>
      <c r="I295" s="102">
        <v>103500</v>
      </c>
      <c r="J295" s="102">
        <f t="shared" si="10"/>
        <v>103500</v>
      </c>
      <c r="K295" s="32" t="s">
        <v>6</v>
      </c>
      <c r="L295" s="102">
        <v>37.128</v>
      </c>
      <c r="M295" s="103">
        <f t="shared" si="12"/>
        <v>37.128</v>
      </c>
      <c r="N295" s="32" t="s">
        <v>280</v>
      </c>
      <c r="P295">
        <f>INDEX('[2]ALL PO for 3 unit'!$R$2:$R$184,MATCH(E295,'[2]ALL PO for 3 unit'!$B$2:$B$184,0))</f>
        <v>0</v>
      </c>
      <c r="Q295" t="str">
        <f>INDEX('[2]ALL PO for 3 unit'!$AC$2:$AC$184,MATCH(E295,'[2]ALL PO for 3 unit'!$B$2:$B$184,0))</f>
        <v>Local</v>
      </c>
    </row>
    <row r="296" spans="1:17" hidden="1" x14ac:dyDescent="0.25">
      <c r="A296" s="201"/>
      <c r="B296" s="186"/>
      <c r="C296" s="118" t="s">
        <v>5</v>
      </c>
      <c r="D296" s="119" t="s">
        <v>152</v>
      </c>
      <c r="E296" s="105">
        <v>276630</v>
      </c>
      <c r="F296" s="35"/>
      <c r="G296" s="35">
        <v>6</v>
      </c>
      <c r="H296" s="35"/>
      <c r="I296" s="102">
        <f>INDEX('[1]CE 1'!$S$165:$S$335,MATCH(E296,'[1]CE 1'!$N$165:$N$335,0))</f>
        <v>52.67</v>
      </c>
      <c r="J296" s="102">
        <f t="shared" si="10"/>
        <v>316.02</v>
      </c>
      <c r="K296" s="32" t="s">
        <v>353</v>
      </c>
      <c r="L296" s="102">
        <v>66.361680000000007</v>
      </c>
      <c r="M296" s="103">
        <f t="shared" si="12"/>
        <v>398.17008000000004</v>
      </c>
      <c r="N296" s="32" t="s">
        <v>280</v>
      </c>
      <c r="P296">
        <f>INDEX('[2]ALL PO for 3 unit'!$R$2:$R$184,MATCH(E296,'[2]ALL PO for 3 unit'!$B$2:$B$184,0))</f>
        <v>18</v>
      </c>
      <c r="Q296" t="str">
        <f>INDEX('[2]ALL PO for 3 unit'!$AC$2:$AC$184,MATCH(E296,'[2]ALL PO for 3 unit'!$B$2:$B$184,0))</f>
        <v xml:space="preserve"> CE1 EX stk in SG</v>
      </c>
    </row>
    <row r="297" spans="1:17" hidden="1" x14ac:dyDescent="0.25">
      <c r="A297" s="201"/>
      <c r="B297" s="186"/>
      <c r="C297" s="118" t="s">
        <v>5</v>
      </c>
      <c r="D297" s="119" t="s">
        <v>153</v>
      </c>
      <c r="E297" s="105">
        <v>276134</v>
      </c>
      <c r="F297" s="35"/>
      <c r="G297" s="35">
        <v>6</v>
      </c>
      <c r="H297" s="35"/>
      <c r="I297" s="102">
        <f>INDEX('[1]CE 1'!$S$165:$S$335,MATCH(E297,'[1]CE 1'!$N$165:$N$335,0))</f>
        <v>48.64</v>
      </c>
      <c r="J297" s="102">
        <f t="shared" si="10"/>
        <v>291.84000000000003</v>
      </c>
      <c r="K297" s="32" t="s">
        <v>353</v>
      </c>
      <c r="L297" s="102">
        <v>61.281359999999985</v>
      </c>
      <c r="M297" s="103">
        <f t="shared" si="12"/>
        <v>367.68815999999993</v>
      </c>
      <c r="N297" s="32" t="s">
        <v>280</v>
      </c>
      <c r="P297">
        <f>INDEX('[2]ALL PO for 3 unit'!$R$2:$R$184,MATCH(E297,'[2]ALL PO for 3 unit'!$B$2:$B$184,0))</f>
        <v>12</v>
      </c>
      <c r="Q297" t="str">
        <f>INDEX('[2]ALL PO for 3 unit'!$AC$2:$AC$184,MATCH(E297,'[2]ALL PO for 3 unit'!$B$2:$B$184,0))</f>
        <v xml:space="preserve"> CE1 EX stk in SG</v>
      </c>
    </row>
    <row r="298" spans="1:17" hidden="1" x14ac:dyDescent="0.25">
      <c r="A298" s="201"/>
      <c r="B298" s="186"/>
      <c r="C298" s="118" t="s">
        <v>5</v>
      </c>
      <c r="D298" s="119" t="s">
        <v>154</v>
      </c>
      <c r="E298" s="105">
        <v>20578624</v>
      </c>
      <c r="F298" s="35"/>
      <c r="G298" s="35">
        <v>7</v>
      </c>
      <c r="H298" s="35"/>
      <c r="I298" s="102">
        <f>INDEX('[1]CE 1'!$S$165:$S$335,MATCH(E298,'[1]CE 1'!$N$165:$N$335,0))</f>
        <v>43.14</v>
      </c>
      <c r="J298" s="102">
        <f t="shared" si="10"/>
        <v>301.98</v>
      </c>
      <c r="K298" s="32" t="s">
        <v>353</v>
      </c>
      <c r="L298" s="102">
        <v>53.530932</v>
      </c>
      <c r="M298" s="103">
        <f t="shared" si="12"/>
        <v>374.71652399999999</v>
      </c>
      <c r="N298" s="32" t="s">
        <v>295</v>
      </c>
      <c r="P298">
        <f>INDEX('[2]ALL PO for 3 unit'!$R$2:$R$184,MATCH(E298,'[2]ALL PO for 3 unit'!$B$2:$B$184,0))</f>
        <v>14</v>
      </c>
      <c r="Q298" t="str">
        <f>INDEX('[2]ALL PO for 3 unit'!$AC$2:$AC$184,MATCH(E298,'[2]ALL PO for 3 unit'!$B$2:$B$184,0))</f>
        <v>Ex stk in SG</v>
      </c>
    </row>
    <row r="299" spans="1:17" hidden="1" x14ac:dyDescent="0.25">
      <c r="A299" s="201"/>
      <c r="B299" s="186"/>
      <c r="C299" s="118" t="s">
        <v>5</v>
      </c>
      <c r="D299" s="119" t="s">
        <v>155</v>
      </c>
      <c r="E299" s="105">
        <v>21948261</v>
      </c>
      <c r="F299" s="35">
        <v>24124156</v>
      </c>
      <c r="G299" s="35">
        <v>1</v>
      </c>
      <c r="H299" s="35"/>
      <c r="I299" s="102">
        <v>82.74</v>
      </c>
      <c r="J299" s="102">
        <f t="shared" si="10"/>
        <v>82.74</v>
      </c>
      <c r="K299" s="32" t="s">
        <v>353</v>
      </c>
      <c r="L299" s="102">
        <v>104.25239999999997</v>
      </c>
      <c r="M299" s="103">
        <f t="shared" si="12"/>
        <v>104.25239999999997</v>
      </c>
      <c r="N299" s="32" t="s">
        <v>55</v>
      </c>
      <c r="P299">
        <f>INDEX('[2]ALL PO for 3 unit'!$R$2:$R$184,MATCH(E299,'[2]ALL PO for 3 unit'!$B$2:$B$184,0))</f>
        <v>1</v>
      </c>
      <c r="Q299" t="str">
        <f>INDEX('[2]ALL PO for 3 unit'!$AC$2:$AC$184,MATCH(E299,'[2]ALL PO for 3 unit'!$B$2:$B$184,0))</f>
        <v xml:space="preserve"> CE1 EX stk in SG</v>
      </c>
    </row>
    <row r="300" spans="1:17" hidden="1" x14ac:dyDescent="0.25">
      <c r="A300" s="201"/>
      <c r="B300" s="186"/>
      <c r="C300" s="118" t="s">
        <v>5</v>
      </c>
      <c r="D300" s="119" t="s">
        <v>156</v>
      </c>
      <c r="E300" s="105">
        <v>20711957</v>
      </c>
      <c r="F300" s="35"/>
      <c r="G300" s="35">
        <v>1</v>
      </c>
      <c r="H300" s="35"/>
      <c r="I300" s="102">
        <f>INDEX('[1]CE 1'!$S$165:$S$335,MATCH(E300,'[1]CE 1'!$N$165:$N$335,0))</f>
        <v>603.79</v>
      </c>
      <c r="J300" s="102">
        <f t="shared" si="10"/>
        <v>603.79</v>
      </c>
      <c r="K300" s="32" t="s">
        <v>353</v>
      </c>
      <c r="L300" s="102">
        <v>760.77791999999988</v>
      </c>
      <c r="M300" s="103">
        <f t="shared" si="12"/>
        <v>760.77791999999988</v>
      </c>
      <c r="N300" s="32" t="s">
        <v>280</v>
      </c>
      <c r="P300">
        <f>INDEX('[2]ALL PO for 3 unit'!$R$2:$R$184,MATCH(E300,'[2]ALL PO for 3 unit'!$B$2:$B$184,0))</f>
        <v>3</v>
      </c>
      <c r="Q300" t="str">
        <f>INDEX('[2]ALL PO for 3 unit'!$AC$2:$AC$184,MATCH(E300,'[2]ALL PO for 3 unit'!$B$2:$B$184,0))</f>
        <v xml:space="preserve"> CE1 EX stk in SG</v>
      </c>
    </row>
    <row r="301" spans="1:17" hidden="1" x14ac:dyDescent="0.25">
      <c r="A301" s="201"/>
      <c r="B301" s="186"/>
      <c r="C301" s="118" t="s">
        <v>5</v>
      </c>
      <c r="D301" s="119" t="s">
        <v>158</v>
      </c>
      <c r="E301" s="105">
        <v>17460059</v>
      </c>
      <c r="F301" s="35">
        <v>1543896</v>
      </c>
      <c r="G301" s="35">
        <v>1</v>
      </c>
      <c r="H301" s="35"/>
      <c r="I301" s="102">
        <f>INDEX('[1]CE 1'!$S$165:$S$335,MATCH(E301,'[1]CE 1'!$N$165:$N$335,0))</f>
        <v>143</v>
      </c>
      <c r="J301" s="102">
        <f t="shared" si="10"/>
        <v>143</v>
      </c>
      <c r="K301" s="32" t="s">
        <v>353</v>
      </c>
      <c r="L301" s="102">
        <v>243.73658399999999</v>
      </c>
      <c r="M301" s="103">
        <f t="shared" si="12"/>
        <v>243.73658399999999</v>
      </c>
      <c r="N301" s="32" t="s">
        <v>295</v>
      </c>
      <c r="P301">
        <f>INDEX('[2]ALL PO for 3 unit'!$R$2:$R$184,MATCH(E301,'[2]ALL PO for 3 unit'!$B$2:$B$184,0))</f>
        <v>0</v>
      </c>
      <c r="Q301" t="str">
        <f>INDEX('[2]ALL PO for 3 unit'!$AC$2:$AC$184,MATCH(E301,'[2]ALL PO for 3 unit'!$B$2:$B$184,0))</f>
        <v>Local</v>
      </c>
    </row>
    <row r="302" spans="1:17" hidden="1" x14ac:dyDescent="0.25">
      <c r="A302" s="201"/>
      <c r="B302" s="186"/>
      <c r="C302" s="118" t="s">
        <v>5</v>
      </c>
      <c r="D302" s="119" t="s">
        <v>121</v>
      </c>
      <c r="E302" s="105">
        <v>982509</v>
      </c>
      <c r="F302" s="35"/>
      <c r="G302" s="35">
        <v>1</v>
      </c>
      <c r="H302" s="35"/>
      <c r="I302" s="102">
        <f>INDEX('[1]CE 1'!$S$165:$S$335,MATCH(E302,'[1]CE 1'!$N$165:$N$335,0))</f>
        <v>10.39</v>
      </c>
      <c r="J302" s="102">
        <f t="shared" si="10"/>
        <v>10.39</v>
      </c>
      <c r="K302" s="32" t="s">
        <v>353</v>
      </c>
      <c r="L302" s="102">
        <v>13.297565531249999</v>
      </c>
      <c r="M302" s="103">
        <f t="shared" si="12"/>
        <v>13.297565531249999</v>
      </c>
      <c r="N302" s="32" t="s">
        <v>295</v>
      </c>
      <c r="P302">
        <f>INDEX('[2]ALL PO for 3 unit'!$R$2:$R$184,MATCH(E302,'[2]ALL PO for 3 unit'!$B$2:$B$184,0))</f>
        <v>3</v>
      </c>
      <c r="Q302" t="str">
        <f>INDEX('[2]ALL PO for 3 unit'!$AC$2:$AC$184,MATCH(E302,'[2]ALL PO for 3 unit'!$B$2:$B$184,0))</f>
        <v>Ex stk in SG</v>
      </c>
    </row>
    <row r="303" spans="1:17" hidden="1" x14ac:dyDescent="0.25">
      <c r="A303" s="201"/>
      <c r="B303" s="186"/>
      <c r="C303" s="118" t="s">
        <v>5</v>
      </c>
      <c r="D303" s="119" t="s">
        <v>145</v>
      </c>
      <c r="E303" s="105">
        <v>20532272</v>
      </c>
      <c r="F303" s="35"/>
      <c r="G303" s="35">
        <v>1</v>
      </c>
      <c r="H303" s="35"/>
      <c r="I303" s="102">
        <f>INDEX('[1]CE 1'!$S$165:$S$335,MATCH(E303,'[1]CE 1'!$N$165:$N$335,0))</f>
        <v>40.799999999999997</v>
      </c>
      <c r="J303" s="102">
        <f t="shared" si="10"/>
        <v>40.799999999999997</v>
      </c>
      <c r="K303" s="32" t="s">
        <v>353</v>
      </c>
      <c r="L303" s="102">
        <v>51.407999999999994</v>
      </c>
      <c r="M303" s="103">
        <f t="shared" si="12"/>
        <v>51.407999999999994</v>
      </c>
      <c r="N303" s="32" t="s">
        <v>280</v>
      </c>
      <c r="P303">
        <f>INDEX('[2]ALL PO for 3 unit'!$R$2:$R$184,MATCH(E303,'[2]ALL PO for 3 unit'!$B$2:$B$184,0))</f>
        <v>0</v>
      </c>
      <c r="Q303" t="str">
        <f>INDEX('[2]ALL PO for 3 unit'!$AC$2:$AC$184,MATCH(E303,'[2]ALL PO for 3 unit'!$B$2:$B$184,0))</f>
        <v>Local</v>
      </c>
    </row>
    <row r="304" spans="1:17" hidden="1" x14ac:dyDescent="0.25">
      <c r="A304" s="201"/>
      <c r="B304" s="186"/>
      <c r="C304" s="118" t="s">
        <v>5</v>
      </c>
      <c r="D304" s="119" t="s">
        <v>150</v>
      </c>
      <c r="E304" s="105">
        <v>990719</v>
      </c>
      <c r="F304" s="35"/>
      <c r="G304" s="35">
        <v>1</v>
      </c>
      <c r="H304" s="35"/>
      <c r="I304" s="102">
        <f>INDEX('[1]CE 1'!$S$165:$S$335,MATCH(E304,'[1]CE 1'!$N$165:$N$335,0))</f>
        <v>9.2100000000000009</v>
      </c>
      <c r="J304" s="102">
        <f t="shared" si="10"/>
        <v>9.2100000000000009</v>
      </c>
      <c r="K304" s="32" t="s">
        <v>353</v>
      </c>
      <c r="L304" s="102">
        <v>11.600063999999998</v>
      </c>
      <c r="M304" s="103">
        <f t="shared" si="12"/>
        <v>11.600063999999998</v>
      </c>
      <c r="N304" s="32" t="s">
        <v>280</v>
      </c>
      <c r="P304">
        <f>INDEX('[2]ALL PO for 3 unit'!$R$2:$R$184,MATCH(E304,'[2]ALL PO for 3 unit'!$B$2:$B$184,0))</f>
        <v>3</v>
      </c>
      <c r="Q304" t="str">
        <f>INDEX('[2]ALL PO for 3 unit'!$AC$2:$AC$184,MATCH(E304,'[2]ALL PO for 3 unit'!$B$2:$B$184,0))</f>
        <v xml:space="preserve"> CE1 EX stk in SG</v>
      </c>
    </row>
    <row r="305" spans="1:17" hidden="1" x14ac:dyDescent="0.25">
      <c r="A305" s="201"/>
      <c r="B305" s="186"/>
      <c r="C305" s="118" t="s">
        <v>5</v>
      </c>
      <c r="D305" s="119" t="s">
        <v>161</v>
      </c>
      <c r="E305" s="105">
        <v>22397140</v>
      </c>
      <c r="F305" s="35">
        <v>8170261</v>
      </c>
      <c r="G305" s="35">
        <v>1</v>
      </c>
      <c r="H305" s="35"/>
      <c r="I305" s="102">
        <f>INDEX('[1]CE 1'!$S$165:$S$335,MATCH(E305,'[1]CE 1'!$N$165:$N$335,0))</f>
        <v>1269.54</v>
      </c>
      <c r="J305" s="102">
        <f t="shared" si="10"/>
        <v>1269.54</v>
      </c>
      <c r="K305" s="32" t="s">
        <v>353</v>
      </c>
      <c r="L305" s="102">
        <v>1599.6234239999994</v>
      </c>
      <c r="M305" s="103">
        <f t="shared" si="12"/>
        <v>1599.6234239999994</v>
      </c>
      <c r="N305" s="32" t="s">
        <v>280</v>
      </c>
      <c r="P305">
        <f>INDEX('[2]ALL PO for 3 unit'!$R$2:$R$184,MATCH(E305,'[2]ALL PO for 3 unit'!$B$2:$B$184,0))</f>
        <v>3</v>
      </c>
      <c r="Q305" t="str">
        <f>INDEX('[2]ALL PO for 3 unit'!$AC$2:$AC$184,MATCH(E305,'[2]ALL PO for 3 unit'!$B$2:$B$184,0))</f>
        <v xml:space="preserve"> CE1 EX stk in SG</v>
      </c>
    </row>
    <row r="306" spans="1:17" hidden="1" x14ac:dyDescent="0.25">
      <c r="A306" s="201"/>
      <c r="B306" s="186"/>
      <c r="C306" s="118" t="s">
        <v>5</v>
      </c>
      <c r="D306" s="119" t="s">
        <v>158</v>
      </c>
      <c r="E306" s="105">
        <v>21092243</v>
      </c>
      <c r="F306" s="107"/>
      <c r="G306" s="35">
        <v>1</v>
      </c>
      <c r="H306" s="35"/>
      <c r="I306" s="102">
        <f>INDEX('[1]CE 1'!$S$165:$S$335,MATCH(E306,'[1]CE 1'!$N$165:$N$335,0))</f>
        <v>6.9</v>
      </c>
      <c r="J306" s="102">
        <f t="shared" si="10"/>
        <v>6.9</v>
      </c>
      <c r="K306" s="32" t="s">
        <v>353</v>
      </c>
      <c r="L306" s="102">
        <v>8.872035046875002</v>
      </c>
      <c r="M306" s="103">
        <f t="shared" si="12"/>
        <v>8.872035046875002</v>
      </c>
      <c r="N306" s="32" t="s">
        <v>295</v>
      </c>
      <c r="P306">
        <f>INDEX('[2]ALL PO for 3 unit'!$R$2:$R$184,MATCH(E306,'[2]ALL PO for 3 unit'!$B$2:$B$184,0))</f>
        <v>3</v>
      </c>
      <c r="Q306" t="str">
        <f>INDEX('[2]ALL PO for 3 unit'!$AC$2:$AC$184,MATCH(E306,'[2]ALL PO for 3 unit'!$B$2:$B$184,0))</f>
        <v>Ex stk in SG</v>
      </c>
    </row>
    <row r="307" spans="1:17" hidden="1" x14ac:dyDescent="0.25">
      <c r="A307" s="201"/>
      <c r="B307" s="186"/>
      <c r="C307" s="118" t="s">
        <v>5</v>
      </c>
      <c r="D307" s="119" t="s">
        <v>121</v>
      </c>
      <c r="E307" s="105">
        <v>8170534</v>
      </c>
      <c r="F307" s="35"/>
      <c r="G307" s="35">
        <v>1</v>
      </c>
      <c r="H307" s="35"/>
      <c r="I307" s="102">
        <f>INDEX('[1]CE 1'!$S$165:$S$335,MATCH(E307,'[1]CE 1'!$N$165:$N$335,0))</f>
        <v>64.260000000000005</v>
      </c>
      <c r="J307" s="102">
        <f t="shared" si="10"/>
        <v>64.260000000000005</v>
      </c>
      <c r="K307" s="32" t="s">
        <v>353</v>
      </c>
      <c r="L307" s="102">
        <v>80.967599999999976</v>
      </c>
      <c r="M307" s="103">
        <f t="shared" si="12"/>
        <v>80.967599999999976</v>
      </c>
      <c r="N307" s="32" t="s">
        <v>280</v>
      </c>
      <c r="P307">
        <f>INDEX('[2]ALL PO for 3 unit'!$R$2:$R$184,MATCH(E307,'[2]ALL PO for 3 unit'!$B$2:$B$184,0))</f>
        <v>3</v>
      </c>
      <c r="Q307" t="str">
        <f>INDEX('[2]ALL PO for 3 unit'!$AC$2:$AC$184,MATCH(E307,'[2]ALL PO for 3 unit'!$B$2:$B$184,0))</f>
        <v xml:space="preserve"> CE1 EX stk in SG</v>
      </c>
    </row>
    <row r="308" spans="1:17" hidden="1" x14ac:dyDescent="0.25">
      <c r="A308" s="201"/>
      <c r="B308" s="186"/>
      <c r="C308" s="118" t="s">
        <v>5</v>
      </c>
      <c r="D308" s="119" t="s">
        <v>25</v>
      </c>
      <c r="E308" s="105">
        <v>13948981</v>
      </c>
      <c r="F308" s="107"/>
      <c r="G308" s="35">
        <v>3</v>
      </c>
      <c r="H308" s="35"/>
      <c r="I308" s="102">
        <f>INDEX('[1]CE 1'!$S$165:$S$335,MATCH(E308,'[1]CE 1'!$N$165:$N$335,0))</f>
        <v>25.08</v>
      </c>
      <c r="J308" s="102">
        <f t="shared" si="10"/>
        <v>75.239999999999995</v>
      </c>
      <c r="K308" s="32" t="s">
        <v>353</v>
      </c>
      <c r="L308" s="102">
        <v>31.603823999999996</v>
      </c>
      <c r="M308" s="103">
        <f t="shared" si="12"/>
        <v>94.811471999999981</v>
      </c>
      <c r="N308" s="32" t="s">
        <v>280</v>
      </c>
      <c r="P308">
        <f>INDEX('[2]ALL PO for 3 unit'!$R$2:$R$184,MATCH(E308,'[2]ALL PO for 3 unit'!$B$2:$B$184,0))</f>
        <v>8</v>
      </c>
      <c r="Q308" t="str">
        <f>INDEX('[2]ALL PO for 3 unit'!$AC$2:$AC$184,MATCH(E308,'[2]ALL PO for 3 unit'!$B$2:$B$184,0))</f>
        <v xml:space="preserve"> CE1 EX stk in SG</v>
      </c>
    </row>
    <row r="309" spans="1:17" hidden="1" x14ac:dyDescent="0.25">
      <c r="A309" s="201"/>
      <c r="B309" s="186"/>
      <c r="C309" s="118" t="s">
        <v>5</v>
      </c>
      <c r="D309" s="119" t="s">
        <v>121</v>
      </c>
      <c r="E309" s="105">
        <v>982508</v>
      </c>
      <c r="F309" s="35"/>
      <c r="G309" s="35">
        <v>2</v>
      </c>
      <c r="H309" s="35"/>
      <c r="I309" s="102">
        <f>INDEX('[1]CE 1'!$S$165:$S$335,MATCH(E309,'[1]CE 1'!$N$165:$N$335,0))</f>
        <v>7.19</v>
      </c>
      <c r="J309" s="102">
        <f t="shared" si="10"/>
        <v>14.38</v>
      </c>
      <c r="K309" s="32" t="s">
        <v>353</v>
      </c>
      <c r="L309" s="102">
        <v>9.0599039999999995</v>
      </c>
      <c r="M309" s="103">
        <f t="shared" ref="M309:M340" si="13">L309*G309</f>
        <v>18.119807999999999</v>
      </c>
      <c r="N309" s="32" t="s">
        <v>280</v>
      </c>
      <c r="P309">
        <f>INDEX('[2]ALL PO for 3 unit'!$R$2:$R$184,MATCH(E309,'[2]ALL PO for 3 unit'!$B$2:$B$184,0))</f>
        <v>8</v>
      </c>
      <c r="Q309" t="str">
        <f>INDEX('[2]ALL PO for 3 unit'!$AC$2:$AC$184,MATCH(E309,'[2]ALL PO for 3 unit'!$B$2:$B$184,0))</f>
        <v xml:space="preserve"> CE1 EX stk in SG</v>
      </c>
    </row>
    <row r="310" spans="1:17" hidden="1" x14ac:dyDescent="0.25">
      <c r="A310" s="201"/>
      <c r="B310" s="186"/>
      <c r="C310" s="118" t="s">
        <v>5</v>
      </c>
      <c r="D310" s="119" t="s">
        <v>170</v>
      </c>
      <c r="E310" s="105">
        <v>17533661</v>
      </c>
      <c r="F310" s="35"/>
      <c r="G310" s="35">
        <v>2</v>
      </c>
      <c r="H310" s="35"/>
      <c r="I310" s="102">
        <v>57179.81</v>
      </c>
      <c r="J310" s="102">
        <f t="shared" si="10"/>
        <v>114359.62</v>
      </c>
      <c r="K310" s="32" t="s">
        <v>6</v>
      </c>
      <c r="L310" s="102">
        <v>26.785804500000001</v>
      </c>
      <c r="M310" s="103">
        <f t="shared" si="13"/>
        <v>53.571609000000002</v>
      </c>
      <c r="N310" s="32" t="s">
        <v>55</v>
      </c>
      <c r="O310" t="s">
        <v>359</v>
      </c>
      <c r="P310">
        <f>INDEX('[2]ALL PO for 3 unit'!$R$2:$R$184,MATCH(E310,'[2]ALL PO for 3 unit'!$B$2:$B$184,0))</f>
        <v>0</v>
      </c>
      <c r="Q310" t="str">
        <f>INDEX('[2]ALL PO for 3 unit'!$AC$2:$AC$184,MATCH(E310,'[2]ALL PO for 3 unit'!$B$2:$B$184,0))</f>
        <v>EX stk in Reman</v>
      </c>
    </row>
    <row r="311" spans="1:17" hidden="1" x14ac:dyDescent="0.25">
      <c r="A311" s="201"/>
      <c r="B311" s="186"/>
      <c r="C311" s="118" t="s">
        <v>5</v>
      </c>
      <c r="D311" s="119" t="s">
        <v>170</v>
      </c>
      <c r="E311" s="105">
        <v>21707132</v>
      </c>
      <c r="F311" s="35"/>
      <c r="G311" s="35">
        <v>1</v>
      </c>
      <c r="H311" s="35"/>
      <c r="I311" s="102">
        <v>58387.74</v>
      </c>
      <c r="J311" s="102">
        <f t="shared" si="10"/>
        <v>58387.74</v>
      </c>
      <c r="K311" s="32" t="s">
        <v>6</v>
      </c>
      <c r="L311" s="102">
        <v>27.497652000000002</v>
      </c>
      <c r="M311" s="103">
        <f t="shared" si="13"/>
        <v>27.497652000000002</v>
      </c>
      <c r="N311" s="32" t="s">
        <v>55</v>
      </c>
      <c r="O311" t="s">
        <v>359</v>
      </c>
      <c r="P311">
        <f>INDEX('[2]ALL PO for 3 unit'!$R$2:$R$184,MATCH(E311,'[2]ALL PO for 3 unit'!$B$2:$B$184,0))</f>
        <v>0</v>
      </c>
      <c r="Q311" t="str">
        <f>INDEX('[2]ALL PO for 3 unit'!$AC$2:$AC$184,MATCH(E311,'[2]ALL PO for 3 unit'!$B$2:$B$184,0))</f>
        <v>EX stk in Reman</v>
      </c>
    </row>
    <row r="312" spans="1:17" hidden="1" x14ac:dyDescent="0.25">
      <c r="A312" s="201"/>
      <c r="B312" s="186"/>
      <c r="C312" s="118" t="s">
        <v>5</v>
      </c>
      <c r="D312" s="119" t="s">
        <v>121</v>
      </c>
      <c r="E312" s="105">
        <v>982508</v>
      </c>
      <c r="F312" s="35"/>
      <c r="G312" s="35">
        <v>2</v>
      </c>
      <c r="H312" s="35"/>
      <c r="I312" s="102">
        <f>INDEX('[1]CE 1'!$S$165:$S$335,MATCH(E312,'[1]CE 1'!$N$165:$N$335,0))</f>
        <v>7.19</v>
      </c>
      <c r="J312" s="102">
        <f t="shared" si="10"/>
        <v>14.38</v>
      </c>
      <c r="K312" s="32" t="s">
        <v>353</v>
      </c>
      <c r="L312" s="102">
        <v>9.0599039999999995</v>
      </c>
      <c r="M312" s="103">
        <f t="shared" si="13"/>
        <v>18.119807999999999</v>
      </c>
      <c r="N312" s="32" t="s">
        <v>280</v>
      </c>
      <c r="P312">
        <f>INDEX('[2]ALL PO for 3 unit'!$R$2:$R$184,MATCH(E312,'[2]ALL PO for 3 unit'!$B$2:$B$184,0))</f>
        <v>8</v>
      </c>
      <c r="Q312" t="str">
        <f>INDEX('[2]ALL PO for 3 unit'!$AC$2:$AC$184,MATCH(E312,'[2]ALL PO for 3 unit'!$B$2:$B$184,0))</f>
        <v xml:space="preserve"> CE1 EX stk in SG</v>
      </c>
    </row>
    <row r="313" spans="1:17" hidden="1" x14ac:dyDescent="0.25">
      <c r="A313" s="201"/>
      <c r="B313" s="186"/>
      <c r="C313" s="118" t="s">
        <v>5</v>
      </c>
      <c r="D313" s="119" t="s">
        <v>158</v>
      </c>
      <c r="E313" s="105">
        <v>20551483</v>
      </c>
      <c r="F313" s="35"/>
      <c r="G313" s="35">
        <v>1</v>
      </c>
      <c r="H313" s="35"/>
      <c r="I313" s="102">
        <f>INDEX('[1]CE 1'!$S$165:$S$335,MATCH(E313,'[1]CE 1'!$N$165:$N$335,0))</f>
        <v>24.14</v>
      </c>
      <c r="J313" s="102">
        <f t="shared" si="10"/>
        <v>24.14</v>
      </c>
      <c r="K313" s="32" t="s">
        <v>353</v>
      </c>
      <c r="L313" s="102">
        <v>30.418415999999997</v>
      </c>
      <c r="M313" s="103">
        <f t="shared" si="13"/>
        <v>30.418415999999997</v>
      </c>
      <c r="N313" s="32" t="s">
        <v>55</v>
      </c>
      <c r="P313">
        <f>INDEX('[2]ALL PO for 3 unit'!$R$2:$R$184,MATCH(E313,'[2]ALL PO for 3 unit'!$B$2:$B$184,0))</f>
        <v>3</v>
      </c>
      <c r="Q313" t="str">
        <f>INDEX('[2]ALL PO for 3 unit'!$AC$2:$AC$184,MATCH(E313,'[2]ALL PO for 3 unit'!$B$2:$B$184,0))</f>
        <v>CE1 EX Stock &amp; SG Stock</v>
      </c>
    </row>
    <row r="314" spans="1:17" hidden="1" x14ac:dyDescent="0.25">
      <c r="A314" s="201"/>
      <c r="B314" s="186"/>
      <c r="C314" s="118" t="s">
        <v>5</v>
      </c>
      <c r="D314" s="119" t="s">
        <v>121</v>
      </c>
      <c r="E314" s="105">
        <v>3964833</v>
      </c>
      <c r="F314" s="107"/>
      <c r="G314" s="35">
        <v>1</v>
      </c>
      <c r="H314" s="35"/>
      <c r="I314" s="102">
        <f>INDEX('[1]CE 1'!$S$165:$S$335,MATCH(E314,'[1]CE 1'!$N$165:$N$335,0))</f>
        <v>42.59</v>
      </c>
      <c r="J314" s="102">
        <f t="shared" si="10"/>
        <v>42.59</v>
      </c>
      <c r="K314" s="32" t="s">
        <v>353</v>
      </c>
      <c r="L314" s="102">
        <v>53.660880000000006</v>
      </c>
      <c r="M314" s="103">
        <f t="shared" si="13"/>
        <v>53.660880000000006</v>
      </c>
      <c r="N314" s="32" t="s">
        <v>280</v>
      </c>
      <c r="P314">
        <f>INDEX('[2]ALL PO for 3 unit'!$R$2:$R$184,MATCH(E314,'[2]ALL PO for 3 unit'!$B$2:$B$184,0))</f>
        <v>3</v>
      </c>
      <c r="Q314" t="str">
        <f>INDEX('[2]ALL PO for 3 unit'!$AC$2:$AC$184,MATCH(E314,'[2]ALL PO for 3 unit'!$B$2:$B$184,0))</f>
        <v xml:space="preserve"> CE1 EX stk in SG</v>
      </c>
    </row>
    <row r="315" spans="1:17" hidden="1" x14ac:dyDescent="0.25">
      <c r="A315" s="201"/>
      <c r="B315" s="186"/>
      <c r="C315" s="118" t="s">
        <v>5</v>
      </c>
      <c r="D315" s="119" t="s">
        <v>171</v>
      </c>
      <c r="E315" s="105">
        <v>11110683</v>
      </c>
      <c r="F315" s="35"/>
      <c r="G315" s="35">
        <v>1</v>
      </c>
      <c r="H315" s="35"/>
      <c r="I315" s="102">
        <v>50.25</v>
      </c>
      <c r="J315" s="102">
        <f t="shared" si="10"/>
        <v>50.25</v>
      </c>
      <c r="K315" s="32" t="s">
        <v>353</v>
      </c>
      <c r="L315" s="102">
        <v>82.106524499999992</v>
      </c>
      <c r="M315" s="103">
        <f t="shared" si="13"/>
        <v>82.106524499999992</v>
      </c>
      <c r="N315" s="32" t="s">
        <v>280</v>
      </c>
      <c r="O315" t="s">
        <v>356</v>
      </c>
      <c r="P315">
        <f>INDEX('[2]ALL PO for 3 unit'!$R$2:$R$184,MATCH(E315,'[2]ALL PO for 3 unit'!$B$2:$B$184,0))</f>
        <v>0</v>
      </c>
      <c r="Q315" t="str">
        <f>INDEX('[2]ALL PO for 3 unit'!$AC$2:$AC$184,MATCH(E315,'[2]ALL PO for 3 unit'!$B$2:$B$184,0))</f>
        <v>Ex stk in Reman</v>
      </c>
    </row>
    <row r="316" spans="1:17" hidden="1" x14ac:dyDescent="0.25">
      <c r="A316" s="201"/>
      <c r="B316" s="186"/>
      <c r="C316" s="118" t="s">
        <v>5</v>
      </c>
      <c r="D316" s="119" t="s">
        <v>171</v>
      </c>
      <c r="E316" s="105">
        <v>15126069</v>
      </c>
      <c r="F316" s="35"/>
      <c r="G316" s="35">
        <v>1</v>
      </c>
      <c r="H316" s="35"/>
      <c r="I316" s="102">
        <v>171174.05</v>
      </c>
      <c r="J316" s="102">
        <f t="shared" si="10"/>
        <v>171174.05</v>
      </c>
      <c r="K316" s="32" t="s">
        <v>6</v>
      </c>
      <c r="L316" s="102">
        <v>39.354997500000003</v>
      </c>
      <c r="M316" s="103">
        <f t="shared" si="13"/>
        <v>39.354997500000003</v>
      </c>
      <c r="N316" s="32" t="s">
        <v>55</v>
      </c>
      <c r="O316" t="s">
        <v>359</v>
      </c>
      <c r="P316">
        <f>INDEX('[2]ALL PO for 3 unit'!$R$2:$R$184,MATCH(E316,'[2]ALL PO for 3 unit'!$B$2:$B$184,0))</f>
        <v>0</v>
      </c>
      <c r="Q316" t="str">
        <f>INDEX('[2]ALL PO for 3 unit'!$AC$2:$AC$184,MATCH(E316,'[2]ALL PO for 3 unit'!$B$2:$B$184,0))</f>
        <v>EX stk in Reman</v>
      </c>
    </row>
    <row r="317" spans="1:17" hidden="1" x14ac:dyDescent="0.25">
      <c r="A317" s="201"/>
      <c r="B317" s="186"/>
      <c r="C317" s="118" t="s">
        <v>5</v>
      </c>
      <c r="D317" s="119" t="s">
        <v>121</v>
      </c>
      <c r="E317" s="105">
        <v>13969011</v>
      </c>
      <c r="F317" s="35"/>
      <c r="G317" s="35">
        <v>7</v>
      </c>
      <c r="H317" s="35"/>
      <c r="I317" s="102">
        <v>0.87</v>
      </c>
      <c r="J317" s="102">
        <f t="shared" si="10"/>
        <v>6.09</v>
      </c>
      <c r="K317" s="32" t="s">
        <v>353</v>
      </c>
      <c r="L317" s="102">
        <v>2.6846820000000005</v>
      </c>
      <c r="M317" s="103">
        <f t="shared" si="13"/>
        <v>18.792774000000001</v>
      </c>
      <c r="N317" s="32" t="s">
        <v>280</v>
      </c>
      <c r="O317" t="s">
        <v>356</v>
      </c>
      <c r="P317">
        <f>INDEX('[2]ALL PO for 3 unit'!$R$2:$R$184,MATCH(E317,'[2]ALL PO for 3 unit'!$B$2:$B$184,0))</f>
        <v>0</v>
      </c>
      <c r="Q317" t="str">
        <f>INDEX('[2]ALL PO for 3 unit'!$AC$2:$AC$184,MATCH(E317,'[2]ALL PO for 3 unit'!$B$2:$B$184,0))</f>
        <v>Ex stk in Reman</v>
      </c>
    </row>
    <row r="318" spans="1:17" x14ac:dyDescent="0.25">
      <c r="A318" s="201"/>
      <c r="B318" s="186"/>
      <c r="C318" s="118" t="s">
        <v>5</v>
      </c>
      <c r="D318" s="119" t="s">
        <v>173</v>
      </c>
      <c r="E318" s="105">
        <v>60113509</v>
      </c>
      <c r="F318" s="35">
        <v>20460231</v>
      </c>
      <c r="G318" s="35">
        <v>3</v>
      </c>
      <c r="H318" s="35"/>
      <c r="I318" s="102">
        <v>3.56</v>
      </c>
      <c r="J318" s="102">
        <f t="shared" si="10"/>
        <v>10.68</v>
      </c>
      <c r="K318" s="32" t="s">
        <v>353</v>
      </c>
      <c r="L318" s="102">
        <v>4.487616</v>
      </c>
      <c r="M318" s="103">
        <f t="shared" si="13"/>
        <v>13.462848000000001</v>
      </c>
      <c r="N318" s="32" t="s">
        <v>55</v>
      </c>
      <c r="P318">
        <f>INDEX('[2]ALL PO for 3 unit'!$R$2:$R$184,MATCH(E318,'[2]ALL PO for 3 unit'!$B$2:$B$184,0))</f>
        <v>4</v>
      </c>
      <c r="Q318" t="str">
        <f>INDEX('[2]ALL PO for 3 unit'!$AC$2:$AC$184,MATCH(E318,'[2]ALL PO for 3 unit'!$B$2:$B$184,0))</f>
        <v xml:space="preserve"> CE1 EX stk in SG</v>
      </c>
    </row>
    <row r="319" spans="1:17" hidden="1" x14ac:dyDescent="0.25">
      <c r="A319" s="201"/>
      <c r="B319" s="186"/>
      <c r="C319" s="118" t="s">
        <v>5</v>
      </c>
      <c r="D319" s="119" t="s">
        <v>121</v>
      </c>
      <c r="E319" s="105">
        <v>947281</v>
      </c>
      <c r="F319" s="35"/>
      <c r="G319" s="35">
        <v>3</v>
      </c>
      <c r="H319" s="35"/>
      <c r="I319" s="102">
        <v>0.6</v>
      </c>
      <c r="J319" s="102">
        <f t="shared" si="10"/>
        <v>1.7999999999999998</v>
      </c>
      <c r="K319" s="32" t="s">
        <v>353</v>
      </c>
      <c r="L319" s="102">
        <v>0.75506681250000018</v>
      </c>
      <c r="M319" s="103">
        <f t="shared" si="13"/>
        <v>2.2652004375000008</v>
      </c>
      <c r="N319" s="32" t="s">
        <v>280</v>
      </c>
      <c r="O319" t="s">
        <v>359</v>
      </c>
      <c r="P319" t="e">
        <f>INDEX('[2]ALL PO for 3 unit'!$R$2:$R$184,MATCH(E319,'[2]ALL PO for 3 unit'!$B$2:$B$184,0))</f>
        <v>#N/A</v>
      </c>
      <c r="Q319" t="e">
        <f>INDEX('[2]ALL PO for 3 unit'!$AC$2:$AC$184,MATCH(E319,'[2]ALL PO for 3 unit'!$B$2:$B$184,0))</f>
        <v>#N/A</v>
      </c>
    </row>
    <row r="320" spans="1:17" hidden="1" x14ac:dyDescent="0.25">
      <c r="A320" s="201"/>
      <c r="B320" s="186"/>
      <c r="C320" s="118" t="s">
        <v>5</v>
      </c>
      <c r="D320" s="119" t="s">
        <v>174</v>
      </c>
      <c r="E320" s="105">
        <v>11194257</v>
      </c>
      <c r="F320" s="35"/>
      <c r="G320" s="35">
        <v>1</v>
      </c>
      <c r="H320" s="35"/>
      <c r="I320" s="102">
        <f>INDEX('[1]CE 1'!$S$165:$S$335,MATCH(E320,'[1]CE 1'!$N$165:$N$335,0))</f>
        <v>22.98</v>
      </c>
      <c r="J320" s="102">
        <f t="shared" si="10"/>
        <v>22.98</v>
      </c>
      <c r="K320" s="32" t="s">
        <v>353</v>
      </c>
      <c r="L320" s="102">
        <v>28.957823999999995</v>
      </c>
      <c r="M320" s="103">
        <f t="shared" si="13"/>
        <v>28.957823999999995</v>
      </c>
      <c r="N320" s="32" t="s">
        <v>55</v>
      </c>
      <c r="P320">
        <f>INDEX('[2]ALL PO for 3 unit'!$R$2:$R$184,MATCH(E320,'[2]ALL PO for 3 unit'!$B$2:$B$184,0))</f>
        <v>3</v>
      </c>
      <c r="Q320" t="str">
        <f>INDEX('[2]ALL PO for 3 unit'!$AC$2:$AC$184,MATCH(E320,'[2]ALL PO for 3 unit'!$B$2:$B$184,0))</f>
        <v>CE1 EX Stock</v>
      </c>
    </row>
    <row r="321" spans="1:17" ht="15.75" hidden="1" x14ac:dyDescent="0.25">
      <c r="A321" s="201"/>
      <c r="B321" s="186"/>
      <c r="C321" s="120" t="s">
        <v>5</v>
      </c>
      <c r="D321" s="51" t="s">
        <v>277</v>
      </c>
      <c r="E321" s="105">
        <v>7011996</v>
      </c>
      <c r="F321" s="35">
        <v>13947622</v>
      </c>
      <c r="G321" s="35">
        <v>6</v>
      </c>
      <c r="H321" s="35"/>
      <c r="I321" s="102">
        <v>1.88</v>
      </c>
      <c r="J321" s="102">
        <f t="shared" si="10"/>
        <v>11.28</v>
      </c>
      <c r="K321" s="32" t="s">
        <v>353</v>
      </c>
      <c r="L321" s="102">
        <v>2.370816</v>
      </c>
      <c r="M321" s="103">
        <f t="shared" si="13"/>
        <v>14.224896000000001</v>
      </c>
      <c r="N321" s="32" t="s">
        <v>280</v>
      </c>
      <c r="P321">
        <f>INDEX('[2]ALL PO for 3 unit'!$R$2:$R$184,MATCH(E321,'[2]ALL PO for 3 unit'!$B$2:$B$184,0))</f>
        <v>16</v>
      </c>
      <c r="Q321" t="str">
        <f>INDEX('[2]ALL PO for 3 unit'!$AC$2:$AC$184,MATCH(E321,'[2]ALL PO for 3 unit'!$B$2:$B$184,0))</f>
        <v xml:space="preserve"> CE1 EX stk in SG</v>
      </c>
    </row>
    <row r="322" spans="1:17" ht="15.75" hidden="1" x14ac:dyDescent="0.25">
      <c r="A322" s="201"/>
      <c r="B322" s="186"/>
      <c r="C322" s="120" t="s">
        <v>5</v>
      </c>
      <c r="D322" s="51" t="s">
        <v>178</v>
      </c>
      <c r="E322" s="105">
        <v>20852764</v>
      </c>
      <c r="F322" s="35"/>
      <c r="G322" s="35">
        <v>2</v>
      </c>
      <c r="H322" s="35"/>
      <c r="I322" s="102">
        <v>2.48</v>
      </c>
      <c r="J322" s="102">
        <f t="shared" ref="J322:J385" si="14">I322*G322</f>
        <v>4.96</v>
      </c>
      <c r="K322" s="32" t="s">
        <v>353</v>
      </c>
      <c r="L322" s="102">
        <v>4.8898080000000004</v>
      </c>
      <c r="M322" s="103">
        <f t="shared" si="13"/>
        <v>9.7796160000000008</v>
      </c>
      <c r="N322" s="32" t="s">
        <v>55</v>
      </c>
      <c r="O322" t="s">
        <v>358</v>
      </c>
      <c r="P322">
        <f>INDEX('[2]ALL PO for 3 unit'!$R$2:$R$184,MATCH(E322,'[2]ALL PO for 3 unit'!$B$2:$B$184,0))</f>
        <v>0</v>
      </c>
      <c r="Q322" t="str">
        <f>INDEX('[2]ALL PO for 3 unit'!$AC$2:$AC$184,MATCH(E322,'[2]ALL PO for 3 unit'!$B$2:$B$184,0))</f>
        <v>Ex stk in Reman</v>
      </c>
    </row>
    <row r="323" spans="1:17" ht="15.75" hidden="1" x14ac:dyDescent="0.25">
      <c r="A323" s="201"/>
      <c r="B323" s="186"/>
      <c r="C323" s="120" t="s">
        <v>5</v>
      </c>
      <c r="D323" s="51" t="s">
        <v>121</v>
      </c>
      <c r="E323" s="105">
        <v>976929</v>
      </c>
      <c r="F323" s="35"/>
      <c r="G323" s="35">
        <v>2</v>
      </c>
      <c r="H323" s="35"/>
      <c r="I323" s="102">
        <f>INDEX('[1]CE 1'!$S$165:$S$335,MATCH(E323,'[1]CE 1'!$N$165:$N$335,0))</f>
        <v>0.78</v>
      </c>
      <c r="J323" s="102">
        <f t="shared" si="14"/>
        <v>1.56</v>
      </c>
      <c r="K323" s="32" t="s">
        <v>353</v>
      </c>
      <c r="L323" s="102">
        <v>1.53972</v>
      </c>
      <c r="M323" s="103">
        <f t="shared" si="13"/>
        <v>3.07944</v>
      </c>
      <c r="N323" s="32" t="s">
        <v>280</v>
      </c>
      <c r="P323">
        <f>INDEX('[2]ALL PO for 3 unit'!$R$2:$R$184,MATCH(E323,'[2]ALL PO for 3 unit'!$B$2:$B$184,0))</f>
        <v>0</v>
      </c>
      <c r="Q323" t="str">
        <f>INDEX('[2]ALL PO for 3 unit'!$AC$2:$AC$184,MATCH(E323,'[2]ALL PO for 3 unit'!$B$2:$B$184,0))</f>
        <v>Foreign</v>
      </c>
    </row>
    <row r="324" spans="1:17" ht="15.75" hidden="1" x14ac:dyDescent="0.25">
      <c r="A324" s="201"/>
      <c r="B324" s="186"/>
      <c r="C324" s="120" t="s">
        <v>5</v>
      </c>
      <c r="D324" s="51" t="s">
        <v>121</v>
      </c>
      <c r="E324" s="105">
        <v>7011996</v>
      </c>
      <c r="F324" s="35">
        <v>13947622</v>
      </c>
      <c r="G324" s="35">
        <v>2</v>
      </c>
      <c r="H324" s="35"/>
      <c r="I324" s="102">
        <v>1.88</v>
      </c>
      <c r="J324" s="102">
        <f t="shared" si="14"/>
        <v>3.76</v>
      </c>
      <c r="K324" s="32" t="s">
        <v>353</v>
      </c>
      <c r="L324" s="102">
        <v>2.370816</v>
      </c>
      <c r="M324" s="103">
        <f t="shared" si="13"/>
        <v>4.7416320000000001</v>
      </c>
      <c r="N324" s="32" t="s">
        <v>280</v>
      </c>
      <c r="P324">
        <f>INDEX('[2]ALL PO for 3 unit'!$R$2:$R$184,MATCH(E324,'[2]ALL PO for 3 unit'!$B$2:$B$184,0))</f>
        <v>16</v>
      </c>
      <c r="Q324" t="str">
        <f>INDEX('[2]ALL PO for 3 unit'!$AC$2:$AC$184,MATCH(E324,'[2]ALL PO for 3 unit'!$B$2:$B$184,0))</f>
        <v xml:space="preserve"> CE1 EX stk in SG</v>
      </c>
    </row>
    <row r="325" spans="1:17" ht="15.75" hidden="1" x14ac:dyDescent="0.25">
      <c r="A325" s="201"/>
      <c r="B325" s="186"/>
      <c r="C325" s="120" t="s">
        <v>5</v>
      </c>
      <c r="D325" s="51" t="s">
        <v>158</v>
      </c>
      <c r="E325" s="105">
        <v>20852762</v>
      </c>
      <c r="F325" s="35"/>
      <c r="G325" s="35">
        <v>2</v>
      </c>
      <c r="H325" s="35"/>
      <c r="I325" s="102">
        <f>INDEX('[1]CE 1'!$S$165:$S$335,MATCH(E325,'[1]CE 1'!$N$165:$N$335,0))</f>
        <v>3.26</v>
      </c>
      <c r="J325" s="102">
        <f t="shared" si="14"/>
        <v>6.52</v>
      </c>
      <c r="K325" s="32" t="s">
        <v>353</v>
      </c>
      <c r="L325" s="102">
        <v>4.1065919999999991</v>
      </c>
      <c r="M325" s="103">
        <f t="shared" si="13"/>
        <v>8.2131839999999983</v>
      </c>
      <c r="N325" s="32" t="s">
        <v>280</v>
      </c>
      <c r="P325">
        <f>INDEX('[2]ALL PO for 3 unit'!$R$2:$R$184,MATCH(E325,'[2]ALL PO for 3 unit'!$B$2:$B$184,0))</f>
        <v>4</v>
      </c>
      <c r="Q325" t="str">
        <f>INDEX('[2]ALL PO for 3 unit'!$AC$2:$AC$184,MATCH(E325,'[2]ALL PO for 3 unit'!$B$2:$B$184,0))</f>
        <v xml:space="preserve"> CE1 EX stk in SG</v>
      </c>
    </row>
    <row r="326" spans="1:17" ht="15.75" hidden="1" x14ac:dyDescent="0.25">
      <c r="A326" s="201"/>
      <c r="B326" s="186"/>
      <c r="C326" s="120" t="s">
        <v>5</v>
      </c>
      <c r="D326" s="51" t="s">
        <v>278</v>
      </c>
      <c r="E326" s="105">
        <v>276935</v>
      </c>
      <c r="F326" s="35"/>
      <c r="G326" s="35">
        <v>6</v>
      </c>
      <c r="H326" s="35"/>
      <c r="I326" s="102">
        <f>INDEX('[1]CE 1'!$S$165:$S$335,MATCH(E326,'[1]CE 1'!$N$165:$N$335,0))</f>
        <v>20.09</v>
      </c>
      <c r="J326" s="102">
        <f t="shared" si="14"/>
        <v>120.53999999999999</v>
      </c>
      <c r="K326" s="32" t="s">
        <v>353</v>
      </c>
      <c r="L326" s="102">
        <v>25.316928000000001</v>
      </c>
      <c r="M326" s="103">
        <f t="shared" si="13"/>
        <v>151.901568</v>
      </c>
      <c r="N326" s="32" t="s">
        <v>280</v>
      </c>
      <c r="P326">
        <f>INDEX('[2]ALL PO for 3 unit'!$R$2:$R$184,MATCH(E326,'[2]ALL PO for 3 unit'!$B$2:$B$184,0))</f>
        <v>12</v>
      </c>
      <c r="Q326" t="str">
        <f>INDEX('[2]ALL PO for 3 unit'!$AC$2:$AC$184,MATCH(E326,'[2]ALL PO for 3 unit'!$B$2:$B$184,0))</f>
        <v xml:space="preserve"> CE1 EX stk in SG</v>
      </c>
    </row>
    <row r="327" spans="1:17" ht="15.75" hidden="1" x14ac:dyDescent="0.25">
      <c r="A327" s="201"/>
      <c r="B327" s="186"/>
      <c r="C327" s="120" t="s">
        <v>5</v>
      </c>
      <c r="D327" s="51" t="s">
        <v>121</v>
      </c>
      <c r="E327" s="105">
        <v>8170959</v>
      </c>
      <c r="F327" s="35"/>
      <c r="G327" s="35">
        <v>6</v>
      </c>
      <c r="H327" s="35"/>
      <c r="I327" s="102">
        <f>INDEX('[1]CE 1'!$S$165:$S$335,MATCH(E327,'[1]CE 1'!$N$165:$N$335,0))</f>
        <v>13.02</v>
      </c>
      <c r="J327" s="102">
        <f t="shared" si="14"/>
        <v>78.12</v>
      </c>
      <c r="K327" s="32" t="s">
        <v>353</v>
      </c>
      <c r="L327" s="102">
        <v>16.405200000000001</v>
      </c>
      <c r="M327" s="103">
        <f t="shared" si="13"/>
        <v>98.431200000000004</v>
      </c>
      <c r="N327" s="32" t="s">
        <v>55</v>
      </c>
      <c r="P327">
        <f>INDEX('[2]ALL PO for 3 unit'!$R$2:$R$184,MATCH(E327,'[2]ALL PO for 3 unit'!$B$2:$B$184,0))</f>
        <v>18</v>
      </c>
      <c r="Q327" t="str">
        <f>INDEX('[2]ALL PO for 3 unit'!$AC$2:$AC$184,MATCH(E327,'[2]ALL PO for 3 unit'!$B$2:$B$184,0))</f>
        <v>CE1 EX Stock &amp; SG Stock</v>
      </c>
    </row>
    <row r="328" spans="1:17" ht="15.75" hidden="1" x14ac:dyDescent="0.25">
      <c r="A328" s="201"/>
      <c r="B328" s="186"/>
      <c r="C328" s="120" t="s">
        <v>5</v>
      </c>
      <c r="D328" s="51" t="s">
        <v>183</v>
      </c>
      <c r="E328" s="105">
        <v>21345127</v>
      </c>
      <c r="F328" s="35"/>
      <c r="G328" s="35">
        <v>4</v>
      </c>
      <c r="H328" s="35"/>
      <c r="I328" s="102">
        <f>INDEX('[1]CE 1'!$S$165:$S$335,MATCH(E328,'[1]CE 1'!$N$165:$N$335,0))</f>
        <v>8.94</v>
      </c>
      <c r="J328" s="102">
        <f t="shared" si="14"/>
        <v>35.76</v>
      </c>
      <c r="K328" s="32" t="s">
        <v>353</v>
      </c>
      <c r="L328" s="102">
        <v>10.820082000000001</v>
      </c>
      <c r="M328" s="103">
        <f t="shared" si="13"/>
        <v>43.280328000000004</v>
      </c>
      <c r="N328" s="32" t="s">
        <v>55</v>
      </c>
      <c r="P328">
        <f>INDEX('[2]ALL PO for 3 unit'!$R$2:$R$184,MATCH(E328,'[2]ALL PO for 3 unit'!$B$2:$B$184,0))</f>
        <v>8</v>
      </c>
      <c r="Q328" t="str">
        <f>INDEX('[2]ALL PO for 3 unit'!$AC$2:$AC$184,MATCH(E328,'[2]ALL PO for 3 unit'!$B$2:$B$184,0))</f>
        <v xml:space="preserve"> CE1 EX stk in SG</v>
      </c>
    </row>
    <row r="329" spans="1:17" ht="15.75" hidden="1" x14ac:dyDescent="0.25">
      <c r="A329" s="201"/>
      <c r="B329" s="186"/>
      <c r="C329" s="120" t="s">
        <v>5</v>
      </c>
      <c r="D329" s="51" t="s">
        <v>185</v>
      </c>
      <c r="E329" s="105">
        <v>470467</v>
      </c>
      <c r="F329" s="35"/>
      <c r="G329" s="35">
        <v>4</v>
      </c>
      <c r="H329" s="35"/>
      <c r="I329" s="102">
        <f>INDEX('[1]CE 1'!$S$165:$S$335,MATCH(E329,'[1]CE 1'!$N$165:$N$335,0))</f>
        <v>8.9499999999999993</v>
      </c>
      <c r="J329" s="102">
        <f t="shared" si="14"/>
        <v>35.799999999999997</v>
      </c>
      <c r="K329" s="32" t="s">
        <v>353</v>
      </c>
      <c r="L329" s="102">
        <v>11.282544</v>
      </c>
      <c r="M329" s="103">
        <f t="shared" si="13"/>
        <v>45.130175999999999</v>
      </c>
      <c r="N329" s="32" t="s">
        <v>280</v>
      </c>
      <c r="P329">
        <f>INDEX('[2]ALL PO for 3 unit'!$R$2:$R$184,MATCH(E329,'[2]ALL PO for 3 unit'!$B$2:$B$184,0))</f>
        <v>12</v>
      </c>
      <c r="Q329" t="str">
        <f>INDEX('[2]ALL PO for 3 unit'!$AC$2:$AC$184,MATCH(E329,'[2]ALL PO for 3 unit'!$B$2:$B$184,0))</f>
        <v xml:space="preserve"> CE1 EX stk in SG</v>
      </c>
    </row>
    <row r="330" spans="1:17" ht="15.75" hidden="1" x14ac:dyDescent="0.25">
      <c r="A330" s="201"/>
      <c r="B330" s="186"/>
      <c r="C330" s="120" t="s">
        <v>5</v>
      </c>
      <c r="D330" s="51" t="s">
        <v>186</v>
      </c>
      <c r="E330" s="105">
        <v>1543499</v>
      </c>
      <c r="F330" s="35"/>
      <c r="G330" s="35">
        <v>4</v>
      </c>
      <c r="H330" s="35"/>
      <c r="I330" s="102">
        <v>1.66</v>
      </c>
      <c r="J330" s="102">
        <f t="shared" si="14"/>
        <v>6.64</v>
      </c>
      <c r="K330" s="32" t="s">
        <v>353</v>
      </c>
      <c r="L330" s="102">
        <v>2.8880669999999999</v>
      </c>
      <c r="M330" s="103">
        <f t="shared" si="13"/>
        <v>11.552268</v>
      </c>
      <c r="N330" s="32" t="s">
        <v>280</v>
      </c>
      <c r="O330" t="s">
        <v>358</v>
      </c>
      <c r="P330">
        <f>INDEX('[2]ALL PO for 3 unit'!$R$2:$R$184,MATCH(E330,'[2]ALL PO for 3 unit'!$B$2:$B$184,0))</f>
        <v>0</v>
      </c>
      <c r="Q330" t="str">
        <f>INDEX('[2]ALL PO for 3 unit'!$AC$2:$AC$184,MATCH(E330,'[2]ALL PO for 3 unit'!$B$2:$B$184,0))</f>
        <v>Ex stk in Reman</v>
      </c>
    </row>
    <row r="331" spans="1:17" ht="15.75" hidden="1" x14ac:dyDescent="0.25">
      <c r="A331" s="201"/>
      <c r="B331" s="186"/>
      <c r="C331" s="120" t="s">
        <v>5</v>
      </c>
      <c r="D331" s="51" t="s">
        <v>158</v>
      </c>
      <c r="E331" s="105">
        <v>21940615</v>
      </c>
      <c r="F331" s="35"/>
      <c r="G331" s="35">
        <v>1</v>
      </c>
      <c r="H331" s="35"/>
      <c r="I331" s="102">
        <v>8000</v>
      </c>
      <c r="J331" s="102">
        <f t="shared" si="14"/>
        <v>8000</v>
      </c>
      <c r="K331" s="32" t="s">
        <v>6</v>
      </c>
      <c r="L331" s="102">
        <v>2.8559999999999999</v>
      </c>
      <c r="M331" s="103">
        <f t="shared" si="13"/>
        <v>2.8559999999999999</v>
      </c>
      <c r="N331" s="32" t="s">
        <v>280</v>
      </c>
      <c r="P331">
        <f>INDEX('[2]ALL PO for 3 unit'!$R$2:$R$184,MATCH(E331,'[2]ALL PO for 3 unit'!$B$2:$B$184,0))</f>
        <v>0</v>
      </c>
      <c r="Q331" t="str">
        <f>INDEX('[2]ALL PO for 3 unit'!$AC$2:$AC$184,MATCH(E331,'[2]ALL PO for 3 unit'!$B$2:$B$184,0))</f>
        <v>Local</v>
      </c>
    </row>
    <row r="332" spans="1:17" ht="15.75" hidden="1" x14ac:dyDescent="0.25">
      <c r="A332" s="201"/>
      <c r="B332" s="186"/>
      <c r="C332" s="120" t="s">
        <v>5</v>
      </c>
      <c r="D332" s="51" t="s">
        <v>188</v>
      </c>
      <c r="E332" s="105">
        <v>20784537</v>
      </c>
      <c r="F332" s="35"/>
      <c r="G332" s="35">
        <v>1</v>
      </c>
      <c r="H332" s="35"/>
      <c r="I332" s="102">
        <f>INDEX('[1]CE 1'!$S$165:$S$335,MATCH(E332,'[1]CE 1'!$N$165:$N$335,0))</f>
        <v>8.74</v>
      </c>
      <c r="J332" s="102">
        <f t="shared" si="14"/>
        <v>8.74</v>
      </c>
      <c r="K332" s="32" t="s">
        <v>353</v>
      </c>
      <c r="L332" s="102">
        <v>11.007359999999998</v>
      </c>
      <c r="M332" s="103">
        <f t="shared" si="13"/>
        <v>11.007359999999998</v>
      </c>
      <c r="N332" s="32" t="s">
        <v>55</v>
      </c>
      <c r="P332">
        <f>INDEX('[2]ALL PO for 3 unit'!$R$2:$R$184,MATCH(E332,'[2]ALL PO for 3 unit'!$B$2:$B$184,0))</f>
        <v>2</v>
      </c>
      <c r="Q332" t="str">
        <f>INDEX('[2]ALL PO for 3 unit'!$AC$2:$AC$184,MATCH(E332,'[2]ALL PO for 3 unit'!$B$2:$B$184,0))</f>
        <v xml:space="preserve"> CE1 EX stk in SG</v>
      </c>
    </row>
    <row r="333" spans="1:17" ht="15.75" hidden="1" x14ac:dyDescent="0.25">
      <c r="A333" s="201"/>
      <c r="B333" s="186"/>
      <c r="C333" s="120" t="s">
        <v>5</v>
      </c>
      <c r="D333" s="51" t="s">
        <v>189</v>
      </c>
      <c r="E333" s="105">
        <v>11712792</v>
      </c>
      <c r="F333" s="35"/>
      <c r="G333" s="35">
        <v>1</v>
      </c>
      <c r="H333" s="35"/>
      <c r="I333" s="102">
        <f>INDEX('[1]CE 1'!$S$165:$S$335,MATCH(E333,'[1]CE 1'!$N$165:$N$335,0))</f>
        <v>656.71</v>
      </c>
      <c r="J333" s="102">
        <f t="shared" si="14"/>
        <v>656.71</v>
      </c>
      <c r="K333" s="32" t="s">
        <v>353</v>
      </c>
      <c r="L333" s="102">
        <v>827.45711999999992</v>
      </c>
      <c r="M333" s="103">
        <f t="shared" si="13"/>
        <v>827.45711999999992</v>
      </c>
      <c r="N333" s="32" t="s">
        <v>280</v>
      </c>
      <c r="O333" t="s">
        <v>359</v>
      </c>
      <c r="P333">
        <f>INDEX('[2]ALL PO for 3 unit'!$R$2:$R$184,MATCH(E333,'[2]ALL PO for 3 unit'!$B$2:$B$184,0))</f>
        <v>3</v>
      </c>
      <c r="Q333" t="str">
        <f>INDEX('[2]ALL PO for 3 unit'!$AC$2:$AC$184,MATCH(E333,'[2]ALL PO for 3 unit'!$B$2:$B$184,0))</f>
        <v xml:space="preserve"> CE1 EX stk in SG</v>
      </c>
    </row>
    <row r="334" spans="1:17" ht="15.75" hidden="1" x14ac:dyDescent="0.25">
      <c r="A334" s="201"/>
      <c r="B334" s="186"/>
      <c r="C334" s="120" t="s">
        <v>5</v>
      </c>
      <c r="D334" s="51" t="s">
        <v>25</v>
      </c>
      <c r="E334" s="105">
        <v>11712791</v>
      </c>
      <c r="F334" s="35"/>
      <c r="G334" s="35">
        <v>1</v>
      </c>
      <c r="H334" s="35"/>
      <c r="I334" s="102">
        <f>INDEX('[1]CE 1'!$S$165:$S$335,MATCH(E334,'[1]CE 1'!$N$165:$N$335,0))</f>
        <v>17.09</v>
      </c>
      <c r="J334" s="102">
        <f t="shared" si="14"/>
        <v>17.09</v>
      </c>
      <c r="K334" s="32" t="s">
        <v>353</v>
      </c>
      <c r="L334" s="102">
        <v>21.527856</v>
      </c>
      <c r="M334" s="103">
        <f t="shared" si="13"/>
        <v>21.527856</v>
      </c>
      <c r="N334" s="32" t="s">
        <v>280</v>
      </c>
      <c r="P334">
        <f>INDEX('[2]ALL PO for 3 unit'!$R$2:$R$184,MATCH(E334,'[2]ALL PO for 3 unit'!$B$2:$B$184,0))</f>
        <v>3</v>
      </c>
      <c r="Q334" t="str">
        <f>INDEX('[2]ALL PO for 3 unit'!$AC$2:$AC$184,MATCH(E334,'[2]ALL PO for 3 unit'!$B$2:$B$184,0))</f>
        <v xml:space="preserve"> CE1 EX stk in SG</v>
      </c>
    </row>
    <row r="335" spans="1:17" ht="15.75" hidden="1" x14ac:dyDescent="0.25">
      <c r="A335" s="201"/>
      <c r="B335" s="186"/>
      <c r="C335" s="120" t="s">
        <v>5</v>
      </c>
      <c r="D335" s="51" t="s">
        <v>25</v>
      </c>
      <c r="E335" s="105">
        <v>968725</v>
      </c>
      <c r="F335" s="35"/>
      <c r="G335" s="35">
        <v>1</v>
      </c>
      <c r="H335" s="35"/>
      <c r="I335" s="102">
        <f>INDEX('[1]CE 1'!$S$165:$S$335,MATCH(E335,'[1]CE 1'!$N$165:$N$335,0))</f>
        <v>4.7699999999999996</v>
      </c>
      <c r="J335" s="102">
        <f t="shared" si="14"/>
        <v>4.7699999999999996</v>
      </c>
      <c r="K335" s="32" t="s">
        <v>353</v>
      </c>
      <c r="L335" s="102">
        <v>6.0117119999999993</v>
      </c>
      <c r="M335" s="103">
        <f t="shared" si="13"/>
        <v>6.0117119999999993</v>
      </c>
      <c r="N335" s="32" t="s">
        <v>55</v>
      </c>
      <c r="P335">
        <f>INDEX('[2]ALL PO for 3 unit'!$R$2:$R$184,MATCH(E335,'[2]ALL PO for 3 unit'!$B$2:$B$184,0))</f>
        <v>3</v>
      </c>
      <c r="Q335" t="str">
        <f>INDEX('[2]ALL PO for 3 unit'!$AC$2:$AC$184,MATCH(E335,'[2]ALL PO for 3 unit'!$B$2:$B$184,0))</f>
        <v>CE1 EX Stock</v>
      </c>
    </row>
    <row r="336" spans="1:17" ht="15.75" hidden="1" x14ac:dyDescent="0.25">
      <c r="A336" s="201"/>
      <c r="B336" s="186"/>
      <c r="C336" s="120" t="s">
        <v>5</v>
      </c>
      <c r="D336" s="51" t="s">
        <v>121</v>
      </c>
      <c r="E336" s="105">
        <v>3969011</v>
      </c>
      <c r="F336" s="35"/>
      <c r="G336" s="35">
        <v>2</v>
      </c>
      <c r="H336" s="35"/>
      <c r="I336" s="102">
        <v>0.87</v>
      </c>
      <c r="J336" s="102">
        <f t="shared" si="14"/>
        <v>1.74</v>
      </c>
      <c r="K336" s="32" t="s">
        <v>353</v>
      </c>
      <c r="L336" s="102">
        <v>2.6846820000000005</v>
      </c>
      <c r="M336" s="103">
        <f t="shared" si="13"/>
        <v>5.3693640000000009</v>
      </c>
      <c r="N336" s="32" t="s">
        <v>280</v>
      </c>
      <c r="O336" t="s">
        <v>356</v>
      </c>
      <c r="P336" t="e">
        <f>INDEX('[2]ALL PO for 3 unit'!$R$2:$R$184,MATCH(E336,'[2]ALL PO for 3 unit'!$B$2:$B$184,0))</f>
        <v>#N/A</v>
      </c>
      <c r="Q336" t="e">
        <f>INDEX('[2]ALL PO for 3 unit'!$AC$2:$AC$184,MATCH(E336,'[2]ALL PO for 3 unit'!$B$2:$B$184,0))</f>
        <v>#N/A</v>
      </c>
    </row>
    <row r="337" spans="1:17" ht="15.75" hidden="1" x14ac:dyDescent="0.25">
      <c r="A337" s="201"/>
      <c r="B337" s="186"/>
      <c r="C337" s="120" t="s">
        <v>5</v>
      </c>
      <c r="D337" s="51" t="s">
        <v>190</v>
      </c>
      <c r="E337" s="105">
        <v>20532237</v>
      </c>
      <c r="F337" s="35"/>
      <c r="G337" s="35">
        <v>1</v>
      </c>
      <c r="H337" s="35"/>
      <c r="I337" s="102">
        <f>INDEX('[1]CE 1'!$S$165:$S$335,MATCH(E337,'[1]CE 1'!$N$165:$N$335,0))</f>
        <v>39.24</v>
      </c>
      <c r="J337" s="102">
        <f t="shared" si="14"/>
        <v>39.24</v>
      </c>
      <c r="K337" s="32" t="s">
        <v>353</v>
      </c>
      <c r="L337" s="102">
        <v>49.448447999999999</v>
      </c>
      <c r="M337" s="103">
        <f t="shared" si="13"/>
        <v>49.448447999999999</v>
      </c>
      <c r="N337" s="32" t="s">
        <v>55</v>
      </c>
      <c r="O337" t="s">
        <v>359</v>
      </c>
      <c r="P337">
        <f>INDEX('[2]ALL PO for 3 unit'!$R$2:$R$184,MATCH(E337,'[2]ALL PO for 3 unit'!$B$2:$B$184,0))</f>
        <v>3</v>
      </c>
      <c r="Q337" t="str">
        <f>INDEX('[2]ALL PO for 3 unit'!$AC$2:$AC$184,MATCH(E337,'[2]ALL PO for 3 unit'!$B$2:$B$184,0))</f>
        <v>CE1 EX Stock</v>
      </c>
    </row>
    <row r="338" spans="1:17" ht="15.75" hidden="1" x14ac:dyDescent="0.25">
      <c r="A338" s="201"/>
      <c r="B338" s="186"/>
      <c r="C338" s="120" t="s">
        <v>5</v>
      </c>
      <c r="D338" s="51" t="s">
        <v>8</v>
      </c>
      <c r="E338" s="105">
        <v>8149182</v>
      </c>
      <c r="F338" s="35"/>
      <c r="G338" s="35">
        <v>1</v>
      </c>
      <c r="H338" s="35"/>
      <c r="I338" s="102">
        <f>INDEX('[1]CE 1'!$S$165:$S$335,MATCH(E338,'[1]CE 1'!$N$165:$N$335,0))</f>
        <v>97.07</v>
      </c>
      <c r="J338" s="102">
        <f t="shared" si="14"/>
        <v>97.07</v>
      </c>
      <c r="K338" s="32" t="s">
        <v>353</v>
      </c>
      <c r="L338" s="102">
        <v>122.30870399999999</v>
      </c>
      <c r="M338" s="103">
        <f t="shared" si="13"/>
        <v>122.30870399999999</v>
      </c>
      <c r="N338" s="32" t="s">
        <v>280</v>
      </c>
      <c r="P338">
        <f>INDEX('[2]ALL PO for 3 unit'!$R$2:$R$184,MATCH(E338,'[2]ALL PO for 3 unit'!$B$2:$B$184,0))</f>
        <v>2</v>
      </c>
      <c r="Q338" t="str">
        <f>INDEX('[2]ALL PO for 3 unit'!$AC$2:$AC$184,MATCH(E338,'[2]ALL PO for 3 unit'!$B$2:$B$184,0))</f>
        <v xml:space="preserve"> CE1 EX stk in SG</v>
      </c>
    </row>
    <row r="339" spans="1:17" ht="15.75" hidden="1" x14ac:dyDescent="0.25">
      <c r="A339" s="201"/>
      <c r="B339" s="186"/>
      <c r="C339" s="120" t="s">
        <v>5</v>
      </c>
      <c r="D339" s="51" t="s">
        <v>25</v>
      </c>
      <c r="E339" s="105">
        <v>13975675</v>
      </c>
      <c r="F339" s="35"/>
      <c r="G339" s="35">
        <v>1</v>
      </c>
      <c r="H339" s="35"/>
      <c r="I339" s="102">
        <f>INDEX('[1]CE 1'!$S$165:$S$335,MATCH(E339,'[1]CE 1'!$N$165:$N$335,0))</f>
        <v>15.67</v>
      </c>
      <c r="J339" s="102">
        <f t="shared" si="14"/>
        <v>15.67</v>
      </c>
      <c r="K339" s="32" t="s">
        <v>353</v>
      </c>
      <c r="L339" s="102">
        <v>19.749744</v>
      </c>
      <c r="M339" s="103">
        <f t="shared" si="13"/>
        <v>19.749744</v>
      </c>
      <c r="N339" s="32" t="s">
        <v>280</v>
      </c>
      <c r="P339">
        <f>INDEX('[2]ALL PO for 3 unit'!$R$2:$R$184,MATCH(E339,'[2]ALL PO for 3 unit'!$B$2:$B$184,0))</f>
        <v>3</v>
      </c>
      <c r="Q339" t="str">
        <f>INDEX('[2]ALL PO for 3 unit'!$AC$2:$AC$184,MATCH(E339,'[2]ALL PO for 3 unit'!$B$2:$B$184,0))</f>
        <v xml:space="preserve"> CE1 EX stk in SG</v>
      </c>
    </row>
    <row r="340" spans="1:17" ht="15.75" hidden="1" x14ac:dyDescent="0.25">
      <c r="A340" s="201"/>
      <c r="B340" s="186"/>
      <c r="C340" s="120" t="s">
        <v>5</v>
      </c>
      <c r="D340" s="51" t="s">
        <v>158</v>
      </c>
      <c r="E340" s="105">
        <v>1547254</v>
      </c>
      <c r="F340" s="35"/>
      <c r="G340" s="35">
        <v>2</v>
      </c>
      <c r="H340" s="35"/>
      <c r="I340" s="102">
        <f>INDEX('[1]CE 1'!$S$165:$S$335,MATCH(E340,'[1]CE 1'!$N$165:$N$335,0))</f>
        <v>10.57</v>
      </c>
      <c r="J340" s="102">
        <f t="shared" si="14"/>
        <v>21.14</v>
      </c>
      <c r="K340" s="32" t="s">
        <v>353</v>
      </c>
      <c r="L340" s="102">
        <v>13.314671999999998</v>
      </c>
      <c r="M340" s="103">
        <f t="shared" si="13"/>
        <v>26.629343999999996</v>
      </c>
      <c r="N340" s="32" t="s">
        <v>55</v>
      </c>
      <c r="P340">
        <f>INDEX('[2]ALL PO for 3 unit'!$R$2:$R$184,MATCH(E340,'[2]ALL PO for 3 unit'!$B$2:$B$184,0))</f>
        <v>10</v>
      </c>
      <c r="Q340" t="str">
        <f>INDEX('[2]ALL PO for 3 unit'!$AC$2:$AC$184,MATCH(E340,'[2]ALL PO for 3 unit'!$B$2:$B$184,0))</f>
        <v>CE1 EX Stock</v>
      </c>
    </row>
    <row r="341" spans="1:17" ht="15.75" hidden="1" x14ac:dyDescent="0.25">
      <c r="A341" s="201"/>
      <c r="B341" s="186"/>
      <c r="C341" s="120" t="s">
        <v>5</v>
      </c>
      <c r="D341" s="51" t="s">
        <v>158</v>
      </c>
      <c r="E341" s="105">
        <v>1547254</v>
      </c>
      <c r="F341" s="35"/>
      <c r="G341" s="35">
        <v>2</v>
      </c>
      <c r="H341" s="35"/>
      <c r="I341" s="102">
        <f>INDEX('[1]CE 1'!$S$165:$S$335,MATCH(E341,'[1]CE 1'!$N$165:$N$335,0))</f>
        <v>10.57</v>
      </c>
      <c r="J341" s="102">
        <f t="shared" si="14"/>
        <v>21.14</v>
      </c>
      <c r="K341" s="32" t="s">
        <v>353</v>
      </c>
      <c r="L341" s="102">
        <v>13.314671999999998</v>
      </c>
      <c r="M341" s="103">
        <f t="shared" ref="M341:M372" si="15">L341*G341</f>
        <v>26.629343999999996</v>
      </c>
      <c r="N341" s="32" t="s">
        <v>55</v>
      </c>
      <c r="P341">
        <f>INDEX('[2]ALL PO for 3 unit'!$R$2:$R$184,MATCH(E341,'[2]ALL PO for 3 unit'!$B$2:$B$184,0))</f>
        <v>10</v>
      </c>
      <c r="Q341" t="str">
        <f>INDEX('[2]ALL PO for 3 unit'!$AC$2:$AC$184,MATCH(E341,'[2]ALL PO for 3 unit'!$B$2:$B$184,0))</f>
        <v>CE1 EX Stock</v>
      </c>
    </row>
    <row r="342" spans="1:17" ht="15.75" hidden="1" x14ac:dyDescent="0.25">
      <c r="A342" s="201"/>
      <c r="B342" s="186"/>
      <c r="C342" s="120" t="s">
        <v>5</v>
      </c>
      <c r="D342" s="51" t="s">
        <v>279</v>
      </c>
      <c r="E342" s="105">
        <v>20747516</v>
      </c>
      <c r="F342" s="35">
        <v>15160170</v>
      </c>
      <c r="G342" s="35">
        <v>4</v>
      </c>
      <c r="H342" s="35"/>
      <c r="I342" s="102">
        <v>106.01</v>
      </c>
      <c r="J342" s="102">
        <f t="shared" si="14"/>
        <v>424.04</v>
      </c>
      <c r="K342" s="32" t="s">
        <v>353</v>
      </c>
      <c r="L342" s="102">
        <v>135.66033731250002</v>
      </c>
      <c r="M342" s="103">
        <f t="shared" si="15"/>
        <v>542.64134925000008</v>
      </c>
      <c r="N342" s="32" t="s">
        <v>295</v>
      </c>
      <c r="P342">
        <f>INDEX('[2]ALL PO for 3 unit'!$R$2:$R$184,MATCH(E342,'[2]ALL PO for 3 unit'!$B$2:$B$184,0))</f>
        <v>12</v>
      </c>
      <c r="Q342" t="str">
        <f>INDEX('[2]ALL PO for 3 unit'!$AC$2:$AC$184,MATCH(E342,'[2]ALL PO for 3 unit'!$B$2:$B$184,0))</f>
        <v>Ex stk in SG</v>
      </c>
    </row>
    <row r="343" spans="1:17" ht="15.75" hidden="1" x14ac:dyDescent="0.25">
      <c r="A343" s="201"/>
      <c r="B343" s="186"/>
      <c r="C343" s="120" t="s">
        <v>5</v>
      </c>
      <c r="D343" s="51" t="s">
        <v>25</v>
      </c>
      <c r="E343" s="105">
        <v>13948981</v>
      </c>
      <c r="F343" s="35"/>
      <c r="G343" s="35">
        <v>1</v>
      </c>
      <c r="H343" s="35"/>
      <c r="I343" s="102">
        <f>INDEX('[1]CE 1'!$S$165:$S$335,MATCH(E343,'[1]CE 1'!$N$165:$N$335,0))</f>
        <v>25.08</v>
      </c>
      <c r="J343" s="102">
        <f t="shared" si="14"/>
        <v>25.08</v>
      </c>
      <c r="K343" s="32" t="s">
        <v>353</v>
      </c>
      <c r="L343" s="102">
        <v>31.603823999999996</v>
      </c>
      <c r="M343" s="103">
        <f t="shared" si="15"/>
        <v>31.603823999999996</v>
      </c>
      <c r="N343" s="32" t="s">
        <v>280</v>
      </c>
      <c r="P343">
        <f>INDEX('[2]ALL PO for 3 unit'!$R$2:$R$184,MATCH(E343,'[2]ALL PO for 3 unit'!$B$2:$B$184,0))</f>
        <v>8</v>
      </c>
      <c r="Q343" t="str">
        <f>INDEX('[2]ALL PO for 3 unit'!$AC$2:$AC$184,MATCH(E343,'[2]ALL PO for 3 unit'!$B$2:$B$184,0))</f>
        <v xml:space="preserve"> CE1 EX stk in SG</v>
      </c>
    </row>
    <row r="344" spans="1:17" ht="15.75" hidden="1" x14ac:dyDescent="0.25">
      <c r="A344" s="201"/>
      <c r="B344" s="186"/>
      <c r="C344" s="120" t="s">
        <v>5</v>
      </c>
      <c r="D344" s="51" t="s">
        <v>194</v>
      </c>
      <c r="E344" s="105">
        <v>20411860</v>
      </c>
      <c r="F344" s="35"/>
      <c r="G344" s="35">
        <v>1</v>
      </c>
      <c r="H344" s="35"/>
      <c r="I344" s="102">
        <v>119600.79</v>
      </c>
      <c r="J344" s="102">
        <f t="shared" si="14"/>
        <v>119600.79</v>
      </c>
      <c r="K344" s="32" t="s">
        <v>6</v>
      </c>
      <c r="L344" s="102">
        <v>49.300272</v>
      </c>
      <c r="M344" s="103">
        <f t="shared" si="15"/>
        <v>49.300272</v>
      </c>
      <c r="N344" s="32" t="s">
        <v>55</v>
      </c>
      <c r="O344" t="s">
        <v>359</v>
      </c>
      <c r="P344">
        <f>INDEX('[2]ALL PO for 3 unit'!$R$2:$R$184,MATCH(E344,'[2]ALL PO for 3 unit'!$B$2:$B$184,0))</f>
        <v>0</v>
      </c>
      <c r="Q344" t="str">
        <f>INDEX('[2]ALL PO for 3 unit'!$AC$2:$AC$184,MATCH(E344,'[2]ALL PO for 3 unit'!$B$2:$B$184,0))</f>
        <v>EX stk in Reman</v>
      </c>
    </row>
    <row r="345" spans="1:17" ht="15.75" hidden="1" x14ac:dyDescent="0.25">
      <c r="A345" s="201"/>
      <c r="B345" s="186"/>
      <c r="C345" s="120" t="s">
        <v>5</v>
      </c>
      <c r="D345" s="51" t="s">
        <v>194</v>
      </c>
      <c r="E345" s="105" t="s">
        <v>80</v>
      </c>
      <c r="F345" s="35"/>
      <c r="G345" s="35">
        <v>1</v>
      </c>
      <c r="H345" s="35"/>
      <c r="I345" s="102">
        <v>160000</v>
      </c>
      <c r="J345" s="102">
        <f t="shared" si="14"/>
        <v>160000</v>
      </c>
      <c r="K345" s="32" t="s">
        <v>6</v>
      </c>
      <c r="L345" s="102">
        <v>49.300272</v>
      </c>
      <c r="M345" s="103">
        <f t="shared" si="15"/>
        <v>49.300272</v>
      </c>
      <c r="N345" s="32"/>
      <c r="P345">
        <f>INDEX('[2]ALL PO for 3 unit'!$R$2:$R$184,MATCH(E345,'[2]ALL PO for 3 unit'!$B$2:$B$184,0))</f>
        <v>0</v>
      </c>
      <c r="Q345" t="str">
        <f>INDEX('[2]ALL PO for 3 unit'!$AC$2:$AC$184,MATCH(E345,'[2]ALL PO for 3 unit'!$B$2:$B$184,0))</f>
        <v>Local</v>
      </c>
    </row>
    <row r="346" spans="1:17" ht="15.75" hidden="1" x14ac:dyDescent="0.25">
      <c r="A346" s="201"/>
      <c r="B346" s="186"/>
      <c r="C346" s="120" t="s">
        <v>5</v>
      </c>
      <c r="D346" s="51" t="s">
        <v>121</v>
      </c>
      <c r="E346" s="105">
        <v>20489341</v>
      </c>
      <c r="F346" s="35"/>
      <c r="G346" s="35">
        <v>1</v>
      </c>
      <c r="H346" s="35"/>
      <c r="I346" s="102">
        <f>INDEX('[1]CE 1'!$S$165:$S$335,MATCH(E346,'[1]CE 1'!$N$165:$N$335,0))</f>
        <v>23.85</v>
      </c>
      <c r="J346" s="102">
        <f t="shared" si="14"/>
        <v>23.85</v>
      </c>
      <c r="K346" s="32" t="s">
        <v>353</v>
      </c>
      <c r="L346" s="102">
        <v>29.592517500000003</v>
      </c>
      <c r="M346" s="103">
        <f t="shared" si="15"/>
        <v>29.592517500000003</v>
      </c>
      <c r="N346" s="32" t="s">
        <v>295</v>
      </c>
      <c r="P346">
        <f>INDEX('[2]ALL PO for 3 unit'!$R$2:$R$184,MATCH(E346,'[2]ALL PO for 3 unit'!$B$2:$B$184,0))</f>
        <v>1</v>
      </c>
      <c r="Q346" t="str">
        <f>INDEX('[2]ALL PO for 3 unit'!$AC$2:$AC$184,MATCH(E346,'[2]ALL PO for 3 unit'!$B$2:$B$184,0))</f>
        <v>Ex stk in SG</v>
      </c>
    </row>
    <row r="347" spans="1:17" ht="15.75" hidden="1" x14ac:dyDescent="0.25">
      <c r="A347" s="201"/>
      <c r="B347" s="186"/>
      <c r="C347" s="120"/>
      <c r="D347" s="51" t="s">
        <v>138</v>
      </c>
      <c r="E347" s="105">
        <v>994390</v>
      </c>
      <c r="F347" s="35">
        <v>968553</v>
      </c>
      <c r="G347" s="35">
        <v>1</v>
      </c>
      <c r="H347" s="35"/>
      <c r="I347" s="102">
        <f>INDEX('[1]CE 1'!$S$165:$S$335,MATCH(E347,'[1]CE 1'!$N$165:$N$335,0))</f>
        <v>3.54</v>
      </c>
      <c r="J347" s="102">
        <f t="shared" si="14"/>
        <v>3.54</v>
      </c>
      <c r="K347" s="32" t="s">
        <v>353</v>
      </c>
      <c r="L347" s="102">
        <v>4.5304008750000007</v>
      </c>
      <c r="M347" s="103">
        <f t="shared" si="15"/>
        <v>4.5304008750000007</v>
      </c>
      <c r="N347" s="32" t="s">
        <v>295</v>
      </c>
      <c r="P347">
        <f>INDEX('[2]ALL PO for 3 unit'!$R$2:$R$184,MATCH(E347,'[2]ALL PO for 3 unit'!$B$2:$B$184,0))</f>
        <v>2</v>
      </c>
      <c r="Q347" t="str">
        <f>INDEX('[2]ALL PO for 3 unit'!$AC$2:$AC$184,MATCH(E347,'[2]ALL PO for 3 unit'!$B$2:$B$184,0))</f>
        <v>CE1 EX Stock</v>
      </c>
    </row>
    <row r="348" spans="1:17" s="145" customFormat="1" ht="15.75" hidden="1" x14ac:dyDescent="0.25">
      <c r="A348" s="201"/>
      <c r="B348" s="186"/>
      <c r="C348" s="141" t="s">
        <v>5</v>
      </c>
      <c r="D348" s="142" t="s">
        <v>56</v>
      </c>
      <c r="E348" s="143" t="s">
        <v>80</v>
      </c>
      <c r="F348" s="37"/>
      <c r="G348" s="37">
        <v>4</v>
      </c>
      <c r="H348" s="37"/>
      <c r="I348" s="137"/>
      <c r="J348" s="137">
        <f t="shared" si="14"/>
        <v>0</v>
      </c>
      <c r="K348" s="36"/>
      <c r="L348" s="137"/>
      <c r="M348" s="144">
        <f t="shared" si="15"/>
        <v>0</v>
      </c>
      <c r="N348" s="36"/>
      <c r="P348" s="145">
        <f>INDEX('[2]ALL PO for 3 unit'!$R$2:$R$184,MATCH(E348,'[2]ALL PO for 3 unit'!$B$2:$B$184,0))</f>
        <v>0</v>
      </c>
      <c r="Q348" s="145" t="str">
        <f>INDEX('[2]ALL PO for 3 unit'!$AC$2:$AC$184,MATCH(E348,'[2]ALL PO for 3 unit'!$B$2:$B$184,0))</f>
        <v>Local</v>
      </c>
    </row>
    <row r="349" spans="1:17" ht="15.75" hidden="1" x14ac:dyDescent="0.25">
      <c r="A349" s="201"/>
      <c r="B349" s="186"/>
      <c r="C349" s="120" t="s">
        <v>5</v>
      </c>
      <c r="D349" s="51" t="s">
        <v>284</v>
      </c>
      <c r="E349" s="105">
        <v>17248194</v>
      </c>
      <c r="F349" s="35"/>
      <c r="G349" s="35">
        <v>1</v>
      </c>
      <c r="H349" s="35"/>
      <c r="I349" s="102">
        <f>INDEX('[1]CE 1'!$S$165:$S$335,MATCH(E349,'[1]CE 1'!$N$165:$N$335,0))</f>
        <v>80.41</v>
      </c>
      <c r="J349" s="102">
        <f t="shared" si="14"/>
        <v>80.41</v>
      </c>
      <c r="K349" s="32" t="s">
        <v>353</v>
      </c>
      <c r="L349" s="102">
        <v>99.780681000000016</v>
      </c>
      <c r="M349" s="103">
        <f t="shared" si="15"/>
        <v>99.780681000000016</v>
      </c>
      <c r="N349" s="32" t="s">
        <v>295</v>
      </c>
      <c r="P349">
        <f>INDEX('[2]ALL PO for 3 unit'!$R$2:$R$184,MATCH(E349,'[2]ALL PO for 3 unit'!$B$2:$B$184,0))</f>
        <v>3</v>
      </c>
      <c r="Q349" t="str">
        <f>INDEX('[2]ALL PO for 3 unit'!$AC$2:$AC$184,MATCH(E349,'[2]ALL PO for 3 unit'!$B$2:$B$184,0))</f>
        <v>Ex stk in SG</v>
      </c>
    </row>
    <row r="350" spans="1:17" ht="15.75" hidden="1" x14ac:dyDescent="0.25">
      <c r="A350" s="201"/>
      <c r="B350" s="186"/>
      <c r="C350" s="120" t="s">
        <v>5</v>
      </c>
      <c r="D350" s="51" t="s">
        <v>321</v>
      </c>
      <c r="E350" s="105">
        <v>11423594</v>
      </c>
      <c r="F350" s="35"/>
      <c r="G350" s="35">
        <v>1</v>
      </c>
      <c r="H350" s="35"/>
      <c r="I350" s="102">
        <f>INDEX('[1]CE 1'!$S$165:$S$335,MATCH(E350,'[1]CE 1'!$N$165:$N$335,0))</f>
        <v>117</v>
      </c>
      <c r="J350" s="102">
        <f t="shared" si="14"/>
        <v>117</v>
      </c>
      <c r="K350" s="32" t="s">
        <v>353</v>
      </c>
      <c r="L350" s="102">
        <v>145.23722850000001</v>
      </c>
      <c r="M350" s="103">
        <f t="shared" si="15"/>
        <v>145.23722850000001</v>
      </c>
      <c r="N350" s="32" t="s">
        <v>295</v>
      </c>
      <c r="P350">
        <f>INDEX('[2]ALL PO for 3 unit'!$R$2:$R$184,MATCH(E350,'[2]ALL PO for 3 unit'!$B$2:$B$184,0))</f>
        <v>2</v>
      </c>
      <c r="Q350" t="str">
        <f>INDEX('[2]ALL PO for 3 unit'!$AC$2:$AC$184,MATCH(E350,'[2]ALL PO for 3 unit'!$B$2:$B$184,0))</f>
        <v>Ex stk in SG</v>
      </c>
    </row>
    <row r="351" spans="1:17" ht="15.75" hidden="1" x14ac:dyDescent="0.25">
      <c r="A351" s="201"/>
      <c r="B351" s="186"/>
      <c r="C351" s="120" t="s">
        <v>5</v>
      </c>
      <c r="D351" s="51" t="s">
        <v>322</v>
      </c>
      <c r="E351" s="105">
        <v>13949736</v>
      </c>
      <c r="F351" s="35"/>
      <c r="G351" s="35">
        <v>1</v>
      </c>
      <c r="H351" s="35"/>
      <c r="I351" s="102">
        <f>INDEX('[1]CE 1'!$S$165:$S$335,MATCH(E351,'[1]CE 1'!$N$165:$N$335,0))</f>
        <v>54.43</v>
      </c>
      <c r="J351" s="102">
        <f t="shared" si="14"/>
        <v>54.43</v>
      </c>
      <c r="K351" s="32" t="s">
        <v>353</v>
      </c>
      <c r="L351" s="102">
        <v>67.544158500000009</v>
      </c>
      <c r="M351" s="103">
        <f t="shared" si="15"/>
        <v>67.544158500000009</v>
      </c>
      <c r="N351" s="32" t="s">
        <v>295</v>
      </c>
      <c r="P351">
        <f>INDEX('[2]ALL PO for 3 unit'!$R$2:$R$184,MATCH(E351,'[2]ALL PO for 3 unit'!$B$2:$B$184,0))</f>
        <v>2</v>
      </c>
      <c r="Q351" t="str">
        <f>INDEX('[2]ALL PO for 3 unit'!$AC$2:$AC$184,MATCH(E351,'[2]ALL PO for 3 unit'!$B$2:$B$184,0))</f>
        <v>Ex stk in SG</v>
      </c>
    </row>
    <row r="352" spans="1:17" ht="15.75" hidden="1" x14ac:dyDescent="0.25">
      <c r="A352" s="201"/>
      <c r="B352" s="186"/>
      <c r="C352" s="120" t="s">
        <v>5</v>
      </c>
      <c r="D352" s="51" t="s">
        <v>323</v>
      </c>
      <c r="E352" s="105">
        <v>3827530</v>
      </c>
      <c r="F352" s="35"/>
      <c r="G352" s="35">
        <v>1</v>
      </c>
      <c r="H352" s="35"/>
      <c r="I352" s="102">
        <f>INDEX('[1]CE 1'!$S$165:$S$335,MATCH(E352,'[1]CE 1'!$N$165:$N$335,0))</f>
        <v>17.54</v>
      </c>
      <c r="J352" s="102">
        <f t="shared" si="14"/>
        <v>17.54</v>
      </c>
      <c r="K352" s="32" t="s">
        <v>353</v>
      </c>
      <c r="L352" s="102">
        <v>21.843549000000003</v>
      </c>
      <c r="M352" s="103">
        <f t="shared" si="15"/>
        <v>21.843549000000003</v>
      </c>
      <c r="N352" s="32" t="s">
        <v>308</v>
      </c>
      <c r="P352">
        <f>INDEX('[2]ALL PO for 3 unit'!$R$2:$R$184,MATCH(E352,'[2]ALL PO for 3 unit'!$B$2:$B$184,0))</f>
        <v>2</v>
      </c>
      <c r="Q352" t="str">
        <f>INDEX('[2]ALL PO for 3 unit'!$AC$2:$AC$184,MATCH(E352,'[2]ALL PO for 3 unit'!$B$2:$B$184,0))</f>
        <v>Ex stk in SG</v>
      </c>
    </row>
    <row r="353" spans="1:17" ht="15.75" hidden="1" x14ac:dyDescent="0.25">
      <c r="A353" s="201"/>
      <c r="B353" s="186"/>
      <c r="C353" s="120" t="s">
        <v>5</v>
      </c>
      <c r="D353" s="51" t="s">
        <v>93</v>
      </c>
      <c r="E353" s="105">
        <v>3832906</v>
      </c>
      <c r="F353" s="35"/>
      <c r="G353" s="35">
        <v>1</v>
      </c>
      <c r="H353" s="35"/>
      <c r="I353" s="102">
        <f>INDEX('[1]CE 1'!$S$165:$S$335,MATCH(E353,'[1]CE 1'!$N$165:$N$335,0))</f>
        <v>26.37</v>
      </c>
      <c r="J353" s="102">
        <f t="shared" si="14"/>
        <v>26.37</v>
      </c>
      <c r="K353" s="32" t="s">
        <v>353</v>
      </c>
      <c r="L353" s="102">
        <v>32.724646500000006</v>
      </c>
      <c r="M353" s="103">
        <f t="shared" si="15"/>
        <v>32.724646500000006</v>
      </c>
      <c r="N353" s="32" t="s">
        <v>308</v>
      </c>
      <c r="P353">
        <f>INDEX('[2]ALL PO for 3 unit'!$R$2:$R$184,MATCH(E353,'[2]ALL PO for 3 unit'!$B$2:$B$184,0))</f>
        <v>2</v>
      </c>
      <c r="Q353" t="str">
        <f>INDEX('[2]ALL PO for 3 unit'!$AC$2:$AC$184,MATCH(E353,'[2]ALL PO for 3 unit'!$B$2:$B$184,0))</f>
        <v>Ex stk in SG</v>
      </c>
    </row>
    <row r="354" spans="1:17" ht="15.75" hidden="1" x14ac:dyDescent="0.25">
      <c r="A354" s="201"/>
      <c r="B354" s="186"/>
      <c r="C354" s="120" t="s">
        <v>5</v>
      </c>
      <c r="D354" s="51" t="s">
        <v>25</v>
      </c>
      <c r="E354" s="105">
        <v>13945512</v>
      </c>
      <c r="F354" s="35"/>
      <c r="G354" s="35">
        <v>1</v>
      </c>
      <c r="H354" s="35"/>
      <c r="I354" s="102">
        <f>INDEX('[1]CE 1'!$S$165:$S$335,MATCH(E354,'[1]CE 1'!$N$165:$N$335,0))</f>
        <v>13.47</v>
      </c>
      <c r="J354" s="102">
        <f t="shared" si="14"/>
        <v>13.47</v>
      </c>
      <c r="K354" s="32" t="s">
        <v>353</v>
      </c>
      <c r="L354" s="102">
        <v>16.718247000000002</v>
      </c>
      <c r="M354" s="103">
        <f t="shared" si="15"/>
        <v>16.718247000000002</v>
      </c>
      <c r="N354" s="32" t="s">
        <v>295</v>
      </c>
      <c r="P354">
        <f>INDEX('[2]ALL PO for 3 unit'!$R$2:$R$184,MATCH(E354,'[2]ALL PO for 3 unit'!$B$2:$B$184,0))</f>
        <v>2</v>
      </c>
      <c r="Q354" t="str">
        <f>INDEX('[2]ALL PO for 3 unit'!$AC$2:$AC$184,MATCH(E354,'[2]ALL PO for 3 unit'!$B$2:$B$184,0))</f>
        <v>Ex stk in SG</v>
      </c>
    </row>
    <row r="355" spans="1:17" ht="15.75" hidden="1" x14ac:dyDescent="0.25">
      <c r="A355" s="201"/>
      <c r="B355" s="186"/>
      <c r="C355" s="120" t="s">
        <v>5</v>
      </c>
      <c r="D355" s="51" t="s">
        <v>323</v>
      </c>
      <c r="E355" s="105">
        <v>21347087</v>
      </c>
      <c r="F355" s="35">
        <v>85108423</v>
      </c>
      <c r="G355" s="35">
        <v>1</v>
      </c>
      <c r="H355" s="35"/>
      <c r="I355" s="102">
        <f>INDEX('[1]CE 1'!$S$165:$S$335,MATCH(E355,'[1]CE 1'!$N$165:$N$335,0))</f>
        <v>70.97</v>
      </c>
      <c r="J355" s="102">
        <f t="shared" si="14"/>
        <v>70.97</v>
      </c>
      <c r="K355" s="32" t="s">
        <v>353</v>
      </c>
      <c r="L355" s="102">
        <v>88.065705000000008</v>
      </c>
      <c r="M355" s="103">
        <f t="shared" si="15"/>
        <v>88.065705000000008</v>
      </c>
      <c r="N355" s="32" t="s">
        <v>295</v>
      </c>
      <c r="P355">
        <f>INDEX('[2]ALL PO for 3 unit'!$R$2:$R$184,MATCH(E355,'[2]ALL PO for 3 unit'!$B$2:$B$184,0))</f>
        <v>2</v>
      </c>
      <c r="Q355" t="str">
        <f>INDEX('[2]ALL PO for 3 unit'!$AC$2:$AC$184,MATCH(E355,'[2]ALL PO for 3 unit'!$B$2:$B$184,0))</f>
        <v>Ex stk in SG</v>
      </c>
    </row>
    <row r="356" spans="1:17" ht="15.75" hidden="1" x14ac:dyDescent="0.25">
      <c r="A356" s="201"/>
      <c r="B356" s="186"/>
      <c r="C356" s="120" t="s">
        <v>5</v>
      </c>
      <c r="D356" s="51" t="s">
        <v>323</v>
      </c>
      <c r="E356" s="105">
        <v>3825169</v>
      </c>
      <c r="F356" s="35"/>
      <c r="G356" s="35">
        <v>1</v>
      </c>
      <c r="H356" s="35"/>
      <c r="I356" s="102">
        <f>INDEX('[1]CE 1'!$S$165:$S$335,MATCH(E356,'[1]CE 1'!$N$165:$N$335,0))</f>
        <v>80.62</v>
      </c>
      <c r="J356" s="102">
        <f t="shared" si="14"/>
        <v>80.62</v>
      </c>
      <c r="K356" s="32" t="s">
        <v>353</v>
      </c>
      <c r="L356" s="102">
        <v>100.04508150000001</v>
      </c>
      <c r="M356" s="103">
        <f t="shared" si="15"/>
        <v>100.04508150000001</v>
      </c>
      <c r="N356" s="32" t="s">
        <v>245</v>
      </c>
      <c r="P356">
        <f>INDEX('[2]ALL PO for 3 unit'!$R$2:$R$184,MATCH(E356,'[2]ALL PO for 3 unit'!$B$2:$B$184,0))</f>
        <v>2</v>
      </c>
      <c r="Q356" t="str">
        <f>INDEX('[2]ALL PO for 3 unit'!$AC$2:$AC$184,MATCH(E356,'[2]ALL PO for 3 unit'!$B$2:$B$184,0))</f>
        <v>Ex stk in SG</v>
      </c>
    </row>
    <row r="357" spans="1:17" ht="15.75" hidden="1" x14ac:dyDescent="0.25">
      <c r="A357" s="201"/>
      <c r="B357" s="186"/>
      <c r="C357" s="120"/>
      <c r="D357" s="51" t="s">
        <v>324</v>
      </c>
      <c r="E357" s="105">
        <v>14528378</v>
      </c>
      <c r="F357" s="35"/>
      <c r="G357" s="35">
        <v>1</v>
      </c>
      <c r="H357" s="35"/>
      <c r="I357" s="102">
        <f>INDEX('[1]CE 1'!$S$165:$S$335,MATCH(E357,'[1]CE 1'!$N$165:$N$335,0))</f>
        <v>896.03</v>
      </c>
      <c r="J357" s="102">
        <f t="shared" si="14"/>
        <v>896.03</v>
      </c>
      <c r="K357" s="32" t="s">
        <v>353</v>
      </c>
      <c r="L357" s="102">
        <v>1128.9952799999999</v>
      </c>
      <c r="M357" s="103">
        <f t="shared" si="15"/>
        <v>1128.9952799999999</v>
      </c>
      <c r="N357" s="32" t="s">
        <v>55</v>
      </c>
      <c r="P357">
        <f>INDEX('[2]ALL PO for 3 unit'!$R$2:$R$184,MATCH(E357,'[2]ALL PO for 3 unit'!$B$2:$B$184,0))</f>
        <v>3</v>
      </c>
      <c r="Q357" t="str">
        <f>INDEX('[2]ALL PO for 3 unit'!$AC$2:$AC$184,MATCH(E357,'[2]ALL PO for 3 unit'!$B$2:$B$184,0))</f>
        <v>CE1 EX Stock</v>
      </c>
    </row>
    <row r="358" spans="1:17" ht="15.75" hidden="1" x14ac:dyDescent="0.25">
      <c r="A358" s="201"/>
      <c r="B358" s="186"/>
      <c r="C358" s="120" t="s">
        <v>5</v>
      </c>
      <c r="D358" s="51" t="s">
        <v>303</v>
      </c>
      <c r="E358" s="105">
        <v>3595265</v>
      </c>
      <c r="F358" s="35"/>
      <c r="G358" s="35">
        <v>2</v>
      </c>
      <c r="H358" s="35"/>
      <c r="I358" s="102">
        <f>INDEX('[1]CE 1'!$S$165:$S$335,MATCH(E358,'[1]CE 1'!$N$165:$N$335,0))</f>
        <v>1.79</v>
      </c>
      <c r="J358" s="102">
        <f t="shared" si="14"/>
        <v>3.58</v>
      </c>
      <c r="K358" s="32" t="s">
        <v>353</v>
      </c>
      <c r="L358" s="102">
        <v>2.2168965000000003</v>
      </c>
      <c r="M358" s="103">
        <f t="shared" si="15"/>
        <v>4.4337930000000005</v>
      </c>
      <c r="N358" s="32" t="s">
        <v>295</v>
      </c>
      <c r="P358">
        <f>INDEX('[2]ALL PO for 3 unit'!$R$2:$R$184,MATCH(E358,'[2]ALL PO for 3 unit'!$B$2:$B$184,0))</f>
        <v>4</v>
      </c>
      <c r="Q358" t="str">
        <f>INDEX('[2]ALL PO for 3 unit'!$AC$2:$AC$184,MATCH(E358,'[2]ALL PO for 3 unit'!$B$2:$B$184,0))</f>
        <v>Ex stk in SG</v>
      </c>
    </row>
    <row r="359" spans="1:17" ht="15.75" hidden="1" x14ac:dyDescent="0.25">
      <c r="A359" s="201" t="s">
        <v>325</v>
      </c>
      <c r="B359" s="186" t="s">
        <v>196</v>
      </c>
      <c r="C359" s="61" t="s">
        <v>326</v>
      </c>
      <c r="D359" s="51" t="s">
        <v>197</v>
      </c>
      <c r="E359" s="105">
        <v>11706002</v>
      </c>
      <c r="F359" s="35"/>
      <c r="G359" s="35">
        <v>2</v>
      </c>
      <c r="H359" s="35"/>
      <c r="I359" s="102">
        <v>27.92</v>
      </c>
      <c r="J359" s="102">
        <f t="shared" si="14"/>
        <v>55.84</v>
      </c>
      <c r="K359" s="32" t="s">
        <v>353</v>
      </c>
      <c r="L359" s="102">
        <v>69.534062812499997</v>
      </c>
      <c r="M359" s="103">
        <f t="shared" si="15"/>
        <v>139.06812562499999</v>
      </c>
      <c r="N359" s="32" t="s">
        <v>280</v>
      </c>
      <c r="O359" t="s">
        <v>356</v>
      </c>
      <c r="P359">
        <f>INDEX('[2]ALL PO for 3 unit'!$R$2:$R$184,MATCH(E359,'[2]ALL PO for 3 unit'!$B$2:$B$184,0))</f>
        <v>0</v>
      </c>
      <c r="Q359" t="str">
        <f>INDEX('[2]ALL PO for 3 unit'!$AC$2:$AC$184,MATCH(E359,'[2]ALL PO for 3 unit'!$B$2:$B$184,0))</f>
        <v>Ex stk in Reman</v>
      </c>
    </row>
    <row r="360" spans="1:17" ht="15.75" hidden="1" x14ac:dyDescent="0.25">
      <c r="A360" s="201"/>
      <c r="B360" s="186"/>
      <c r="C360" s="61" t="s">
        <v>326</v>
      </c>
      <c r="D360" s="51" t="s">
        <v>199</v>
      </c>
      <c r="E360" s="105">
        <v>14516637</v>
      </c>
      <c r="F360" s="35"/>
      <c r="G360" s="35">
        <v>4</v>
      </c>
      <c r="H360" s="35"/>
      <c r="I360" s="102">
        <f>INDEX('[1]CE 1'!$S$165:$S$335,MATCH(E360,'[1]CE 1'!$N$165:$N$335,0))</f>
        <v>45.39</v>
      </c>
      <c r="J360" s="102">
        <f t="shared" si="14"/>
        <v>181.56</v>
      </c>
      <c r="K360" s="32" t="s">
        <v>353</v>
      </c>
      <c r="L360" s="102">
        <v>57.195935999999989</v>
      </c>
      <c r="M360" s="103">
        <f t="shared" si="15"/>
        <v>228.78374399999996</v>
      </c>
      <c r="N360" s="32" t="s">
        <v>55</v>
      </c>
      <c r="P360">
        <f>INDEX('[2]ALL PO for 3 unit'!$R$2:$R$184,MATCH(E360,'[2]ALL PO for 3 unit'!$B$2:$B$184,0))</f>
        <v>8</v>
      </c>
      <c r="Q360" t="str">
        <f>INDEX('[2]ALL PO for 3 unit'!$AC$2:$AC$184,MATCH(E360,'[2]ALL PO for 3 unit'!$B$2:$B$184,0))</f>
        <v>CE1 EX Stock</v>
      </c>
    </row>
    <row r="361" spans="1:17" ht="15.75" hidden="1" x14ac:dyDescent="0.25">
      <c r="A361" s="201"/>
      <c r="B361" s="186"/>
      <c r="C361" s="61" t="s">
        <v>326</v>
      </c>
      <c r="D361" s="51" t="s">
        <v>201</v>
      </c>
      <c r="E361" s="105" t="s">
        <v>327</v>
      </c>
      <c r="F361" s="35">
        <v>14619355</v>
      </c>
      <c r="G361" s="35">
        <v>1</v>
      </c>
      <c r="H361" s="35"/>
      <c r="I361" s="102">
        <v>37.26</v>
      </c>
      <c r="J361" s="102">
        <f t="shared" si="14"/>
        <v>37.26</v>
      </c>
      <c r="K361" s="32" t="s">
        <v>353</v>
      </c>
      <c r="L361" s="102">
        <v>45.110793000000008</v>
      </c>
      <c r="M361" s="103">
        <f t="shared" si="15"/>
        <v>45.110793000000008</v>
      </c>
      <c r="N361" s="32" t="s">
        <v>328</v>
      </c>
      <c r="P361">
        <f>INDEX('[2]ALL PO for 3 unit'!$R$2:$R$184,MATCH(E361,'[2]ALL PO for 3 unit'!$B$2:$B$184,0))</f>
        <v>1</v>
      </c>
      <c r="Q361" t="str">
        <f>INDEX('[2]ALL PO for 3 unit'!$AC$2:$AC$184,MATCH(E361,'[2]ALL PO for 3 unit'!$B$2:$B$184,0))</f>
        <v>Ex stk in SG</v>
      </c>
    </row>
    <row r="362" spans="1:17" ht="15.75" hidden="1" x14ac:dyDescent="0.25">
      <c r="A362" s="201"/>
      <c r="B362" s="186"/>
      <c r="C362" s="61" t="s">
        <v>326</v>
      </c>
      <c r="D362" s="51" t="s">
        <v>12</v>
      </c>
      <c r="E362" s="105" t="s">
        <v>202</v>
      </c>
      <c r="F362" s="35"/>
      <c r="G362" s="35">
        <v>4</v>
      </c>
      <c r="H362" s="35"/>
      <c r="I362" s="102">
        <v>23800</v>
      </c>
      <c r="J362" s="102">
        <f t="shared" si="14"/>
        <v>95200</v>
      </c>
      <c r="K362" s="32" t="s">
        <v>6</v>
      </c>
      <c r="L362" s="102">
        <v>8.5680000000000014</v>
      </c>
      <c r="M362" s="103">
        <f t="shared" si="15"/>
        <v>34.272000000000006</v>
      </c>
      <c r="N362" s="32" t="s">
        <v>280</v>
      </c>
      <c r="P362">
        <f>INDEX('[2]ALL PO for 3 unit'!$R$2:$R$184,MATCH(E362,'[2]ALL PO for 3 unit'!$B$2:$B$184,0))</f>
        <v>0</v>
      </c>
      <c r="Q362" t="str">
        <f>INDEX('[2]ALL PO for 3 unit'!$AC$2:$AC$184,MATCH(E362,'[2]ALL PO for 3 unit'!$B$2:$B$184,0))</f>
        <v>Local</v>
      </c>
    </row>
    <row r="363" spans="1:17" ht="15.75" hidden="1" x14ac:dyDescent="0.25">
      <c r="A363" s="201"/>
      <c r="B363" s="186"/>
      <c r="C363" s="61" t="s">
        <v>326</v>
      </c>
      <c r="D363" s="51" t="s">
        <v>312</v>
      </c>
      <c r="E363" s="105">
        <v>11705994</v>
      </c>
      <c r="F363" s="35"/>
      <c r="G363" s="35">
        <v>4</v>
      </c>
      <c r="H363" s="35"/>
      <c r="I363" s="102">
        <f>INDEX('[1]CE 1'!$S$165:$S$335,MATCH(E363,'[1]CE 1'!$N$165:$N$335,0))</f>
        <v>8.8000000000000007</v>
      </c>
      <c r="J363" s="102">
        <f t="shared" si="14"/>
        <v>35.200000000000003</v>
      </c>
      <c r="K363" s="32" t="s">
        <v>353</v>
      </c>
      <c r="L363" s="102">
        <v>10.962451500000002</v>
      </c>
      <c r="M363" s="103">
        <f t="shared" si="15"/>
        <v>43.849806000000008</v>
      </c>
      <c r="N363" s="32" t="s">
        <v>295</v>
      </c>
      <c r="P363">
        <f>INDEX('[2]ALL PO for 3 unit'!$R$2:$R$184,MATCH(E363,'[2]ALL PO for 3 unit'!$B$2:$B$184,0))</f>
        <v>8</v>
      </c>
      <c r="Q363" t="str">
        <f>INDEX('[2]ALL PO for 3 unit'!$AC$2:$AC$184,MATCH(E363,'[2]ALL PO for 3 unit'!$B$2:$B$184,0))</f>
        <v>Ex stk in SG</v>
      </c>
    </row>
    <row r="364" spans="1:17" ht="15.75" hidden="1" x14ac:dyDescent="0.25">
      <c r="A364" s="201"/>
      <c r="B364" s="186"/>
      <c r="C364" s="61" t="s">
        <v>326</v>
      </c>
      <c r="D364" s="51" t="s">
        <v>329</v>
      </c>
      <c r="E364" s="105">
        <v>11705995</v>
      </c>
      <c r="F364" s="35"/>
      <c r="G364" s="35">
        <v>2</v>
      </c>
      <c r="H364" s="35"/>
      <c r="I364" s="102">
        <f>INDEX('[1]CE 1'!$S$165:$S$335,MATCH(E364,'[1]CE 1'!$N$165:$N$335,0))</f>
        <v>11.72</v>
      </c>
      <c r="J364" s="102">
        <f t="shared" si="14"/>
        <v>23.44</v>
      </c>
      <c r="K364" s="32" t="s">
        <v>353</v>
      </c>
      <c r="L364" s="102">
        <v>14.542027500000003</v>
      </c>
      <c r="M364" s="103">
        <f t="shared" si="15"/>
        <v>29.084055000000006</v>
      </c>
      <c r="N364" s="32" t="s">
        <v>295</v>
      </c>
      <c r="P364">
        <f>INDEX('[2]ALL PO for 3 unit'!$R$2:$R$184,MATCH(E364,'[2]ALL PO for 3 unit'!$B$2:$B$184,0))</f>
        <v>4</v>
      </c>
      <c r="Q364" t="str">
        <f>INDEX('[2]ALL PO for 3 unit'!$AC$2:$AC$184,MATCH(E364,'[2]ALL PO for 3 unit'!$B$2:$B$184,0))</f>
        <v>Ex stk in SG</v>
      </c>
    </row>
    <row r="365" spans="1:17" ht="15.75" hidden="1" x14ac:dyDescent="0.25">
      <c r="A365" s="201"/>
      <c r="B365" s="186"/>
      <c r="C365" s="61" t="s">
        <v>326</v>
      </c>
      <c r="D365" s="51" t="s">
        <v>330</v>
      </c>
      <c r="E365" s="105">
        <v>14516640</v>
      </c>
      <c r="F365" s="35"/>
      <c r="G365" s="35">
        <v>2</v>
      </c>
      <c r="H365" s="35"/>
      <c r="I365" s="102">
        <f>INDEX('[1]CE 1'!$S$165:$S$335,MATCH(E365,'[1]CE 1'!$N$165:$N$335,0))</f>
        <v>101.21</v>
      </c>
      <c r="J365" s="102">
        <f t="shared" si="14"/>
        <v>202.42</v>
      </c>
      <c r="K365" s="32" t="s">
        <v>353</v>
      </c>
      <c r="L365" s="102">
        <v>125.5902375</v>
      </c>
      <c r="M365" s="103">
        <f t="shared" si="15"/>
        <v>251.180475</v>
      </c>
      <c r="N365" s="32" t="s">
        <v>245</v>
      </c>
      <c r="P365">
        <f>INDEX('[2]ALL PO for 3 unit'!$R$2:$R$184,MATCH(E365,'[2]ALL PO for 3 unit'!$B$2:$B$184,0))</f>
        <v>4</v>
      </c>
      <c r="Q365" t="str">
        <f>INDEX('[2]ALL PO for 3 unit'!$AC$2:$AC$184,MATCH(E365,'[2]ALL PO for 3 unit'!$B$2:$B$184,0))</f>
        <v>Ex stk in SG</v>
      </c>
    </row>
    <row r="366" spans="1:17" ht="15.75" hidden="1" x14ac:dyDescent="0.25">
      <c r="A366" s="201"/>
      <c r="B366" s="186"/>
      <c r="C366" s="61" t="s">
        <v>88</v>
      </c>
      <c r="D366" s="51" t="s">
        <v>199</v>
      </c>
      <c r="E366" s="105">
        <v>14588698</v>
      </c>
      <c r="F366" s="35" t="s">
        <v>331</v>
      </c>
      <c r="G366" s="35">
        <v>2</v>
      </c>
      <c r="H366" s="35"/>
      <c r="I366" s="102">
        <v>27.82</v>
      </c>
      <c r="J366" s="102">
        <f t="shared" si="14"/>
        <v>55.64</v>
      </c>
      <c r="K366" s="32" t="s">
        <v>353</v>
      </c>
      <c r="L366" s="102">
        <v>81.496369500000014</v>
      </c>
      <c r="M366" s="103">
        <f t="shared" si="15"/>
        <v>162.99273900000003</v>
      </c>
      <c r="N366" s="32" t="s">
        <v>55</v>
      </c>
      <c r="O366" t="s">
        <v>356</v>
      </c>
      <c r="P366">
        <f>INDEX('[2]ALL PO for 3 unit'!$R$2:$R$184,MATCH(E366,'[2]ALL PO for 3 unit'!$B$2:$B$184,0))</f>
        <v>0</v>
      </c>
      <c r="Q366" t="str">
        <f>INDEX('[2]ALL PO for 3 unit'!$AC$2:$AC$184,MATCH(E366,'[2]ALL PO for 3 unit'!$B$2:$B$184,0))</f>
        <v>Ex stk in Reman</v>
      </c>
    </row>
    <row r="367" spans="1:17" ht="15.75" hidden="1" x14ac:dyDescent="0.25">
      <c r="A367" s="201"/>
      <c r="B367" s="186"/>
      <c r="C367" s="61" t="s">
        <v>326</v>
      </c>
      <c r="D367" s="51" t="s">
        <v>204</v>
      </c>
      <c r="E367" s="105" t="s">
        <v>205</v>
      </c>
      <c r="F367" s="35"/>
      <c r="G367" s="35">
        <v>2</v>
      </c>
      <c r="H367" s="35"/>
      <c r="I367" s="102">
        <f>INDEX('[1]CE 1'!$S$165:$S$335,MATCH(E367,'[1]CE 1'!$N$165:$N$335,0))</f>
        <v>32.14</v>
      </c>
      <c r="J367" s="102">
        <f t="shared" si="14"/>
        <v>64.28</v>
      </c>
      <c r="K367" s="32" t="s">
        <v>353</v>
      </c>
      <c r="L367" s="102">
        <v>23.527790999999997</v>
      </c>
      <c r="M367" s="103">
        <f t="shared" si="15"/>
        <v>47.055581999999994</v>
      </c>
      <c r="N367" s="32" t="s">
        <v>280</v>
      </c>
      <c r="P367">
        <f>INDEX('[2]ALL PO for 3 unit'!$R$2:$R$184,MATCH(E367,'[2]ALL PO for 3 unit'!$B$2:$B$184,0))</f>
        <v>12</v>
      </c>
      <c r="Q367" t="str">
        <f>INDEX('[2]ALL PO for 3 unit'!$AC$2:$AC$184,MATCH(E367,'[2]ALL PO for 3 unit'!$B$2:$B$184,0))</f>
        <v>Ex Stk in SG</v>
      </c>
    </row>
    <row r="368" spans="1:17" ht="15.75" hidden="1" x14ac:dyDescent="0.25">
      <c r="A368" s="201"/>
      <c r="B368" s="186"/>
      <c r="C368" s="61" t="s">
        <v>326</v>
      </c>
      <c r="D368" s="51" t="s">
        <v>204</v>
      </c>
      <c r="E368" s="105" t="s">
        <v>206</v>
      </c>
      <c r="F368" s="35"/>
      <c r="G368" s="35">
        <v>2</v>
      </c>
      <c r="H368" s="35"/>
      <c r="I368" s="102">
        <f>INDEX('[1]CE 1'!$S$165:$S$335,MATCH(E368,'[1]CE 1'!$N$165:$N$335,0))</f>
        <v>32.14</v>
      </c>
      <c r="J368" s="102">
        <f t="shared" si="14"/>
        <v>64.28</v>
      </c>
      <c r="K368" s="32" t="s">
        <v>353</v>
      </c>
      <c r="L368" s="102">
        <v>37.262651999999996</v>
      </c>
      <c r="M368" s="103">
        <f t="shared" si="15"/>
        <v>74.525303999999991</v>
      </c>
      <c r="N368" s="32" t="s">
        <v>280</v>
      </c>
      <c r="P368">
        <f>INDEX('[2]ALL PO for 3 unit'!$R$2:$R$184,MATCH(E368,'[2]ALL PO for 3 unit'!$B$2:$B$184,0))</f>
        <v>4</v>
      </c>
      <c r="Q368" t="str">
        <f>INDEX('[2]ALL PO for 3 unit'!$AC$2:$AC$184,MATCH(E368,'[2]ALL PO for 3 unit'!$B$2:$B$184,0))</f>
        <v>Ex Stk in SG</v>
      </c>
    </row>
    <row r="369" spans="1:17" ht="15.75" hidden="1" x14ac:dyDescent="0.25">
      <c r="A369" s="201"/>
      <c r="B369" s="186"/>
      <c r="C369" s="61" t="s">
        <v>326</v>
      </c>
      <c r="D369" s="51" t="s">
        <v>199</v>
      </c>
      <c r="E369" s="105">
        <v>14588699</v>
      </c>
      <c r="F369" s="35" t="s">
        <v>332</v>
      </c>
      <c r="G369" s="35">
        <v>2</v>
      </c>
      <c r="H369" s="35"/>
      <c r="I369" s="102">
        <v>27.82</v>
      </c>
      <c r="J369" s="102">
        <f t="shared" si="14"/>
        <v>55.64</v>
      </c>
      <c r="K369" s="32" t="s">
        <v>353</v>
      </c>
      <c r="L369" s="102">
        <v>81.496369500000014</v>
      </c>
      <c r="M369" s="103">
        <f t="shared" si="15"/>
        <v>162.99273900000003</v>
      </c>
      <c r="N369" s="32" t="s">
        <v>295</v>
      </c>
      <c r="O369" t="s">
        <v>356</v>
      </c>
      <c r="P369">
        <f>INDEX('[2]ALL PO for 3 unit'!$R$2:$R$184,MATCH(E369,'[2]ALL PO for 3 unit'!$B$2:$B$184,0))</f>
        <v>0</v>
      </c>
      <c r="Q369" t="str">
        <f>INDEX('[2]ALL PO for 3 unit'!$AC$2:$AC$184,MATCH(E369,'[2]ALL PO for 3 unit'!$B$2:$B$184,0))</f>
        <v>Ex stk in Reman</v>
      </c>
    </row>
    <row r="370" spans="1:17" ht="15.75" hidden="1" x14ac:dyDescent="0.25">
      <c r="A370" s="201"/>
      <c r="B370" s="186"/>
      <c r="C370" s="61" t="s">
        <v>326</v>
      </c>
      <c r="D370" s="51" t="s">
        <v>10</v>
      </c>
      <c r="E370" s="105" t="s">
        <v>207</v>
      </c>
      <c r="F370" s="35"/>
      <c r="G370" s="35">
        <v>1</v>
      </c>
      <c r="H370" s="35"/>
      <c r="I370" s="102">
        <v>55.36</v>
      </c>
      <c r="J370" s="102">
        <f t="shared" si="14"/>
        <v>55.36</v>
      </c>
      <c r="K370" s="32" t="s">
        <v>353</v>
      </c>
      <c r="L370" s="102">
        <v>65.428965000000005</v>
      </c>
      <c r="M370" s="103">
        <f t="shared" si="15"/>
        <v>65.428965000000005</v>
      </c>
      <c r="N370" s="32" t="s">
        <v>55</v>
      </c>
      <c r="O370" t="s">
        <v>358</v>
      </c>
      <c r="P370">
        <f>INDEX('[2]ALL PO for 3 unit'!$R$2:$R$184,MATCH(E370,'[2]ALL PO for 3 unit'!$B$2:$B$184,0))</f>
        <v>0</v>
      </c>
      <c r="Q370" t="str">
        <f>INDEX('[2]ALL PO for 3 unit'!$AC$2:$AC$184,MATCH(E370,'[2]ALL PO for 3 unit'!$B$2:$B$184,0))</f>
        <v>Ex stk in Reman</v>
      </c>
    </row>
    <row r="371" spans="1:17" ht="15.75" hidden="1" x14ac:dyDescent="0.25">
      <c r="A371" s="201"/>
      <c r="B371" s="186"/>
      <c r="C371" s="61" t="s">
        <v>88</v>
      </c>
      <c r="D371" s="51" t="s">
        <v>199</v>
      </c>
      <c r="E371" s="105">
        <v>14588698</v>
      </c>
      <c r="F371" s="35" t="s">
        <v>331</v>
      </c>
      <c r="G371" s="35">
        <v>4</v>
      </c>
      <c r="H371" s="35"/>
      <c r="I371" s="102">
        <v>27.82</v>
      </c>
      <c r="J371" s="102">
        <f t="shared" si="14"/>
        <v>111.28</v>
      </c>
      <c r="K371" s="32" t="s">
        <v>353</v>
      </c>
      <c r="L371" s="102">
        <v>81.496369500000014</v>
      </c>
      <c r="M371" s="103">
        <f t="shared" si="15"/>
        <v>325.98547800000006</v>
      </c>
      <c r="N371" s="32" t="s">
        <v>55</v>
      </c>
      <c r="O371" t="s">
        <v>356</v>
      </c>
      <c r="P371">
        <f>INDEX('[2]ALL PO for 3 unit'!$R$2:$R$184,MATCH(E371,'[2]ALL PO for 3 unit'!$B$2:$B$184,0))</f>
        <v>0</v>
      </c>
      <c r="Q371" t="str">
        <f>INDEX('[2]ALL PO for 3 unit'!$AC$2:$AC$184,MATCH(E371,'[2]ALL PO for 3 unit'!$B$2:$B$184,0))</f>
        <v>Ex stk in Reman</v>
      </c>
    </row>
    <row r="372" spans="1:17" ht="15.75" hidden="1" x14ac:dyDescent="0.25">
      <c r="A372" s="201"/>
      <c r="B372" s="186"/>
      <c r="C372" s="61" t="s">
        <v>326</v>
      </c>
      <c r="D372" s="51" t="s">
        <v>204</v>
      </c>
      <c r="E372" s="105" t="s">
        <v>205</v>
      </c>
      <c r="F372" s="35"/>
      <c r="G372" s="35">
        <v>4</v>
      </c>
      <c r="H372" s="35"/>
      <c r="I372" s="102">
        <f>INDEX('[1]CE 1'!$S$165:$S$335,MATCH(E372,'[1]CE 1'!$N$165:$N$335,0))</f>
        <v>32.14</v>
      </c>
      <c r="J372" s="102">
        <f t="shared" si="14"/>
        <v>128.56</v>
      </c>
      <c r="K372" s="32" t="s">
        <v>353</v>
      </c>
      <c r="L372" s="102">
        <v>37.963484999999999</v>
      </c>
      <c r="M372" s="103">
        <f t="shared" si="15"/>
        <v>151.85393999999999</v>
      </c>
      <c r="N372" s="32" t="s">
        <v>280</v>
      </c>
      <c r="P372">
        <f>INDEX('[2]ALL PO for 3 unit'!$R$2:$R$184,MATCH(E372,'[2]ALL PO for 3 unit'!$B$2:$B$184,0))</f>
        <v>12</v>
      </c>
      <c r="Q372" t="str">
        <f>INDEX('[2]ALL PO for 3 unit'!$AC$2:$AC$184,MATCH(E372,'[2]ALL PO for 3 unit'!$B$2:$B$184,0))</f>
        <v>Ex Stk in SG</v>
      </c>
    </row>
    <row r="373" spans="1:17" ht="15.75" hidden="1" x14ac:dyDescent="0.25">
      <c r="A373" s="201"/>
      <c r="B373" s="186"/>
      <c r="C373" s="61" t="s">
        <v>326</v>
      </c>
      <c r="D373" s="51" t="s">
        <v>10</v>
      </c>
      <c r="E373" s="105" t="s">
        <v>207</v>
      </c>
      <c r="F373" s="35"/>
      <c r="G373" s="35">
        <v>1</v>
      </c>
      <c r="H373" s="35"/>
      <c r="I373" s="102">
        <v>55.36</v>
      </c>
      <c r="J373" s="102">
        <f t="shared" si="14"/>
        <v>55.36</v>
      </c>
      <c r="K373" s="32" t="s">
        <v>353</v>
      </c>
      <c r="L373" s="102">
        <v>65.428965000000005</v>
      </c>
      <c r="M373" s="103">
        <f t="shared" ref="M373:M404" si="16">L373*G373</f>
        <v>65.428965000000005</v>
      </c>
      <c r="N373" s="32" t="s">
        <v>55</v>
      </c>
      <c r="O373" t="s">
        <v>358</v>
      </c>
      <c r="P373">
        <f>INDEX('[2]ALL PO for 3 unit'!$R$2:$R$184,MATCH(E373,'[2]ALL PO for 3 unit'!$B$2:$B$184,0))</f>
        <v>0</v>
      </c>
      <c r="Q373" t="str">
        <f>INDEX('[2]ALL PO for 3 unit'!$AC$2:$AC$184,MATCH(E373,'[2]ALL PO for 3 unit'!$B$2:$B$184,0))</f>
        <v>Ex stk in Reman</v>
      </c>
    </row>
    <row r="374" spans="1:17" ht="15.75" hidden="1" x14ac:dyDescent="0.25">
      <c r="A374" s="201"/>
      <c r="B374" s="186"/>
      <c r="C374" s="61" t="s">
        <v>326</v>
      </c>
      <c r="D374" s="51" t="s">
        <v>24</v>
      </c>
      <c r="E374" s="105">
        <v>14629476</v>
      </c>
      <c r="F374" s="35"/>
      <c r="G374" s="35">
        <v>2</v>
      </c>
      <c r="H374" s="35"/>
      <c r="I374" s="102">
        <f>INDEX('[1]CE 1'!$S$165:$S$335,MATCH(E374,'[1]CE 1'!$N$165:$N$335,0))</f>
        <v>399.38</v>
      </c>
      <c r="J374" s="102">
        <f t="shared" si="14"/>
        <v>798.76</v>
      </c>
      <c r="K374" s="32" t="s">
        <v>353</v>
      </c>
      <c r="L374" s="102">
        <v>457.90098900000004</v>
      </c>
      <c r="M374" s="103">
        <f t="shared" si="16"/>
        <v>915.80197800000008</v>
      </c>
      <c r="N374" s="32" t="s">
        <v>280</v>
      </c>
      <c r="P374">
        <f>INDEX('[2]ALL PO for 3 unit'!$R$2:$R$184,MATCH(E374,'[2]ALL PO for 3 unit'!$B$2:$B$184,0))</f>
        <v>4</v>
      </c>
      <c r="Q374" t="str">
        <f>INDEX('[2]ALL PO for 3 unit'!$AC$2:$AC$184,MATCH(E374,'[2]ALL PO for 3 unit'!$B$2:$B$184,0))</f>
        <v>CE1 Ex stk in SG</v>
      </c>
    </row>
    <row r="375" spans="1:17" hidden="1" x14ac:dyDescent="0.25">
      <c r="A375" s="125" t="s">
        <v>333</v>
      </c>
      <c r="B375" s="126" t="s">
        <v>290</v>
      </c>
      <c r="C375" s="79" t="s">
        <v>5</v>
      </c>
      <c r="D375" s="79" t="s">
        <v>291</v>
      </c>
      <c r="E375" s="85">
        <v>14537417</v>
      </c>
      <c r="F375" s="122">
        <v>14533496</v>
      </c>
      <c r="G375" s="79">
        <v>1</v>
      </c>
      <c r="H375" s="79"/>
      <c r="I375" s="102">
        <v>1644000</v>
      </c>
      <c r="J375" s="102">
        <f t="shared" si="14"/>
        <v>1644000</v>
      </c>
      <c r="K375" s="32" t="s">
        <v>6</v>
      </c>
      <c r="L375" s="123">
        <v>1507.4579519999998</v>
      </c>
      <c r="M375" s="124">
        <f t="shared" si="16"/>
        <v>1507.4579519999998</v>
      </c>
      <c r="N375" s="79" t="s">
        <v>295</v>
      </c>
      <c r="P375" t="e">
        <f>INDEX('[2]ALL PO for 3 unit'!$R$2:$R$184,MATCH(E375,'[2]ALL PO for 3 unit'!$B$2:$B$184,0))</f>
        <v>#N/A</v>
      </c>
      <c r="Q375" t="e">
        <f>INDEX('[2]ALL PO for 3 unit'!$AC$2:$AC$184,MATCH(E375,'[2]ALL PO for 3 unit'!$B$2:$B$184,0))</f>
        <v>#N/A</v>
      </c>
    </row>
    <row r="376" spans="1:17" hidden="1" x14ac:dyDescent="0.25">
      <c r="A376" s="201" t="s">
        <v>335</v>
      </c>
      <c r="B376" s="185" t="s">
        <v>53</v>
      </c>
      <c r="C376" s="32" t="s">
        <v>5</v>
      </c>
      <c r="D376" s="32" t="s">
        <v>231</v>
      </c>
      <c r="E376" s="32">
        <v>14589145</v>
      </c>
      <c r="F376" s="32"/>
      <c r="G376" s="32">
        <v>1</v>
      </c>
      <c r="H376" s="32"/>
      <c r="I376" s="102">
        <f>INDEX('[1]CE 1'!$S$165:$S$335,MATCH(E376,'[1]CE 1'!$N$165:$N$335,0))</f>
        <v>294.23</v>
      </c>
      <c r="J376" s="102">
        <f t="shared" si="14"/>
        <v>294.23</v>
      </c>
      <c r="K376" s="32" t="s">
        <v>353</v>
      </c>
      <c r="L376" s="102">
        <v>275.50532099999998</v>
      </c>
      <c r="M376" s="103">
        <f t="shared" si="16"/>
        <v>275.50532099999998</v>
      </c>
      <c r="N376" s="32" t="s">
        <v>232</v>
      </c>
      <c r="P376">
        <f>INDEX('[2]ALL PO for 3 unit'!$R$2:$R$184,MATCH(E376,'[2]ALL PO for 3 unit'!$B$2:$B$184,0))</f>
        <v>3</v>
      </c>
      <c r="Q376" t="str">
        <f>INDEX('[2]ALL PO for 3 unit'!$AC$2:$AC$184,MATCH(E376,'[2]ALL PO for 3 unit'!$B$2:$B$184,0))</f>
        <v>Ex stk in SG</v>
      </c>
    </row>
    <row r="377" spans="1:17" hidden="1" x14ac:dyDescent="0.25">
      <c r="A377" s="201"/>
      <c r="B377" s="185"/>
      <c r="C377" s="32" t="s">
        <v>5</v>
      </c>
      <c r="D377" s="32" t="s">
        <v>24</v>
      </c>
      <c r="E377" s="32">
        <v>14560211</v>
      </c>
      <c r="F377" s="32"/>
      <c r="G377" s="32">
        <v>4</v>
      </c>
      <c r="H377" s="32"/>
      <c r="I377" s="102">
        <f>INDEX('[1]CE 1'!$S$165:$S$335,MATCH(E377,'[1]CE 1'!$N$165:$N$335,0))</f>
        <v>13.73</v>
      </c>
      <c r="J377" s="102">
        <f t="shared" si="14"/>
        <v>54.92</v>
      </c>
      <c r="K377" s="32" t="s">
        <v>353</v>
      </c>
      <c r="L377" s="102">
        <v>17.294255999999997</v>
      </c>
      <c r="M377" s="103">
        <f t="shared" si="16"/>
        <v>69.177023999999989</v>
      </c>
      <c r="N377" s="32" t="s">
        <v>232</v>
      </c>
      <c r="P377">
        <f>INDEX('[2]ALL PO for 3 unit'!$R$2:$R$184,MATCH(E377,'[2]ALL PO for 3 unit'!$B$2:$B$184,0))</f>
        <v>17</v>
      </c>
      <c r="Q377" t="str">
        <f>INDEX('[2]ALL PO for 3 unit'!$AC$2:$AC$184,MATCH(E377,'[2]ALL PO for 3 unit'!$B$2:$B$184,0))</f>
        <v>CE1 EX Stock &amp; SG Stock</v>
      </c>
    </row>
    <row r="378" spans="1:17" hidden="1" x14ac:dyDescent="0.25">
      <c r="A378" s="201" t="s">
        <v>336</v>
      </c>
      <c r="B378" s="185" t="s">
        <v>58</v>
      </c>
      <c r="C378" s="32" t="s">
        <v>5</v>
      </c>
      <c r="D378" s="32" t="s">
        <v>231</v>
      </c>
      <c r="E378" s="32">
        <v>14625659</v>
      </c>
      <c r="F378" s="32"/>
      <c r="G378" s="104">
        <v>1</v>
      </c>
      <c r="H378" s="104"/>
      <c r="I378" s="102">
        <f>INDEX('[1]CE 1'!$S$165:$S$335,MATCH(E378,'[1]CE 1'!$N$165:$N$335,0))</f>
        <v>302.52999999999997</v>
      </c>
      <c r="J378" s="102">
        <f t="shared" si="14"/>
        <v>302.52999999999997</v>
      </c>
      <c r="K378" s="32" t="s">
        <v>353</v>
      </c>
      <c r="L378" s="102">
        <v>57.264479999999999</v>
      </c>
      <c r="M378" s="103">
        <f t="shared" si="16"/>
        <v>57.264479999999999</v>
      </c>
      <c r="N378" s="32" t="s">
        <v>295</v>
      </c>
      <c r="P378">
        <f>INDEX('[2]ALL PO for 3 unit'!$R$2:$R$184,MATCH(E378,'[2]ALL PO for 3 unit'!$B$2:$B$184,0))</f>
        <v>0</v>
      </c>
      <c r="Q378" t="str">
        <f>INDEX('[2]ALL PO for 3 unit'!$AC$2:$AC$184,MATCH(E378,'[2]ALL PO for 3 unit'!$B$2:$B$184,0))</f>
        <v>Foreign</v>
      </c>
    </row>
    <row r="379" spans="1:17" hidden="1" x14ac:dyDescent="0.25">
      <c r="A379" s="201"/>
      <c r="B379" s="185"/>
      <c r="C379" s="32" t="s">
        <v>5</v>
      </c>
      <c r="D379" s="32" t="s">
        <v>24</v>
      </c>
      <c r="E379" s="32">
        <v>14560211</v>
      </c>
      <c r="F379" s="32"/>
      <c r="G379" s="104">
        <v>4</v>
      </c>
      <c r="H379" s="104"/>
      <c r="I379" s="102">
        <f>INDEX('[1]CE 1'!$S$165:$S$335,MATCH(E379,'[1]CE 1'!$N$165:$N$335,0))</f>
        <v>13.73</v>
      </c>
      <c r="J379" s="102">
        <f t="shared" si="14"/>
        <v>54.92</v>
      </c>
      <c r="K379" s="32" t="s">
        <v>353</v>
      </c>
      <c r="L379" s="102">
        <v>17.294255999999997</v>
      </c>
      <c r="M379" s="103">
        <f t="shared" si="16"/>
        <v>69.177023999999989</v>
      </c>
      <c r="N379" s="32" t="s">
        <v>296</v>
      </c>
      <c r="P379">
        <f>INDEX('[2]ALL PO for 3 unit'!$R$2:$R$184,MATCH(E379,'[2]ALL PO for 3 unit'!$B$2:$B$184,0))</f>
        <v>17</v>
      </c>
      <c r="Q379" t="str">
        <f>INDEX('[2]ALL PO for 3 unit'!$AC$2:$AC$184,MATCH(E379,'[2]ALL PO for 3 unit'!$B$2:$B$184,0))</f>
        <v>CE1 EX Stock &amp; SG Stock</v>
      </c>
    </row>
    <row r="380" spans="1:17" hidden="1" x14ac:dyDescent="0.25">
      <c r="A380" s="201" t="s">
        <v>337</v>
      </c>
      <c r="B380" s="185" t="s">
        <v>62</v>
      </c>
      <c r="C380" s="32" t="s">
        <v>5</v>
      </c>
      <c r="D380" s="32" t="s">
        <v>231</v>
      </c>
      <c r="E380" s="105">
        <v>14589143</v>
      </c>
      <c r="F380" s="106"/>
      <c r="G380" s="32">
        <v>1</v>
      </c>
      <c r="H380" s="32"/>
      <c r="I380" s="102">
        <v>653802.67000000004</v>
      </c>
      <c r="J380" s="102">
        <f t="shared" si="14"/>
        <v>653802.67000000004</v>
      </c>
      <c r="K380" s="32" t="s">
        <v>6</v>
      </c>
      <c r="L380" s="102">
        <v>275.50532099999998</v>
      </c>
      <c r="M380" s="103">
        <f t="shared" si="16"/>
        <v>275.50532099999998</v>
      </c>
      <c r="N380" s="32" t="s">
        <v>55</v>
      </c>
      <c r="O380" t="s">
        <v>359</v>
      </c>
      <c r="P380">
        <f>INDEX('[2]ALL PO for 3 unit'!$R$2:$R$184,MATCH(E380,'[2]ALL PO for 3 unit'!$B$2:$B$184,0))</f>
        <v>0</v>
      </c>
      <c r="Q380" t="str">
        <f>INDEX('[2]ALL PO for 3 unit'!$AC$2:$AC$184,MATCH(E380,'[2]ALL PO for 3 unit'!$B$2:$B$184,0))</f>
        <v>EX stk in Reman</v>
      </c>
    </row>
    <row r="381" spans="1:17" hidden="1" x14ac:dyDescent="0.25">
      <c r="A381" s="201"/>
      <c r="B381" s="185"/>
      <c r="C381" s="32" t="s">
        <v>5</v>
      </c>
      <c r="D381" s="32" t="s">
        <v>21</v>
      </c>
      <c r="E381" s="105">
        <v>14560211</v>
      </c>
      <c r="F381" s="35"/>
      <c r="G381" s="32">
        <v>4</v>
      </c>
      <c r="H381" s="32"/>
      <c r="I381" s="102">
        <f>INDEX('[1]CE 1'!$S$165:$S$335,MATCH(E381,'[1]CE 1'!$N$165:$N$335,0))</f>
        <v>13.73</v>
      </c>
      <c r="J381" s="102">
        <f t="shared" si="14"/>
        <v>54.92</v>
      </c>
      <c r="K381" s="32" t="s">
        <v>353</v>
      </c>
      <c r="L381" s="102">
        <v>17.294255999999997</v>
      </c>
      <c r="M381" s="103">
        <f t="shared" si="16"/>
        <v>69.177023999999989</v>
      </c>
      <c r="N381" s="32" t="s">
        <v>55</v>
      </c>
      <c r="P381">
        <f>INDEX('[2]ALL PO for 3 unit'!$R$2:$R$184,MATCH(E381,'[2]ALL PO for 3 unit'!$B$2:$B$184,0))</f>
        <v>17</v>
      </c>
      <c r="Q381" t="str">
        <f>INDEX('[2]ALL PO for 3 unit'!$AC$2:$AC$184,MATCH(E381,'[2]ALL PO for 3 unit'!$B$2:$B$184,0))</f>
        <v>CE1 EX Stock &amp; SG Stock</v>
      </c>
    </row>
    <row r="382" spans="1:17" hidden="1" x14ac:dyDescent="0.25">
      <c r="A382" s="201" t="s">
        <v>338</v>
      </c>
      <c r="B382" s="185" t="s">
        <v>67</v>
      </c>
      <c r="C382" s="32" t="s">
        <v>5</v>
      </c>
      <c r="D382" s="32" t="s">
        <v>231</v>
      </c>
      <c r="E382" s="105">
        <v>14589143</v>
      </c>
      <c r="F382" s="107"/>
      <c r="G382" s="32">
        <v>1</v>
      </c>
      <c r="H382" s="32"/>
      <c r="I382" s="102">
        <v>653802.67000000004</v>
      </c>
      <c r="J382" s="102">
        <f t="shared" si="14"/>
        <v>653802.67000000004</v>
      </c>
      <c r="K382" s="32" t="s">
        <v>6</v>
      </c>
      <c r="L382" s="102">
        <v>275.50532099999998</v>
      </c>
      <c r="M382" s="103">
        <f t="shared" si="16"/>
        <v>275.50532099999998</v>
      </c>
      <c r="N382" s="32" t="s">
        <v>198</v>
      </c>
      <c r="O382" t="s">
        <v>359</v>
      </c>
      <c r="P382">
        <f>INDEX('[2]ALL PO for 3 unit'!$R$2:$R$184,MATCH(E382,'[2]ALL PO for 3 unit'!$B$2:$B$184,0))</f>
        <v>0</v>
      </c>
      <c r="Q382" t="str">
        <f>INDEX('[2]ALL PO for 3 unit'!$AC$2:$AC$184,MATCH(E382,'[2]ALL PO for 3 unit'!$B$2:$B$184,0))</f>
        <v>EX stk in Reman</v>
      </c>
    </row>
    <row r="383" spans="1:17" hidden="1" x14ac:dyDescent="0.25">
      <c r="A383" s="201"/>
      <c r="B383" s="185"/>
      <c r="C383" s="32" t="s">
        <v>5</v>
      </c>
      <c r="D383" s="32" t="s">
        <v>24</v>
      </c>
      <c r="E383" s="105">
        <v>14560211</v>
      </c>
      <c r="F383" s="35"/>
      <c r="G383" s="32">
        <v>4</v>
      </c>
      <c r="H383" s="32"/>
      <c r="I383" s="102">
        <f>INDEX('[1]CE 1'!$S$165:$S$335,MATCH(E383,'[1]CE 1'!$N$165:$N$335,0))</f>
        <v>13.73</v>
      </c>
      <c r="J383" s="102">
        <f t="shared" si="14"/>
        <v>54.92</v>
      </c>
      <c r="K383" s="32" t="s">
        <v>353</v>
      </c>
      <c r="L383" s="102">
        <v>17.294255999999997</v>
      </c>
      <c r="M383" s="103">
        <f t="shared" si="16"/>
        <v>69.177023999999989</v>
      </c>
      <c r="N383" s="32" t="s">
        <v>198</v>
      </c>
      <c r="P383">
        <f>INDEX('[2]ALL PO for 3 unit'!$R$2:$R$184,MATCH(E383,'[2]ALL PO for 3 unit'!$B$2:$B$184,0))</f>
        <v>17</v>
      </c>
      <c r="Q383" t="str">
        <f>INDEX('[2]ALL PO for 3 unit'!$AC$2:$AC$184,MATCH(E383,'[2]ALL PO for 3 unit'!$B$2:$B$184,0))</f>
        <v>CE1 EX Stock &amp; SG Stock</v>
      </c>
    </row>
    <row r="384" spans="1:17" hidden="1" x14ac:dyDescent="0.25">
      <c r="A384" s="201" t="s">
        <v>339</v>
      </c>
      <c r="B384" s="185" t="s">
        <v>70</v>
      </c>
      <c r="C384" s="32" t="s">
        <v>5</v>
      </c>
      <c r="D384" s="32" t="s">
        <v>22</v>
      </c>
      <c r="E384" s="105">
        <v>11707954</v>
      </c>
      <c r="F384" s="35"/>
      <c r="G384" s="32">
        <v>1</v>
      </c>
      <c r="H384" s="32"/>
      <c r="I384" s="102">
        <f>INDEX('[1]CE 1'!$S$165:$S$335,MATCH(E384,'[1]CE 1'!$N$165:$N$335,0))</f>
        <v>8.15</v>
      </c>
      <c r="J384" s="102">
        <f t="shared" si="14"/>
        <v>8.15</v>
      </c>
      <c r="K384" s="32" t="s">
        <v>353</v>
      </c>
      <c r="L384" s="102">
        <v>12.0607305</v>
      </c>
      <c r="M384" s="103">
        <f t="shared" si="16"/>
        <v>12.0607305</v>
      </c>
      <c r="N384" s="32" t="s">
        <v>55</v>
      </c>
      <c r="P384">
        <f>INDEX('[2]ALL PO for 3 unit'!$R$2:$R$184,MATCH(E384,'[2]ALL PO for 3 unit'!$B$2:$B$184,0))</f>
        <v>0</v>
      </c>
      <c r="Q384" t="str">
        <f>INDEX('[2]ALL PO for 3 unit'!$AC$2:$AC$184,MATCH(E384,'[2]ALL PO for 3 unit'!$B$2:$B$184,0))</f>
        <v>Foreign</v>
      </c>
    </row>
    <row r="385" spans="1:17" hidden="1" x14ac:dyDescent="0.25">
      <c r="A385" s="201"/>
      <c r="B385" s="185"/>
      <c r="C385" s="32" t="s">
        <v>5</v>
      </c>
      <c r="D385" s="32" t="s">
        <v>22</v>
      </c>
      <c r="E385" s="105">
        <v>11701198</v>
      </c>
      <c r="F385" s="35"/>
      <c r="G385" s="32">
        <v>1</v>
      </c>
      <c r="H385" s="32"/>
      <c r="I385" s="102">
        <f>INDEX('[1]CE 1'!$S$165:$S$335,MATCH(E385,'[1]CE 1'!$N$165:$N$335,0))</f>
        <v>36.299999999999997</v>
      </c>
      <c r="J385" s="102">
        <f t="shared" si="14"/>
        <v>36.299999999999997</v>
      </c>
      <c r="K385" s="32" t="s">
        <v>353</v>
      </c>
      <c r="L385" s="102">
        <v>45.744047999999992</v>
      </c>
      <c r="M385" s="103">
        <f t="shared" si="16"/>
        <v>45.744047999999992</v>
      </c>
      <c r="N385" s="32" t="s">
        <v>55</v>
      </c>
      <c r="P385">
        <f>INDEX('[2]ALL PO for 3 unit'!$R$2:$R$184,MATCH(E385,'[2]ALL PO for 3 unit'!$B$2:$B$184,0))</f>
        <v>4</v>
      </c>
      <c r="Q385" t="str">
        <f>INDEX('[2]ALL PO for 3 unit'!$AC$2:$AC$184,MATCH(E385,'[2]ALL PO for 3 unit'!$B$2:$B$184,0))</f>
        <v xml:space="preserve"> CE1 EX stk in SG</v>
      </c>
    </row>
    <row r="386" spans="1:17" hidden="1" x14ac:dyDescent="0.25">
      <c r="A386" s="201"/>
      <c r="B386" s="185"/>
      <c r="C386" s="32" t="s">
        <v>5</v>
      </c>
      <c r="D386" s="32" t="s">
        <v>22</v>
      </c>
      <c r="E386" s="105" t="s">
        <v>26</v>
      </c>
      <c r="F386" s="107"/>
      <c r="G386" s="32">
        <v>1</v>
      </c>
      <c r="H386" s="32"/>
      <c r="I386" s="102">
        <v>1.46</v>
      </c>
      <c r="J386" s="102">
        <f t="shared" ref="J386:J449" si="17">I386*G386</f>
        <v>1.46</v>
      </c>
      <c r="K386" s="32" t="s">
        <v>353</v>
      </c>
      <c r="L386" s="102">
        <v>81.32741399999999</v>
      </c>
      <c r="M386" s="103">
        <f t="shared" si="16"/>
        <v>81.32741399999999</v>
      </c>
      <c r="N386" s="32" t="s">
        <v>280</v>
      </c>
      <c r="O386" t="s">
        <v>357</v>
      </c>
      <c r="P386">
        <f>INDEX('[2]ALL PO for 3 unit'!$R$2:$R$184,MATCH(E386,'[2]ALL PO for 3 unit'!$B$2:$B$184,0))</f>
        <v>0</v>
      </c>
      <c r="Q386" t="str">
        <f>INDEX('[2]ALL PO for 3 unit'!$AC$2:$AC$184,MATCH(E386,'[2]ALL PO for 3 unit'!$B$2:$B$184,0))</f>
        <v>Foreign</v>
      </c>
    </row>
    <row r="387" spans="1:17" hidden="1" x14ac:dyDescent="0.25">
      <c r="A387" s="201"/>
      <c r="B387" s="185"/>
      <c r="C387" s="32" t="s">
        <v>5</v>
      </c>
      <c r="D387" s="32" t="s">
        <v>22</v>
      </c>
      <c r="E387" s="105" t="s">
        <v>79</v>
      </c>
      <c r="F387" s="35"/>
      <c r="G387" s="32">
        <v>1</v>
      </c>
      <c r="H387" s="32"/>
      <c r="I387" s="102">
        <f>INDEX('[1]CE 1'!$S$165:$S$335,MATCH(E387,'[1]CE 1'!$N$165:$N$335,0))</f>
        <v>64.180000000000007</v>
      </c>
      <c r="J387" s="102">
        <f t="shared" si="17"/>
        <v>64.180000000000007</v>
      </c>
      <c r="K387" s="32" t="s">
        <v>353</v>
      </c>
      <c r="L387" s="102">
        <v>80.861760000000004</v>
      </c>
      <c r="M387" s="103">
        <f t="shared" si="16"/>
        <v>80.861760000000004</v>
      </c>
      <c r="N387" s="32" t="s">
        <v>280</v>
      </c>
      <c r="P387">
        <f>INDEX('[2]ALL PO for 3 unit'!$R$2:$R$184,MATCH(E387,'[2]ALL PO for 3 unit'!$B$2:$B$184,0))</f>
        <v>6</v>
      </c>
      <c r="Q387" t="str">
        <f>INDEX('[2]ALL PO for 3 unit'!$AC$2:$AC$184,MATCH(E387,'[2]ALL PO for 3 unit'!$B$2:$B$184,0))</f>
        <v xml:space="preserve"> CE1 EX stk in SG</v>
      </c>
    </row>
    <row r="388" spans="1:17" hidden="1" x14ac:dyDescent="0.25">
      <c r="A388" s="201"/>
      <c r="B388" s="185"/>
      <c r="C388" s="32" t="s">
        <v>5</v>
      </c>
      <c r="D388" s="32" t="s">
        <v>22</v>
      </c>
      <c r="E388" s="105">
        <v>11701192</v>
      </c>
      <c r="F388" s="35"/>
      <c r="G388" s="32">
        <v>1</v>
      </c>
      <c r="H388" s="32"/>
      <c r="I388" s="102">
        <v>1.38</v>
      </c>
      <c r="J388" s="102">
        <f t="shared" si="17"/>
        <v>1.38</v>
      </c>
      <c r="K388" s="32" t="s">
        <v>353</v>
      </c>
      <c r="L388" s="102">
        <v>30.527658000000002</v>
      </c>
      <c r="M388" s="103">
        <f t="shared" si="16"/>
        <v>30.527658000000002</v>
      </c>
      <c r="N388" s="32" t="s">
        <v>280</v>
      </c>
      <c r="O388" t="s">
        <v>357</v>
      </c>
      <c r="P388">
        <f>INDEX('[2]ALL PO for 3 unit'!$R$2:$R$184,MATCH(E388,'[2]ALL PO for 3 unit'!$B$2:$B$184,0))</f>
        <v>0</v>
      </c>
      <c r="Q388" t="str">
        <f>INDEX('[2]ALL PO for 3 unit'!$AC$2:$AC$184,MATCH(E388,'[2]ALL PO for 3 unit'!$B$2:$B$184,0))</f>
        <v>Foreign</v>
      </c>
    </row>
    <row r="389" spans="1:17" hidden="1" x14ac:dyDescent="0.25">
      <c r="A389" s="201"/>
      <c r="B389" s="185"/>
      <c r="C389" s="32" t="s">
        <v>5</v>
      </c>
      <c r="D389" s="32" t="s">
        <v>231</v>
      </c>
      <c r="E389" s="105">
        <v>14763370</v>
      </c>
      <c r="F389" s="35"/>
      <c r="G389" s="32">
        <v>1</v>
      </c>
      <c r="H389" s="32"/>
      <c r="I389" s="102">
        <f>INDEX('[1]CE 1'!$S$165:$S$335,MATCH(E389,'[1]CE 1'!$N$165:$N$335,0))</f>
        <v>752.04</v>
      </c>
      <c r="J389" s="102">
        <f t="shared" si="17"/>
        <v>752.04</v>
      </c>
      <c r="K389" s="32" t="s">
        <v>353</v>
      </c>
      <c r="L389" s="102">
        <v>269.02108800000002</v>
      </c>
      <c r="M389" s="103">
        <f t="shared" si="16"/>
        <v>269.02108800000002</v>
      </c>
      <c r="N389" s="32" t="s">
        <v>280</v>
      </c>
      <c r="P389">
        <f>INDEX('[2]ALL PO for 3 unit'!$R$2:$R$184,MATCH(E389,'[2]ALL PO for 3 unit'!$B$2:$B$184,0))</f>
        <v>3</v>
      </c>
      <c r="Q389" t="str">
        <f>INDEX('[2]ALL PO for 3 unit'!$AC$2:$AC$184,MATCH(E389,'[2]ALL PO for 3 unit'!$B$2:$B$184,0))</f>
        <v>Ex Stk in SG</v>
      </c>
    </row>
    <row r="390" spans="1:17" hidden="1" x14ac:dyDescent="0.25">
      <c r="A390" s="201"/>
      <c r="B390" s="185"/>
      <c r="C390" s="32" t="s">
        <v>5</v>
      </c>
      <c r="D390" s="32" t="s">
        <v>13</v>
      </c>
      <c r="E390" s="105" t="s">
        <v>300</v>
      </c>
      <c r="F390" s="35"/>
      <c r="G390" s="32">
        <v>1</v>
      </c>
      <c r="H390" s="32"/>
      <c r="I390" s="102">
        <f>INDEX('[1]CE 1'!$S$165:$S$335,MATCH(E390,'[1]CE 1'!$N$165:$N$335,0))</f>
        <v>430.8</v>
      </c>
      <c r="J390" s="102">
        <f t="shared" si="17"/>
        <v>430.8</v>
      </c>
      <c r="K390" s="32" t="s">
        <v>353</v>
      </c>
      <c r="L390" s="102">
        <v>534.67882650000001</v>
      </c>
      <c r="M390" s="103">
        <f t="shared" si="16"/>
        <v>534.67882650000001</v>
      </c>
      <c r="N390" s="32" t="s">
        <v>245</v>
      </c>
      <c r="P390">
        <f>INDEX('[2]ALL PO for 3 unit'!$R$2:$R$184,MATCH(E390,'[2]ALL PO for 3 unit'!$B$2:$B$184,0))</f>
        <v>4</v>
      </c>
      <c r="Q390" t="str">
        <f>INDEX('[2]ALL PO for 3 unit'!$AC$2:$AC$184,MATCH(E390,'[2]ALL PO for 3 unit'!$B$2:$B$184,0))</f>
        <v>Ex stk in SG</v>
      </c>
    </row>
    <row r="391" spans="1:17" hidden="1" x14ac:dyDescent="0.25">
      <c r="A391" s="201"/>
      <c r="B391" s="185"/>
      <c r="C391" s="32" t="s">
        <v>5</v>
      </c>
      <c r="D391" s="32" t="s">
        <v>13</v>
      </c>
      <c r="E391" s="105">
        <v>14714682</v>
      </c>
      <c r="F391" s="35"/>
      <c r="G391" s="32">
        <v>1</v>
      </c>
      <c r="H391" s="32"/>
      <c r="I391" s="102">
        <f>INDEX('[1]CE 1'!$S$165:$S$335,MATCH(E391,'[1]CE 1'!$N$165:$N$335,0))</f>
        <v>436.66</v>
      </c>
      <c r="J391" s="102">
        <f t="shared" si="17"/>
        <v>436.66</v>
      </c>
      <c r="K391" s="32" t="s">
        <v>353</v>
      </c>
      <c r="L391" s="102">
        <v>541.85831700000006</v>
      </c>
      <c r="M391" s="103">
        <f t="shared" si="16"/>
        <v>541.85831700000006</v>
      </c>
      <c r="N391" s="32" t="s">
        <v>295</v>
      </c>
      <c r="P391">
        <f>INDEX('[2]ALL PO for 3 unit'!$R$2:$R$184,MATCH(E391,'[2]ALL PO for 3 unit'!$B$2:$B$184,0))</f>
        <v>4</v>
      </c>
      <c r="Q391" t="str">
        <f>INDEX('[2]ALL PO for 3 unit'!$AC$2:$AC$184,MATCH(E391,'[2]ALL PO for 3 unit'!$B$2:$B$184,0))</f>
        <v>Ex stk in SG</v>
      </c>
    </row>
    <row r="392" spans="1:17" hidden="1" x14ac:dyDescent="0.25">
      <c r="A392" s="201"/>
      <c r="B392" s="185"/>
      <c r="C392" s="32" t="s">
        <v>5</v>
      </c>
      <c r="D392" s="32" t="s">
        <v>11</v>
      </c>
      <c r="E392" s="105">
        <v>15094944</v>
      </c>
      <c r="F392" s="35"/>
      <c r="G392" s="32">
        <v>1</v>
      </c>
      <c r="H392" s="32"/>
      <c r="I392" s="102">
        <f>INDEX('[1]CE 1'!$S$165:$S$335,MATCH(E392,'[1]CE 1'!$N$165:$N$335,0))</f>
        <v>195.47</v>
      </c>
      <c r="J392" s="102">
        <f t="shared" si="17"/>
        <v>195.47</v>
      </c>
      <c r="K392" s="32" t="s">
        <v>353</v>
      </c>
      <c r="L392" s="102">
        <v>242.55695100000003</v>
      </c>
      <c r="M392" s="103">
        <f t="shared" si="16"/>
        <v>242.55695100000003</v>
      </c>
      <c r="N392" s="32" t="s">
        <v>245</v>
      </c>
      <c r="P392">
        <f>INDEX('[2]ALL PO for 3 unit'!$R$2:$R$184,MATCH(E392,'[2]ALL PO for 3 unit'!$B$2:$B$184,0))</f>
        <v>4</v>
      </c>
      <c r="Q392" t="str">
        <f>INDEX('[2]ALL PO for 3 unit'!$AC$2:$AC$184,MATCH(E392,'[2]ALL PO for 3 unit'!$B$2:$B$184,0))</f>
        <v>Ex stk in SG</v>
      </c>
    </row>
    <row r="393" spans="1:17" hidden="1" x14ac:dyDescent="0.25">
      <c r="A393" s="201"/>
      <c r="B393" s="185"/>
      <c r="C393" s="32" t="s">
        <v>5</v>
      </c>
      <c r="D393" s="32" t="s">
        <v>301</v>
      </c>
      <c r="E393" s="105" t="s">
        <v>302</v>
      </c>
      <c r="F393" s="35"/>
      <c r="G393" s="32">
        <v>1</v>
      </c>
      <c r="H393" s="32"/>
      <c r="I393" s="102">
        <f>INDEX('[1]CE 1'!$S$165:$S$335,MATCH(E393,'[1]CE 1'!$N$165:$N$335,0))</f>
        <v>287.83999999999997</v>
      </c>
      <c r="J393" s="102">
        <f t="shared" si="17"/>
        <v>287.83999999999997</v>
      </c>
      <c r="K393" s="32" t="s">
        <v>353</v>
      </c>
      <c r="L393" s="102">
        <v>357.18473700000004</v>
      </c>
      <c r="M393" s="103">
        <f t="shared" si="16"/>
        <v>357.18473700000004</v>
      </c>
      <c r="N393" s="32" t="s">
        <v>245</v>
      </c>
      <c r="P393">
        <f>INDEX('[2]ALL PO for 3 unit'!$R$2:$R$184,MATCH(E393,'[2]ALL PO for 3 unit'!$B$2:$B$184,0))</f>
        <v>4</v>
      </c>
      <c r="Q393" t="str">
        <f>INDEX('[2]ALL PO for 3 unit'!$AC$2:$AC$184,MATCH(E393,'[2]ALL PO for 3 unit'!$B$2:$B$184,0))</f>
        <v>Ex stk in SG</v>
      </c>
    </row>
    <row r="394" spans="1:17" hidden="1" x14ac:dyDescent="0.25">
      <c r="A394" s="201"/>
      <c r="B394" s="185"/>
      <c r="C394" s="32" t="s">
        <v>243</v>
      </c>
      <c r="D394" s="32" t="s">
        <v>12</v>
      </c>
      <c r="E394" s="105">
        <v>14502604</v>
      </c>
      <c r="F394" s="35"/>
      <c r="G394" s="32">
        <v>1</v>
      </c>
      <c r="H394" s="32"/>
      <c r="I394" s="102">
        <v>900000</v>
      </c>
      <c r="J394" s="102">
        <f t="shared" si="17"/>
        <v>900000</v>
      </c>
      <c r="K394" s="32" t="s">
        <v>6</v>
      </c>
      <c r="L394" s="102">
        <v>272.72727272727275</v>
      </c>
      <c r="M394" s="103">
        <f t="shared" si="16"/>
        <v>272.72727272727275</v>
      </c>
      <c r="N394" s="32" t="s">
        <v>94</v>
      </c>
      <c r="P394">
        <f>INDEX('[2]ALL PO for 3 unit'!$R$2:$R$184,MATCH(E394,'[2]ALL PO for 3 unit'!$B$2:$B$184,0))</f>
        <v>0</v>
      </c>
      <c r="Q394" t="str">
        <f>INDEX('[2]ALL PO for 3 unit'!$AC$2:$AC$184,MATCH(E394,'[2]ALL PO for 3 unit'!$B$2:$B$184,0))</f>
        <v>Local</v>
      </c>
    </row>
    <row r="395" spans="1:17" hidden="1" x14ac:dyDescent="0.25">
      <c r="A395" s="201"/>
      <c r="B395" s="185"/>
      <c r="C395" s="32" t="s">
        <v>243</v>
      </c>
      <c r="D395" s="32" t="s">
        <v>89</v>
      </c>
      <c r="E395" s="105" t="s">
        <v>72</v>
      </c>
      <c r="F395" s="35"/>
      <c r="G395" s="32">
        <v>1</v>
      </c>
      <c r="H395" s="32"/>
      <c r="I395" s="102">
        <v>900000</v>
      </c>
      <c r="J395" s="102">
        <f t="shared" si="17"/>
        <v>900000</v>
      </c>
      <c r="K395" s="32" t="s">
        <v>6</v>
      </c>
      <c r="L395" s="102">
        <v>343.63636363636363</v>
      </c>
      <c r="M395" s="103">
        <f t="shared" si="16"/>
        <v>343.63636363636363</v>
      </c>
      <c r="N395" s="32" t="s">
        <v>94</v>
      </c>
      <c r="P395">
        <f>INDEX('[2]ALL PO for 3 unit'!$R$2:$R$184,MATCH(E395,'[2]ALL PO for 3 unit'!$B$2:$B$184,0))</f>
        <v>0</v>
      </c>
      <c r="Q395" t="str">
        <f>INDEX('[2]ALL PO for 3 unit'!$AC$2:$AC$184,MATCH(E395,'[2]ALL PO for 3 unit'!$B$2:$B$184,0))</f>
        <v>Local</v>
      </c>
    </row>
    <row r="396" spans="1:17" hidden="1" x14ac:dyDescent="0.25">
      <c r="A396" s="201"/>
      <c r="B396" s="185"/>
      <c r="C396" s="32" t="s">
        <v>243</v>
      </c>
      <c r="D396" s="32" t="s">
        <v>74</v>
      </c>
      <c r="E396" s="105" t="s">
        <v>75</v>
      </c>
      <c r="F396" s="35"/>
      <c r="G396" s="32">
        <v>1</v>
      </c>
      <c r="H396" s="32"/>
      <c r="I396" s="102">
        <v>357000</v>
      </c>
      <c r="J396" s="102">
        <f t="shared" si="17"/>
        <v>357000</v>
      </c>
      <c r="K396" s="32" t="s">
        <v>6</v>
      </c>
      <c r="L396" s="102">
        <v>190.90909090909091</v>
      </c>
      <c r="M396" s="103">
        <f t="shared" si="16"/>
        <v>190.90909090909091</v>
      </c>
      <c r="N396" s="32" t="s">
        <v>94</v>
      </c>
      <c r="P396">
        <f>INDEX('[2]ALL PO for 3 unit'!$R$2:$R$184,MATCH(E396,'[2]ALL PO for 3 unit'!$B$2:$B$184,0))</f>
        <v>0</v>
      </c>
      <c r="Q396" t="str">
        <f>INDEX('[2]ALL PO for 3 unit'!$AC$2:$AC$184,MATCH(E396,'[2]ALL PO for 3 unit'!$B$2:$B$184,0))</f>
        <v>Local</v>
      </c>
    </row>
    <row r="397" spans="1:17" hidden="1" x14ac:dyDescent="0.25">
      <c r="A397" s="201"/>
      <c r="B397" s="185"/>
      <c r="C397" s="32"/>
      <c r="D397" s="32" t="s">
        <v>303</v>
      </c>
      <c r="E397" s="121">
        <v>14763295</v>
      </c>
      <c r="F397" s="35"/>
      <c r="G397" s="32">
        <v>1</v>
      </c>
      <c r="H397" s="32"/>
      <c r="I397" s="102">
        <f>INDEX('[1]CE 1'!$S$165:$S$335,MATCH(E397,'[1]CE 1'!$N$165:$N$335,0))</f>
        <v>0</v>
      </c>
      <c r="J397" s="102">
        <f t="shared" si="17"/>
        <v>0</v>
      </c>
      <c r="K397" s="32"/>
      <c r="L397" s="102"/>
      <c r="M397" s="103">
        <f t="shared" si="16"/>
        <v>0</v>
      </c>
      <c r="N397" s="32" t="s">
        <v>304</v>
      </c>
      <c r="P397">
        <f>INDEX('[2]ALL PO for 3 unit'!$R$2:$R$184,MATCH(E397,'[2]ALL PO for 3 unit'!$B$2:$B$184,0))</f>
        <v>1</v>
      </c>
      <c r="Q397" t="str">
        <f>INDEX('[2]ALL PO for 3 unit'!$AC$2:$AC$184,MATCH(E397,'[2]ALL PO for 3 unit'!$B$2:$B$184,0))</f>
        <v>Ex stk in SG</v>
      </c>
    </row>
    <row r="398" spans="1:17" hidden="1" x14ac:dyDescent="0.25">
      <c r="A398" s="201" t="s">
        <v>340</v>
      </c>
      <c r="B398" s="185" t="s">
        <v>83</v>
      </c>
      <c r="C398" s="32" t="s">
        <v>5</v>
      </c>
      <c r="D398" s="32" t="s">
        <v>22</v>
      </c>
      <c r="E398" s="105">
        <v>11707954</v>
      </c>
      <c r="F398" s="35"/>
      <c r="G398" s="32">
        <v>1</v>
      </c>
      <c r="H398" s="32"/>
      <c r="I398" s="102">
        <f>INDEX('[1]CE 1'!$S$165:$S$335,MATCH(E398,'[1]CE 1'!$N$165:$N$335,0))</f>
        <v>8.15</v>
      </c>
      <c r="J398" s="102">
        <f t="shared" si="17"/>
        <v>8.15</v>
      </c>
      <c r="K398" s="32" t="s">
        <v>353</v>
      </c>
      <c r="L398" s="108">
        <v>12.0607305</v>
      </c>
      <c r="M398" s="103">
        <f t="shared" ref="M398:M410" si="18">G398*L398</f>
        <v>12.0607305</v>
      </c>
      <c r="N398" s="32" t="s">
        <v>55</v>
      </c>
      <c r="P398">
        <f>INDEX('[2]ALL PO for 3 unit'!$R$2:$R$184,MATCH(E398,'[2]ALL PO for 3 unit'!$B$2:$B$184,0))</f>
        <v>0</v>
      </c>
      <c r="Q398" t="str">
        <f>INDEX('[2]ALL PO for 3 unit'!$AC$2:$AC$184,MATCH(E398,'[2]ALL PO for 3 unit'!$B$2:$B$184,0))</f>
        <v>Foreign</v>
      </c>
    </row>
    <row r="399" spans="1:17" hidden="1" x14ac:dyDescent="0.25">
      <c r="A399" s="201"/>
      <c r="B399" s="185"/>
      <c r="C399" s="32" t="s">
        <v>5</v>
      </c>
      <c r="D399" s="32" t="s">
        <v>22</v>
      </c>
      <c r="E399" s="105">
        <v>11701198</v>
      </c>
      <c r="F399" s="35"/>
      <c r="G399" s="32">
        <v>1</v>
      </c>
      <c r="H399" s="32"/>
      <c r="I399" s="102">
        <f>INDEX('[1]CE 1'!$S$165:$S$335,MATCH(E399,'[1]CE 1'!$N$165:$N$335,0))</f>
        <v>36.299999999999997</v>
      </c>
      <c r="J399" s="102">
        <f t="shared" si="17"/>
        <v>36.299999999999997</v>
      </c>
      <c r="K399" s="32" t="s">
        <v>353</v>
      </c>
      <c r="L399" s="102">
        <v>45.744047999999992</v>
      </c>
      <c r="M399" s="103">
        <f t="shared" si="18"/>
        <v>45.744047999999992</v>
      </c>
      <c r="N399" s="32" t="s">
        <v>55</v>
      </c>
      <c r="P399">
        <f>INDEX('[2]ALL PO for 3 unit'!$R$2:$R$184,MATCH(E399,'[2]ALL PO for 3 unit'!$B$2:$B$184,0))</f>
        <v>4</v>
      </c>
      <c r="Q399" t="str">
        <f>INDEX('[2]ALL PO for 3 unit'!$AC$2:$AC$184,MATCH(E399,'[2]ALL PO for 3 unit'!$B$2:$B$184,0))</f>
        <v xml:space="preserve"> CE1 EX stk in SG</v>
      </c>
    </row>
    <row r="400" spans="1:17" hidden="1" x14ac:dyDescent="0.25">
      <c r="A400" s="201"/>
      <c r="B400" s="185"/>
      <c r="C400" s="32" t="s">
        <v>5</v>
      </c>
      <c r="D400" s="32" t="s">
        <v>22</v>
      </c>
      <c r="E400" s="105" t="s">
        <v>26</v>
      </c>
      <c r="F400" s="107"/>
      <c r="G400" s="32">
        <v>1</v>
      </c>
      <c r="H400" s="32"/>
      <c r="I400" s="102">
        <v>1.46</v>
      </c>
      <c r="J400" s="102">
        <f t="shared" si="17"/>
        <v>1.46</v>
      </c>
      <c r="K400" s="32" t="s">
        <v>353</v>
      </c>
      <c r="L400" s="102">
        <v>81.32741399999999</v>
      </c>
      <c r="M400" s="103">
        <f t="shared" si="18"/>
        <v>81.32741399999999</v>
      </c>
      <c r="N400" s="32" t="s">
        <v>280</v>
      </c>
      <c r="O400" t="s">
        <v>357</v>
      </c>
      <c r="P400">
        <f>INDEX('[2]ALL PO for 3 unit'!$R$2:$R$184,MATCH(E400,'[2]ALL PO for 3 unit'!$B$2:$B$184,0))</f>
        <v>0</v>
      </c>
      <c r="Q400" t="str">
        <f>INDEX('[2]ALL PO for 3 unit'!$AC$2:$AC$184,MATCH(E400,'[2]ALL PO for 3 unit'!$B$2:$B$184,0))</f>
        <v>Foreign</v>
      </c>
    </row>
    <row r="401" spans="1:17" hidden="1" x14ac:dyDescent="0.25">
      <c r="A401" s="201"/>
      <c r="B401" s="185"/>
      <c r="C401" s="32" t="s">
        <v>5</v>
      </c>
      <c r="D401" s="32" t="s">
        <v>22</v>
      </c>
      <c r="E401" s="105" t="s">
        <v>79</v>
      </c>
      <c r="F401" s="35"/>
      <c r="G401" s="32">
        <v>1</v>
      </c>
      <c r="H401" s="32"/>
      <c r="I401" s="102">
        <f>INDEX('[1]CE 1'!$S$165:$S$335,MATCH(E401,'[1]CE 1'!$N$165:$N$335,0))</f>
        <v>64.180000000000007</v>
      </c>
      <c r="J401" s="102">
        <f t="shared" si="17"/>
        <v>64.180000000000007</v>
      </c>
      <c r="K401" s="32" t="s">
        <v>353</v>
      </c>
      <c r="L401" s="102">
        <v>80.861760000000004</v>
      </c>
      <c r="M401" s="103">
        <f t="shared" si="18"/>
        <v>80.861760000000004</v>
      </c>
      <c r="N401" s="32" t="s">
        <v>280</v>
      </c>
      <c r="P401">
        <f>INDEX('[2]ALL PO for 3 unit'!$R$2:$R$184,MATCH(E401,'[2]ALL PO for 3 unit'!$B$2:$B$184,0))</f>
        <v>6</v>
      </c>
      <c r="Q401" t="str">
        <f>INDEX('[2]ALL PO for 3 unit'!$AC$2:$AC$184,MATCH(E401,'[2]ALL PO for 3 unit'!$B$2:$B$184,0))</f>
        <v xml:space="preserve"> CE1 EX stk in SG</v>
      </c>
    </row>
    <row r="402" spans="1:17" hidden="1" x14ac:dyDescent="0.25">
      <c r="A402" s="201"/>
      <c r="B402" s="185"/>
      <c r="C402" s="32" t="s">
        <v>5</v>
      </c>
      <c r="D402" s="32" t="s">
        <v>22</v>
      </c>
      <c r="E402" s="105">
        <v>11701192</v>
      </c>
      <c r="F402" s="35"/>
      <c r="G402" s="32">
        <v>1</v>
      </c>
      <c r="H402" s="32"/>
      <c r="I402" s="102">
        <v>1.38</v>
      </c>
      <c r="J402" s="102">
        <f t="shared" si="17"/>
        <v>1.38</v>
      </c>
      <c r="K402" s="32" t="s">
        <v>353</v>
      </c>
      <c r="L402" s="102">
        <v>30.527658000000002</v>
      </c>
      <c r="M402" s="103">
        <f t="shared" si="18"/>
        <v>30.527658000000002</v>
      </c>
      <c r="N402" s="32" t="s">
        <v>280</v>
      </c>
      <c r="O402" t="s">
        <v>357</v>
      </c>
      <c r="P402">
        <f>INDEX('[2]ALL PO for 3 unit'!$R$2:$R$184,MATCH(E402,'[2]ALL PO for 3 unit'!$B$2:$B$184,0))</f>
        <v>0</v>
      </c>
      <c r="Q402" t="str">
        <f>INDEX('[2]ALL PO for 3 unit'!$AC$2:$AC$184,MATCH(E402,'[2]ALL PO for 3 unit'!$B$2:$B$184,0))</f>
        <v>Foreign</v>
      </c>
    </row>
    <row r="403" spans="1:17" hidden="1" x14ac:dyDescent="0.25">
      <c r="A403" s="201"/>
      <c r="B403" s="185"/>
      <c r="C403" s="32" t="s">
        <v>5</v>
      </c>
      <c r="D403" s="32" t="s">
        <v>231</v>
      </c>
      <c r="E403" s="105">
        <v>14763370</v>
      </c>
      <c r="F403" s="35"/>
      <c r="G403" s="32">
        <v>1</v>
      </c>
      <c r="H403" s="32"/>
      <c r="I403" s="102">
        <f>INDEX('[1]CE 1'!$S$165:$S$335,MATCH(E403,'[1]CE 1'!$N$165:$N$335,0))</f>
        <v>752.04</v>
      </c>
      <c r="J403" s="102">
        <f t="shared" si="17"/>
        <v>752.04</v>
      </c>
      <c r="K403" s="32" t="s">
        <v>353</v>
      </c>
      <c r="L403" s="102">
        <v>269.02108800000002</v>
      </c>
      <c r="M403" s="103">
        <f t="shared" si="18"/>
        <v>269.02108800000002</v>
      </c>
      <c r="N403" s="32" t="s">
        <v>280</v>
      </c>
      <c r="P403">
        <f>INDEX('[2]ALL PO for 3 unit'!$R$2:$R$184,MATCH(E403,'[2]ALL PO for 3 unit'!$B$2:$B$184,0))</f>
        <v>3</v>
      </c>
      <c r="Q403" t="str">
        <f>INDEX('[2]ALL PO for 3 unit'!$AC$2:$AC$184,MATCH(E403,'[2]ALL PO for 3 unit'!$B$2:$B$184,0))</f>
        <v>Ex Stk in SG</v>
      </c>
    </row>
    <row r="404" spans="1:17" hidden="1" x14ac:dyDescent="0.25">
      <c r="A404" s="201"/>
      <c r="B404" s="185"/>
      <c r="C404" s="32" t="s">
        <v>5</v>
      </c>
      <c r="D404" s="32" t="s">
        <v>13</v>
      </c>
      <c r="E404" s="105" t="s">
        <v>300</v>
      </c>
      <c r="F404" s="35"/>
      <c r="G404" s="32">
        <v>1</v>
      </c>
      <c r="H404" s="32"/>
      <c r="I404" s="102">
        <f>INDEX('[1]CE 1'!$S$165:$S$335,MATCH(E404,'[1]CE 1'!$N$165:$N$335,0))</f>
        <v>430.8</v>
      </c>
      <c r="J404" s="102">
        <f t="shared" si="17"/>
        <v>430.8</v>
      </c>
      <c r="K404" s="32" t="s">
        <v>353</v>
      </c>
      <c r="L404" s="102">
        <v>534.67882650000001</v>
      </c>
      <c r="M404" s="103">
        <f t="shared" si="18"/>
        <v>534.67882650000001</v>
      </c>
      <c r="N404" s="32" t="s">
        <v>245</v>
      </c>
      <c r="P404">
        <f>INDEX('[2]ALL PO for 3 unit'!$R$2:$R$184,MATCH(E404,'[2]ALL PO for 3 unit'!$B$2:$B$184,0))</f>
        <v>4</v>
      </c>
      <c r="Q404" t="str">
        <f>INDEX('[2]ALL PO for 3 unit'!$AC$2:$AC$184,MATCH(E404,'[2]ALL PO for 3 unit'!$B$2:$B$184,0))</f>
        <v>Ex stk in SG</v>
      </c>
    </row>
    <row r="405" spans="1:17" hidden="1" x14ac:dyDescent="0.25">
      <c r="A405" s="201"/>
      <c r="B405" s="185"/>
      <c r="C405" s="32" t="s">
        <v>5</v>
      </c>
      <c r="D405" s="32" t="s">
        <v>13</v>
      </c>
      <c r="E405" s="105">
        <v>14714682</v>
      </c>
      <c r="F405" s="35"/>
      <c r="G405" s="32">
        <v>1</v>
      </c>
      <c r="H405" s="32"/>
      <c r="I405" s="102">
        <f>INDEX('[1]CE 1'!$S$165:$S$335,MATCH(E405,'[1]CE 1'!$N$165:$N$335,0))</f>
        <v>436.66</v>
      </c>
      <c r="J405" s="102">
        <f t="shared" si="17"/>
        <v>436.66</v>
      </c>
      <c r="K405" s="32" t="s">
        <v>353</v>
      </c>
      <c r="L405" s="102">
        <v>541.85831700000006</v>
      </c>
      <c r="M405" s="103">
        <f t="shared" si="18"/>
        <v>541.85831700000006</v>
      </c>
      <c r="N405" s="32" t="s">
        <v>295</v>
      </c>
      <c r="P405">
        <f>INDEX('[2]ALL PO for 3 unit'!$R$2:$R$184,MATCH(E405,'[2]ALL PO for 3 unit'!$B$2:$B$184,0))</f>
        <v>4</v>
      </c>
      <c r="Q405" t="str">
        <f>INDEX('[2]ALL PO for 3 unit'!$AC$2:$AC$184,MATCH(E405,'[2]ALL PO for 3 unit'!$B$2:$B$184,0))</f>
        <v>Ex stk in SG</v>
      </c>
    </row>
    <row r="406" spans="1:17" hidden="1" x14ac:dyDescent="0.25">
      <c r="A406" s="201"/>
      <c r="B406" s="185"/>
      <c r="C406" s="32" t="s">
        <v>5</v>
      </c>
      <c r="D406" s="32" t="s">
        <v>11</v>
      </c>
      <c r="E406" s="105">
        <v>15094944</v>
      </c>
      <c r="F406" s="35"/>
      <c r="G406" s="32">
        <v>1</v>
      </c>
      <c r="H406" s="32"/>
      <c r="I406" s="102">
        <f>INDEX('[1]CE 1'!$S$165:$S$335,MATCH(E406,'[1]CE 1'!$N$165:$N$335,0))</f>
        <v>195.47</v>
      </c>
      <c r="J406" s="102">
        <f t="shared" si="17"/>
        <v>195.47</v>
      </c>
      <c r="K406" s="32" t="s">
        <v>353</v>
      </c>
      <c r="L406" s="102">
        <v>242.55695100000003</v>
      </c>
      <c r="M406" s="103">
        <f t="shared" si="18"/>
        <v>242.55695100000003</v>
      </c>
      <c r="N406" s="32" t="s">
        <v>245</v>
      </c>
      <c r="P406">
        <f>INDEX('[2]ALL PO for 3 unit'!$R$2:$R$184,MATCH(E406,'[2]ALL PO for 3 unit'!$B$2:$B$184,0))</f>
        <v>4</v>
      </c>
      <c r="Q406" t="str">
        <f>INDEX('[2]ALL PO for 3 unit'!$AC$2:$AC$184,MATCH(E406,'[2]ALL PO for 3 unit'!$B$2:$B$184,0))</f>
        <v>Ex stk in SG</v>
      </c>
    </row>
    <row r="407" spans="1:17" hidden="1" x14ac:dyDescent="0.25">
      <c r="A407" s="201"/>
      <c r="B407" s="185"/>
      <c r="C407" s="32" t="s">
        <v>5</v>
      </c>
      <c r="D407" s="32" t="s">
        <v>301</v>
      </c>
      <c r="E407" s="105" t="s">
        <v>302</v>
      </c>
      <c r="F407" s="35"/>
      <c r="G407" s="32">
        <v>1</v>
      </c>
      <c r="H407" s="32"/>
      <c r="I407" s="102">
        <f>INDEX('[1]CE 1'!$S$165:$S$335,MATCH(E407,'[1]CE 1'!$N$165:$N$335,0))</f>
        <v>287.83999999999997</v>
      </c>
      <c r="J407" s="102">
        <f t="shared" si="17"/>
        <v>287.83999999999997</v>
      </c>
      <c r="K407" s="32" t="s">
        <v>353</v>
      </c>
      <c r="L407" s="102">
        <v>357.18473700000004</v>
      </c>
      <c r="M407" s="103">
        <f t="shared" si="18"/>
        <v>357.18473700000004</v>
      </c>
      <c r="N407" s="32" t="s">
        <v>245</v>
      </c>
      <c r="P407">
        <f>INDEX('[2]ALL PO for 3 unit'!$R$2:$R$184,MATCH(E407,'[2]ALL PO for 3 unit'!$B$2:$B$184,0))</f>
        <v>4</v>
      </c>
      <c r="Q407" t="str">
        <f>INDEX('[2]ALL PO for 3 unit'!$AC$2:$AC$184,MATCH(E407,'[2]ALL PO for 3 unit'!$B$2:$B$184,0))</f>
        <v>Ex stk in SG</v>
      </c>
    </row>
    <row r="408" spans="1:17" hidden="1" x14ac:dyDescent="0.25">
      <c r="A408" s="201"/>
      <c r="B408" s="185"/>
      <c r="C408" s="32" t="s">
        <v>243</v>
      </c>
      <c r="D408" s="32" t="s">
        <v>12</v>
      </c>
      <c r="E408" s="105">
        <v>14502604</v>
      </c>
      <c r="F408" s="35"/>
      <c r="G408" s="32">
        <v>1</v>
      </c>
      <c r="H408" s="32"/>
      <c r="I408" s="102">
        <v>900000</v>
      </c>
      <c r="J408" s="102">
        <f t="shared" si="17"/>
        <v>900000</v>
      </c>
      <c r="K408" s="32" t="s">
        <v>6</v>
      </c>
      <c r="L408" s="102">
        <v>272.72727272727275</v>
      </c>
      <c r="M408" s="103">
        <f t="shared" si="18"/>
        <v>272.72727272727275</v>
      </c>
      <c r="N408" s="32" t="s">
        <v>94</v>
      </c>
      <c r="O408" t="s">
        <v>94</v>
      </c>
      <c r="P408">
        <f>INDEX('[2]ALL PO for 3 unit'!$R$2:$R$184,MATCH(E408,'[2]ALL PO for 3 unit'!$B$2:$B$184,0))</f>
        <v>0</v>
      </c>
      <c r="Q408" t="str">
        <f>INDEX('[2]ALL PO for 3 unit'!$AC$2:$AC$184,MATCH(E408,'[2]ALL PO for 3 unit'!$B$2:$B$184,0))</f>
        <v>Local</v>
      </c>
    </row>
    <row r="409" spans="1:17" hidden="1" x14ac:dyDescent="0.25">
      <c r="A409" s="201"/>
      <c r="B409" s="185"/>
      <c r="C409" s="32" t="s">
        <v>243</v>
      </c>
      <c r="D409" s="32" t="s">
        <v>89</v>
      </c>
      <c r="E409" s="105" t="s">
        <v>72</v>
      </c>
      <c r="F409" s="35"/>
      <c r="G409" s="32">
        <v>1</v>
      </c>
      <c r="H409" s="32"/>
      <c r="I409" s="102">
        <v>900000</v>
      </c>
      <c r="J409" s="102">
        <f t="shared" si="17"/>
        <v>900000</v>
      </c>
      <c r="K409" s="32" t="s">
        <v>6</v>
      </c>
      <c r="L409" s="102">
        <v>343.63636363636363</v>
      </c>
      <c r="M409" s="103">
        <f t="shared" si="18"/>
        <v>343.63636363636363</v>
      </c>
      <c r="N409" s="32" t="s">
        <v>94</v>
      </c>
      <c r="O409" t="s">
        <v>94</v>
      </c>
      <c r="P409">
        <f>INDEX('[2]ALL PO for 3 unit'!$R$2:$R$184,MATCH(E409,'[2]ALL PO for 3 unit'!$B$2:$B$184,0))</f>
        <v>0</v>
      </c>
      <c r="Q409" t="str">
        <f>INDEX('[2]ALL PO for 3 unit'!$AC$2:$AC$184,MATCH(E409,'[2]ALL PO for 3 unit'!$B$2:$B$184,0))</f>
        <v>Local</v>
      </c>
    </row>
    <row r="410" spans="1:17" hidden="1" x14ac:dyDescent="0.25">
      <c r="A410" s="201"/>
      <c r="B410" s="185"/>
      <c r="C410" s="32" t="s">
        <v>243</v>
      </c>
      <c r="D410" s="32" t="s">
        <v>74</v>
      </c>
      <c r="E410" s="105" t="s">
        <v>75</v>
      </c>
      <c r="F410" s="35"/>
      <c r="G410" s="32">
        <v>1</v>
      </c>
      <c r="H410" s="32"/>
      <c r="I410" s="102">
        <v>357000</v>
      </c>
      <c r="J410" s="102">
        <f t="shared" si="17"/>
        <v>357000</v>
      </c>
      <c r="K410" s="128" t="s">
        <v>6</v>
      </c>
      <c r="L410" s="116">
        <v>190.90909090909091</v>
      </c>
      <c r="M410" s="103">
        <f t="shared" si="18"/>
        <v>190.90909090909091</v>
      </c>
      <c r="N410" s="32" t="s">
        <v>94</v>
      </c>
      <c r="O410" t="s">
        <v>94</v>
      </c>
      <c r="P410">
        <f>INDEX('[2]ALL PO for 3 unit'!$R$2:$R$184,MATCH(E410,'[2]ALL PO for 3 unit'!$B$2:$B$184,0))</f>
        <v>0</v>
      </c>
      <c r="Q410" t="str">
        <f>INDEX('[2]ALL PO for 3 unit'!$AC$2:$AC$184,MATCH(E410,'[2]ALL PO for 3 unit'!$B$2:$B$184,0))</f>
        <v>Local</v>
      </c>
    </row>
    <row r="411" spans="1:17" hidden="1" x14ac:dyDescent="0.25">
      <c r="A411" s="201" t="s">
        <v>341</v>
      </c>
      <c r="B411" s="185" t="s">
        <v>307</v>
      </c>
      <c r="C411" s="90" t="s">
        <v>5</v>
      </c>
      <c r="D411" s="32" t="s">
        <v>22</v>
      </c>
      <c r="E411" s="105">
        <v>990596</v>
      </c>
      <c r="F411" s="35"/>
      <c r="G411" s="32">
        <v>1</v>
      </c>
      <c r="H411" s="32"/>
      <c r="I411" s="102">
        <f>INDEX('[1]CE 1'!$S$165:$S$335,MATCH(E411,'[1]CE 1'!$N$165:$N$335,0))</f>
        <v>2.2799999999999998</v>
      </c>
      <c r="J411" s="102">
        <f t="shared" si="17"/>
        <v>2.2799999999999998</v>
      </c>
      <c r="K411" s="32" t="s">
        <v>353</v>
      </c>
      <c r="L411" s="102">
        <v>2.8788480000000001</v>
      </c>
      <c r="M411" s="103">
        <f t="shared" ref="M411:M440" si="19">L411*G411</f>
        <v>2.8788480000000001</v>
      </c>
      <c r="N411" s="32" t="s">
        <v>55</v>
      </c>
      <c r="P411">
        <f>INDEX('[2]ALL PO for 3 unit'!$R$2:$R$184,MATCH(E411,'[2]ALL PO for 3 unit'!$B$2:$B$184,0))</f>
        <v>5</v>
      </c>
      <c r="Q411" t="str">
        <f>INDEX('[2]ALL PO for 3 unit'!$AC$2:$AC$184,MATCH(E411,'[2]ALL PO for 3 unit'!$B$2:$B$184,0))</f>
        <v>CE1 EX Stock</v>
      </c>
    </row>
    <row r="412" spans="1:17" hidden="1" x14ac:dyDescent="0.25">
      <c r="A412" s="201"/>
      <c r="B412" s="185"/>
      <c r="C412" s="42" t="s">
        <v>5</v>
      </c>
      <c r="D412" s="32" t="s">
        <v>24</v>
      </c>
      <c r="E412" s="105">
        <v>14508911</v>
      </c>
      <c r="F412" s="35"/>
      <c r="G412" s="32">
        <v>1</v>
      </c>
      <c r="H412" s="32"/>
      <c r="I412" s="102">
        <f>INDEX('[1]CE 1'!$S$165:$S$335,MATCH(E412,'[1]CE 1'!$N$165:$N$335,0))</f>
        <v>105.79</v>
      </c>
      <c r="J412" s="102">
        <f t="shared" si="17"/>
        <v>105.79</v>
      </c>
      <c r="K412" s="32" t="s">
        <v>353</v>
      </c>
      <c r="L412" s="102">
        <v>133.29489599999997</v>
      </c>
      <c r="M412" s="103">
        <f t="shared" si="19"/>
        <v>133.29489599999997</v>
      </c>
      <c r="N412" s="32" t="s">
        <v>55</v>
      </c>
      <c r="P412">
        <f>INDEX('[2]ALL PO for 3 unit'!$R$2:$R$184,MATCH(E412,'[2]ALL PO for 3 unit'!$B$2:$B$184,0))</f>
        <v>4</v>
      </c>
      <c r="Q412" t="str">
        <f>INDEX('[2]ALL PO for 3 unit'!$AC$2:$AC$184,MATCH(E412,'[2]ALL PO for 3 unit'!$B$2:$B$184,0))</f>
        <v xml:space="preserve"> CE1 EX stk in SG</v>
      </c>
    </row>
    <row r="413" spans="1:17" hidden="1" x14ac:dyDescent="0.25">
      <c r="A413" s="201"/>
      <c r="B413" s="185"/>
      <c r="C413" s="44" t="s">
        <v>5</v>
      </c>
      <c r="D413" s="32" t="s">
        <v>110</v>
      </c>
      <c r="E413" s="105">
        <v>14640027</v>
      </c>
      <c r="F413" s="35"/>
      <c r="G413" s="32">
        <v>1</v>
      </c>
      <c r="H413" s="32"/>
      <c r="I413" s="102">
        <f>INDEX('[1]CE 1'!$S$165:$S$335,MATCH(E413,'[1]CE 1'!$N$165:$N$335,0))</f>
        <v>1051.1600000000001</v>
      </c>
      <c r="J413" s="102">
        <f t="shared" si="17"/>
        <v>1051.1600000000001</v>
      </c>
      <c r="K413" s="32" t="s">
        <v>353</v>
      </c>
      <c r="L413" s="102">
        <v>1324.4605920000001</v>
      </c>
      <c r="M413" s="103">
        <f t="shared" si="19"/>
        <v>1324.4605920000001</v>
      </c>
      <c r="N413" s="32" t="s">
        <v>280</v>
      </c>
      <c r="P413">
        <f>INDEX('[2]ALL PO for 3 unit'!$R$2:$R$184,MATCH(E413,'[2]ALL PO for 3 unit'!$B$2:$B$184,0))</f>
        <v>6</v>
      </c>
      <c r="Q413" t="str">
        <f>INDEX('[2]ALL PO for 3 unit'!$AC$2:$AC$184,MATCH(E413,'[2]ALL PO for 3 unit'!$B$2:$B$184,0))</f>
        <v xml:space="preserve"> CE1 EX stk in SG</v>
      </c>
    </row>
    <row r="414" spans="1:17" hidden="1" x14ac:dyDescent="0.25">
      <c r="A414" s="201"/>
      <c r="B414" s="185"/>
      <c r="C414" s="42" t="s">
        <v>5</v>
      </c>
      <c r="D414" s="32" t="s">
        <v>110</v>
      </c>
      <c r="E414" s="105">
        <v>14558674</v>
      </c>
      <c r="F414" s="35"/>
      <c r="G414" s="32">
        <v>1</v>
      </c>
      <c r="H414" s="32"/>
      <c r="I414" s="102">
        <f>INDEX('[1]CE 1'!$S$165:$S$335,MATCH(E414,'[1]CE 1'!$N$165:$N$335,0))</f>
        <v>395.99</v>
      </c>
      <c r="J414" s="102">
        <f t="shared" si="17"/>
        <v>395.99</v>
      </c>
      <c r="K414" s="32" t="s">
        <v>353</v>
      </c>
      <c r="L414" s="102">
        <v>498.95092799999992</v>
      </c>
      <c r="M414" s="103">
        <f t="shared" si="19"/>
        <v>498.95092799999992</v>
      </c>
      <c r="N414" s="32" t="s">
        <v>308</v>
      </c>
      <c r="P414">
        <f>INDEX('[2]ALL PO for 3 unit'!$R$2:$R$184,MATCH(E414,'[2]ALL PO for 3 unit'!$B$2:$B$184,0))</f>
        <v>4</v>
      </c>
      <c r="Q414" t="str">
        <f>INDEX('[2]ALL PO for 3 unit'!$AC$2:$AC$184,MATCH(E414,'[2]ALL PO for 3 unit'!$B$2:$B$184,0))</f>
        <v>CE1 EX Stock &amp; SG Stock</v>
      </c>
    </row>
    <row r="415" spans="1:17" hidden="1" x14ac:dyDescent="0.25">
      <c r="A415" s="201"/>
      <c r="B415" s="185"/>
      <c r="C415" s="44" t="s">
        <v>5</v>
      </c>
      <c r="D415" s="32" t="s">
        <v>231</v>
      </c>
      <c r="E415" s="105">
        <v>14552332</v>
      </c>
      <c r="F415" s="35"/>
      <c r="G415" s="32">
        <v>1</v>
      </c>
      <c r="H415" s="32"/>
      <c r="I415" s="102">
        <f>INDEX('[1]CE 1'!$S$165:$S$335,MATCH(E415,'[1]CE 1'!$N$165:$N$335,0))</f>
        <v>122.19</v>
      </c>
      <c r="J415" s="102">
        <f t="shared" si="17"/>
        <v>122.19</v>
      </c>
      <c r="K415" s="32" t="s">
        <v>353</v>
      </c>
      <c r="L415" s="102">
        <v>166.87739249999998</v>
      </c>
      <c r="M415" s="103">
        <f t="shared" si="19"/>
        <v>166.87739249999998</v>
      </c>
      <c r="N415" s="32" t="s">
        <v>55</v>
      </c>
      <c r="P415">
        <f>INDEX('[2]ALL PO for 3 unit'!$R$2:$R$184,MATCH(E415,'[2]ALL PO for 3 unit'!$B$2:$B$184,0))</f>
        <v>0</v>
      </c>
      <c r="Q415" t="str">
        <f>INDEX('[2]ALL PO for 3 unit'!$AC$2:$AC$184,MATCH(E415,'[2]ALL PO for 3 unit'!$B$2:$B$184,0))</f>
        <v>Foreign</v>
      </c>
    </row>
    <row r="416" spans="1:17" hidden="1" x14ac:dyDescent="0.25">
      <c r="A416" s="201"/>
      <c r="B416" s="185"/>
      <c r="C416" s="42" t="s">
        <v>94</v>
      </c>
      <c r="D416" s="32" t="s">
        <v>309</v>
      </c>
      <c r="E416" s="105">
        <v>14594933</v>
      </c>
      <c r="F416" s="35"/>
      <c r="G416" s="32">
        <v>1</v>
      </c>
      <c r="H416" s="32"/>
      <c r="I416" s="102" t="e">
        <f>INDEX('[1]CE 1'!$S$165:$S$335,MATCH(E416,'[1]CE 1'!$N$165:$N$335,0))</f>
        <v>#N/A</v>
      </c>
      <c r="J416" s="102" t="e">
        <f t="shared" si="17"/>
        <v>#N/A</v>
      </c>
      <c r="K416" s="32"/>
      <c r="L416" s="102">
        <v>166.66666666666666</v>
      </c>
      <c r="M416" s="103">
        <f t="shared" si="19"/>
        <v>166.66666666666666</v>
      </c>
      <c r="N416" s="32" t="s">
        <v>94</v>
      </c>
      <c r="P416">
        <f>INDEX('[2]ALL PO for 3 unit'!$R$2:$R$184,MATCH(E416,'[2]ALL PO for 3 unit'!$B$2:$B$184,0))</f>
        <v>0</v>
      </c>
      <c r="Q416" t="str">
        <f>INDEX('[2]ALL PO for 3 unit'!$AC$2:$AC$184,MATCH(E416,'[2]ALL PO for 3 unit'!$B$2:$B$184,0))</f>
        <v>Local</v>
      </c>
    </row>
    <row r="417" spans="1:17" hidden="1" x14ac:dyDescent="0.25">
      <c r="A417" s="201"/>
      <c r="B417" s="185"/>
      <c r="C417" s="83" t="s">
        <v>5</v>
      </c>
      <c r="D417" s="32" t="s">
        <v>11</v>
      </c>
      <c r="E417" s="105">
        <v>14529771</v>
      </c>
      <c r="F417" s="35"/>
      <c r="G417" s="32">
        <v>1</v>
      </c>
      <c r="H417" s="32"/>
      <c r="I417" s="102">
        <f>INDEX('[1]CE 1'!$S$165:$S$335,MATCH(E417,'[1]CE 1'!$N$165:$N$335,0))</f>
        <v>328.44</v>
      </c>
      <c r="J417" s="102">
        <f t="shared" si="17"/>
        <v>328.44</v>
      </c>
      <c r="K417" s="32" t="s">
        <v>353</v>
      </c>
      <c r="L417" s="108">
        <v>61.090909090909093</v>
      </c>
      <c r="M417" s="103">
        <f t="shared" si="19"/>
        <v>61.090909090909093</v>
      </c>
      <c r="N417" s="32" t="s">
        <v>55</v>
      </c>
      <c r="P417">
        <f>INDEX('[2]ALL PO for 3 unit'!$R$2:$R$184,MATCH(E417,'[2]ALL PO for 3 unit'!$B$2:$B$184,0))</f>
        <v>4</v>
      </c>
      <c r="Q417" t="str">
        <f>INDEX('[2]ALL PO for 3 unit'!$AC$2:$AC$184,MATCH(E417,'[2]ALL PO for 3 unit'!$B$2:$B$184,0))</f>
        <v>CE1 EX Stock</v>
      </c>
    </row>
    <row r="418" spans="1:17" hidden="1" x14ac:dyDescent="0.25">
      <c r="A418" s="201"/>
      <c r="B418" s="185"/>
      <c r="C418" s="42" t="s">
        <v>5</v>
      </c>
      <c r="D418" s="32" t="s">
        <v>90</v>
      </c>
      <c r="E418" s="105">
        <v>14529772</v>
      </c>
      <c r="F418" s="35"/>
      <c r="G418" s="32">
        <v>1</v>
      </c>
      <c r="H418" s="32"/>
      <c r="I418" s="102">
        <v>66.91</v>
      </c>
      <c r="J418" s="102">
        <f t="shared" si="17"/>
        <v>66.91</v>
      </c>
      <c r="K418" s="32" t="s">
        <v>353</v>
      </c>
      <c r="L418" s="102">
        <v>230.0894505</v>
      </c>
      <c r="M418" s="103">
        <f t="shared" si="19"/>
        <v>230.0894505</v>
      </c>
      <c r="N418" s="32" t="s">
        <v>280</v>
      </c>
      <c r="O418" t="s">
        <v>356</v>
      </c>
      <c r="P418">
        <f>INDEX('[2]ALL PO for 3 unit'!$R$2:$R$184,MATCH(E418,'[2]ALL PO for 3 unit'!$B$2:$B$184,0))</f>
        <v>0</v>
      </c>
      <c r="Q418" t="str">
        <f>INDEX('[2]ALL PO for 3 unit'!$AC$2:$AC$184,MATCH(E418,'[2]ALL PO for 3 unit'!$B$2:$B$184,0))</f>
        <v>Ex stk in Reman</v>
      </c>
    </row>
    <row r="419" spans="1:17" hidden="1" x14ac:dyDescent="0.25">
      <c r="A419" s="201"/>
      <c r="B419" s="185"/>
      <c r="C419" s="44" t="s">
        <v>250</v>
      </c>
      <c r="D419" s="32" t="s">
        <v>89</v>
      </c>
      <c r="E419" s="105">
        <v>14529773</v>
      </c>
      <c r="F419" s="35"/>
      <c r="G419" s="32">
        <v>1</v>
      </c>
      <c r="H419" s="32"/>
      <c r="I419" s="102">
        <v>105.69</v>
      </c>
      <c r="J419" s="102">
        <f t="shared" si="17"/>
        <v>105.69</v>
      </c>
      <c r="K419" s="32" t="s">
        <v>353</v>
      </c>
      <c r="L419" s="102">
        <v>407.4</v>
      </c>
      <c r="M419" s="103">
        <f t="shared" si="19"/>
        <v>407.4</v>
      </c>
      <c r="N419" s="32" t="s">
        <v>94</v>
      </c>
      <c r="O419" t="s">
        <v>357</v>
      </c>
      <c r="P419">
        <f>INDEX('[2]ALL PO for 3 unit'!$R$2:$R$184,MATCH(E419,'[2]ALL PO for 3 unit'!$B$2:$B$184,0))</f>
        <v>0</v>
      </c>
      <c r="Q419" t="str">
        <f>INDEX('[2]ALL PO for 3 unit'!$AC$2:$AC$184,MATCH(E419,'[2]ALL PO for 3 unit'!$B$2:$B$184,0))</f>
        <v>Local</v>
      </c>
    </row>
    <row r="420" spans="1:17" hidden="1" x14ac:dyDescent="0.25">
      <c r="A420" s="201"/>
      <c r="B420" s="185"/>
      <c r="C420" s="42" t="s">
        <v>5</v>
      </c>
      <c r="D420" s="32" t="s">
        <v>11</v>
      </c>
      <c r="E420" s="105">
        <v>14529762</v>
      </c>
      <c r="F420" s="35"/>
      <c r="G420" s="32">
        <v>3</v>
      </c>
      <c r="H420" s="32"/>
      <c r="I420" s="102">
        <f>INDEX('[1]CE 1'!$S$165:$S$335,MATCH(E420,'[1]CE 1'!$N$165:$N$335,0))</f>
        <v>40.299999999999997</v>
      </c>
      <c r="J420" s="102">
        <f t="shared" si="17"/>
        <v>120.89999999999999</v>
      </c>
      <c r="K420" s="32" t="s">
        <v>353</v>
      </c>
      <c r="L420" s="102">
        <v>50.782032000000001</v>
      </c>
      <c r="M420" s="103">
        <f t="shared" si="19"/>
        <v>152.34609599999999</v>
      </c>
      <c r="N420" s="32" t="s">
        <v>280</v>
      </c>
      <c r="P420">
        <f>INDEX('[2]ALL PO for 3 unit'!$R$2:$R$184,MATCH(E420,'[2]ALL PO for 3 unit'!$B$2:$B$184,0))</f>
        <v>15</v>
      </c>
      <c r="Q420" t="str">
        <f>INDEX('[2]ALL PO for 3 unit'!$AC$2:$AC$184,MATCH(E420,'[2]ALL PO for 3 unit'!$B$2:$B$184,0))</f>
        <v xml:space="preserve"> CE1 EX stk in SG</v>
      </c>
    </row>
    <row r="421" spans="1:17" hidden="1" x14ac:dyDescent="0.25">
      <c r="A421" s="201"/>
      <c r="B421" s="185"/>
      <c r="C421" s="42" t="s">
        <v>243</v>
      </c>
      <c r="D421" s="32" t="s">
        <v>310</v>
      </c>
      <c r="E421" s="105">
        <v>14529769</v>
      </c>
      <c r="F421" s="35"/>
      <c r="G421" s="32">
        <v>1</v>
      </c>
      <c r="H421" s="32"/>
      <c r="I421" s="123">
        <v>259.74</v>
      </c>
      <c r="J421" s="102">
        <f t="shared" si="17"/>
        <v>259.74</v>
      </c>
      <c r="K421" s="32"/>
      <c r="L421" s="102">
        <v>100</v>
      </c>
      <c r="M421" s="103">
        <f t="shared" si="19"/>
        <v>100</v>
      </c>
      <c r="N421" s="32" t="s">
        <v>94</v>
      </c>
      <c r="O421" t="s">
        <v>356</v>
      </c>
      <c r="P421" t="e">
        <f>INDEX('[2]ALL PO for 3 unit'!$R$2:$R$184,MATCH(E421,'[2]ALL PO for 3 unit'!$B$2:$B$184,0))</f>
        <v>#N/A</v>
      </c>
      <c r="Q421" t="e">
        <f>INDEX('[2]ALL PO for 3 unit'!$AC$2:$AC$184,MATCH(E421,'[2]ALL PO for 3 unit'!$B$2:$B$184,0))</f>
        <v>#N/A</v>
      </c>
    </row>
    <row r="422" spans="1:17" hidden="1" x14ac:dyDescent="0.25">
      <c r="A422" s="201"/>
      <c r="B422" s="185"/>
      <c r="C422" s="42" t="s">
        <v>5</v>
      </c>
      <c r="D422" s="32" t="s">
        <v>17</v>
      </c>
      <c r="E422" s="105">
        <v>14529765</v>
      </c>
      <c r="F422" s="35"/>
      <c r="G422" s="32">
        <v>1</v>
      </c>
      <c r="H422" s="32"/>
      <c r="I422" s="102">
        <v>36.6</v>
      </c>
      <c r="J422" s="102">
        <f t="shared" si="17"/>
        <v>36.6</v>
      </c>
      <c r="K422" s="32" t="s">
        <v>353</v>
      </c>
      <c r="L422" s="108">
        <v>63.715679999999999</v>
      </c>
      <c r="M422" s="103">
        <f t="shared" si="19"/>
        <v>63.715679999999999</v>
      </c>
      <c r="N422" s="32" t="s">
        <v>55</v>
      </c>
      <c r="O422" t="s">
        <v>358</v>
      </c>
      <c r="P422">
        <f>INDEX('[2]ALL PO for 3 unit'!$R$2:$R$184,MATCH(E422,'[2]ALL PO for 3 unit'!$B$2:$B$184,0))</f>
        <v>0</v>
      </c>
      <c r="Q422" t="str">
        <f>INDEX('[2]ALL PO for 3 unit'!$AC$2:$AC$184,MATCH(E422,'[2]ALL PO for 3 unit'!$B$2:$B$184,0))</f>
        <v>EX stk in Reman</v>
      </c>
    </row>
    <row r="423" spans="1:17" hidden="1" x14ac:dyDescent="0.25">
      <c r="A423" s="201"/>
      <c r="B423" s="185"/>
      <c r="C423" s="42" t="s">
        <v>5</v>
      </c>
      <c r="D423" s="32" t="s">
        <v>24</v>
      </c>
      <c r="E423" s="105">
        <v>14552320</v>
      </c>
      <c r="F423" s="35"/>
      <c r="G423" s="32">
        <v>1</v>
      </c>
      <c r="H423" s="32"/>
      <c r="I423" s="102">
        <f>INDEX('[1]CE 1'!$S$165:$S$335,MATCH(E423,'[1]CE 1'!$N$165:$N$335,0))</f>
        <v>69.13</v>
      </c>
      <c r="J423" s="102">
        <f t="shared" si="17"/>
        <v>69.13</v>
      </c>
      <c r="K423" s="32" t="s">
        <v>353</v>
      </c>
      <c r="L423" s="108">
        <v>85.787792999999994</v>
      </c>
      <c r="M423" s="103">
        <f t="shared" si="19"/>
        <v>85.787792999999994</v>
      </c>
      <c r="N423" s="32" t="s">
        <v>295</v>
      </c>
      <c r="P423">
        <f>INDEX('[2]ALL PO for 3 unit'!$R$2:$R$184,MATCH(E423,'[2]ALL PO for 3 unit'!$B$2:$B$184,0))</f>
        <v>3</v>
      </c>
      <c r="Q423" t="str">
        <f>INDEX('[2]ALL PO for 3 unit'!$AC$2:$AC$184,MATCH(E423,'[2]ALL PO for 3 unit'!$B$2:$B$184,0))</f>
        <v>Ex stk in SG</v>
      </c>
    </row>
    <row r="424" spans="1:17" hidden="1" x14ac:dyDescent="0.25">
      <c r="A424" s="201"/>
      <c r="B424" s="185"/>
      <c r="C424" s="42" t="s">
        <v>5</v>
      </c>
      <c r="D424" s="32" t="s">
        <v>110</v>
      </c>
      <c r="E424" s="105" t="s">
        <v>18</v>
      </c>
      <c r="F424" s="35"/>
      <c r="G424" s="32">
        <v>1</v>
      </c>
      <c r="H424" s="32"/>
      <c r="I424" s="102">
        <f>INDEX('[1]CE 1'!$S$165:$S$335,MATCH(E424,'[1]CE 1'!$N$165:$N$335,0))</f>
        <v>80.89</v>
      </c>
      <c r="J424" s="102">
        <f t="shared" si="17"/>
        <v>80.89</v>
      </c>
      <c r="K424" s="32" t="s">
        <v>353</v>
      </c>
      <c r="L424" s="108">
        <v>101.92392</v>
      </c>
      <c r="M424" s="103">
        <f t="shared" si="19"/>
        <v>101.92392</v>
      </c>
      <c r="N424" s="32" t="s">
        <v>55</v>
      </c>
      <c r="P424">
        <f>INDEX('[2]ALL PO for 3 unit'!$R$2:$R$184,MATCH(E424,'[2]ALL PO for 3 unit'!$B$2:$B$184,0))</f>
        <v>1</v>
      </c>
      <c r="Q424" t="str">
        <f>INDEX('[2]ALL PO for 3 unit'!$AC$2:$AC$184,MATCH(E424,'[2]ALL PO for 3 unit'!$B$2:$B$184,0))</f>
        <v>CE1 EX Stock</v>
      </c>
    </row>
    <row r="425" spans="1:17" hidden="1" x14ac:dyDescent="0.25">
      <c r="A425" s="201"/>
      <c r="B425" s="185"/>
      <c r="C425" s="42" t="s">
        <v>94</v>
      </c>
      <c r="D425" s="32" t="s">
        <v>246</v>
      </c>
      <c r="E425" s="105" t="s">
        <v>247</v>
      </c>
      <c r="F425" s="35"/>
      <c r="G425" s="32">
        <v>1</v>
      </c>
      <c r="H425" s="32"/>
      <c r="I425" s="102">
        <v>96500</v>
      </c>
      <c r="J425" s="102">
        <f t="shared" si="17"/>
        <v>96500</v>
      </c>
      <c r="K425" s="32" t="s">
        <v>6</v>
      </c>
      <c r="L425" s="108">
        <v>34.728749999999998</v>
      </c>
      <c r="M425" s="103">
        <f t="shared" si="19"/>
        <v>34.728749999999998</v>
      </c>
      <c r="N425" s="32" t="s">
        <v>94</v>
      </c>
      <c r="O425" t="s">
        <v>94</v>
      </c>
      <c r="P425">
        <f>INDEX('[2]ALL PO for 3 unit'!$R$2:$R$184,MATCH(E425,'[2]ALL PO for 3 unit'!$B$2:$B$184,0))</f>
        <v>0</v>
      </c>
      <c r="Q425" t="str">
        <f>INDEX('[2]ALL PO for 3 unit'!$AC$2:$AC$184,MATCH(E425,'[2]ALL PO for 3 unit'!$B$2:$B$184,0))</f>
        <v>Local</v>
      </c>
    </row>
    <row r="426" spans="1:17" hidden="1" x14ac:dyDescent="0.25">
      <c r="A426" s="201" t="s">
        <v>342</v>
      </c>
      <c r="B426" s="185" t="s">
        <v>104</v>
      </c>
      <c r="C426" s="117" t="s">
        <v>5</v>
      </c>
      <c r="D426" s="32" t="s">
        <v>22</v>
      </c>
      <c r="E426" s="105">
        <v>990596</v>
      </c>
      <c r="F426" s="35"/>
      <c r="G426" s="32">
        <v>1</v>
      </c>
      <c r="H426" s="32"/>
      <c r="I426" s="102">
        <f>INDEX('[1]CE 1'!$S$165:$S$335,MATCH(E426,'[1]CE 1'!$N$165:$N$335,0))</f>
        <v>2.2799999999999998</v>
      </c>
      <c r="J426" s="102">
        <f t="shared" si="17"/>
        <v>2.2799999999999998</v>
      </c>
      <c r="K426" s="32" t="s">
        <v>353</v>
      </c>
      <c r="L426" s="108">
        <v>2.8788480000000001</v>
      </c>
      <c r="M426" s="103">
        <f t="shared" si="19"/>
        <v>2.8788480000000001</v>
      </c>
      <c r="N426" s="32" t="s">
        <v>55</v>
      </c>
      <c r="P426">
        <f>INDEX('[2]ALL PO for 3 unit'!$R$2:$R$184,MATCH(E426,'[2]ALL PO for 3 unit'!$B$2:$B$184,0))</f>
        <v>5</v>
      </c>
      <c r="Q426" t="str">
        <f>INDEX('[2]ALL PO for 3 unit'!$AC$2:$AC$184,MATCH(E426,'[2]ALL PO for 3 unit'!$B$2:$B$184,0))</f>
        <v>CE1 EX Stock</v>
      </c>
    </row>
    <row r="427" spans="1:17" hidden="1" x14ac:dyDescent="0.25">
      <c r="A427" s="201"/>
      <c r="B427" s="185"/>
      <c r="C427" s="117" t="s">
        <v>5</v>
      </c>
      <c r="D427" s="32" t="s">
        <v>24</v>
      </c>
      <c r="E427" s="105">
        <v>14508911</v>
      </c>
      <c r="F427" s="35"/>
      <c r="G427" s="32">
        <v>1</v>
      </c>
      <c r="H427" s="32"/>
      <c r="I427" s="102">
        <f>INDEX('[1]CE 1'!$S$165:$S$335,MATCH(E427,'[1]CE 1'!$N$165:$N$335,0))</f>
        <v>105.79</v>
      </c>
      <c r="J427" s="102">
        <f t="shared" si="17"/>
        <v>105.79</v>
      </c>
      <c r="K427" s="32" t="s">
        <v>353</v>
      </c>
      <c r="L427" s="108">
        <v>133.29489599999997</v>
      </c>
      <c r="M427" s="103">
        <f t="shared" si="19"/>
        <v>133.29489599999997</v>
      </c>
      <c r="N427" s="32" t="s">
        <v>55</v>
      </c>
      <c r="P427">
        <f>INDEX('[2]ALL PO for 3 unit'!$R$2:$R$184,MATCH(E427,'[2]ALL PO for 3 unit'!$B$2:$B$184,0))</f>
        <v>4</v>
      </c>
      <c r="Q427" t="str">
        <f>INDEX('[2]ALL PO for 3 unit'!$AC$2:$AC$184,MATCH(E427,'[2]ALL PO for 3 unit'!$B$2:$B$184,0))</f>
        <v xml:space="preserve"> CE1 EX stk in SG</v>
      </c>
    </row>
    <row r="428" spans="1:17" hidden="1" x14ac:dyDescent="0.25">
      <c r="A428" s="201"/>
      <c r="B428" s="185"/>
      <c r="C428" s="127" t="s">
        <v>5</v>
      </c>
      <c r="D428" s="32" t="s">
        <v>110</v>
      </c>
      <c r="E428" s="105">
        <v>14640027</v>
      </c>
      <c r="F428" s="35"/>
      <c r="G428" s="32">
        <v>1</v>
      </c>
      <c r="H428" s="32"/>
      <c r="I428" s="102">
        <f>INDEX('[1]CE 1'!$S$165:$S$335,MATCH(E428,'[1]CE 1'!$N$165:$N$335,0))</f>
        <v>1051.1600000000001</v>
      </c>
      <c r="J428" s="102">
        <f t="shared" si="17"/>
        <v>1051.1600000000001</v>
      </c>
      <c r="K428" s="32" t="s">
        <v>353</v>
      </c>
      <c r="L428" s="108">
        <v>1324.4605920000001</v>
      </c>
      <c r="M428" s="103">
        <f t="shared" si="19"/>
        <v>1324.4605920000001</v>
      </c>
      <c r="N428" s="32" t="s">
        <v>280</v>
      </c>
      <c r="P428">
        <f>INDEX('[2]ALL PO for 3 unit'!$R$2:$R$184,MATCH(E428,'[2]ALL PO for 3 unit'!$B$2:$B$184,0))</f>
        <v>6</v>
      </c>
      <c r="Q428" t="str">
        <f>INDEX('[2]ALL PO for 3 unit'!$AC$2:$AC$184,MATCH(E428,'[2]ALL PO for 3 unit'!$B$2:$B$184,0))</f>
        <v xml:space="preserve"> CE1 EX stk in SG</v>
      </c>
    </row>
    <row r="429" spans="1:17" hidden="1" x14ac:dyDescent="0.25">
      <c r="A429" s="201"/>
      <c r="B429" s="185"/>
      <c r="C429" s="83" t="s">
        <v>5</v>
      </c>
      <c r="D429" s="32" t="s">
        <v>110</v>
      </c>
      <c r="E429" s="105">
        <v>14558674</v>
      </c>
      <c r="F429" s="35"/>
      <c r="G429" s="32">
        <v>1</v>
      </c>
      <c r="H429" s="32"/>
      <c r="I429" s="102">
        <f>INDEX('[1]CE 1'!$S$165:$S$335,MATCH(E429,'[1]CE 1'!$N$165:$N$335,0))</f>
        <v>395.99</v>
      </c>
      <c r="J429" s="102">
        <f t="shared" si="17"/>
        <v>395.99</v>
      </c>
      <c r="K429" s="32" t="s">
        <v>353</v>
      </c>
      <c r="L429" s="102">
        <v>498.95092799999992</v>
      </c>
      <c r="M429" s="103">
        <f t="shared" si="19"/>
        <v>498.95092799999992</v>
      </c>
      <c r="N429" s="32" t="s">
        <v>308</v>
      </c>
      <c r="P429">
        <f>INDEX('[2]ALL PO for 3 unit'!$R$2:$R$184,MATCH(E429,'[2]ALL PO for 3 unit'!$B$2:$B$184,0))</f>
        <v>4</v>
      </c>
      <c r="Q429" t="str">
        <f>INDEX('[2]ALL PO for 3 unit'!$AC$2:$AC$184,MATCH(E429,'[2]ALL PO for 3 unit'!$B$2:$B$184,0))</f>
        <v>CE1 EX Stock &amp; SG Stock</v>
      </c>
    </row>
    <row r="430" spans="1:17" hidden="1" x14ac:dyDescent="0.25">
      <c r="A430" s="201"/>
      <c r="B430" s="185"/>
      <c r="C430" s="127" t="s">
        <v>5</v>
      </c>
      <c r="D430" s="32" t="s">
        <v>231</v>
      </c>
      <c r="E430" s="105">
        <v>14552332</v>
      </c>
      <c r="F430" s="35"/>
      <c r="G430" s="32">
        <v>1</v>
      </c>
      <c r="H430" s="32"/>
      <c r="I430" s="102">
        <f>INDEX('[1]CE 1'!$S$165:$S$335,MATCH(E430,'[1]CE 1'!$N$165:$N$335,0))</f>
        <v>122.19</v>
      </c>
      <c r="J430" s="102">
        <f t="shared" si="17"/>
        <v>122.19</v>
      </c>
      <c r="K430" s="32" t="s">
        <v>353</v>
      </c>
      <c r="L430" s="102">
        <v>166.87739249999998</v>
      </c>
      <c r="M430" s="103">
        <f t="shared" si="19"/>
        <v>166.87739249999998</v>
      </c>
      <c r="N430" s="32" t="s">
        <v>55</v>
      </c>
      <c r="P430">
        <f>INDEX('[2]ALL PO for 3 unit'!$R$2:$R$184,MATCH(E430,'[2]ALL PO for 3 unit'!$B$2:$B$184,0))</f>
        <v>0</v>
      </c>
      <c r="Q430" t="str">
        <f>INDEX('[2]ALL PO for 3 unit'!$AC$2:$AC$184,MATCH(E430,'[2]ALL PO for 3 unit'!$B$2:$B$184,0))</f>
        <v>Foreign</v>
      </c>
    </row>
    <row r="431" spans="1:17" hidden="1" x14ac:dyDescent="0.25">
      <c r="A431" s="201"/>
      <c r="B431" s="185"/>
      <c r="C431" s="83" t="s">
        <v>94</v>
      </c>
      <c r="D431" s="32" t="s">
        <v>309</v>
      </c>
      <c r="E431" s="105">
        <v>14594933</v>
      </c>
      <c r="F431" s="35"/>
      <c r="G431" s="32">
        <v>1</v>
      </c>
      <c r="H431" s="32"/>
      <c r="I431" s="102" t="e">
        <f>INDEX('[1]CE 1'!$S$165:$S$335,MATCH(E431,'[1]CE 1'!$N$165:$N$335,0))</f>
        <v>#N/A</v>
      </c>
      <c r="J431" s="102" t="e">
        <f t="shared" si="17"/>
        <v>#N/A</v>
      </c>
      <c r="K431" s="32"/>
      <c r="L431" s="102">
        <v>166.66666666666666</v>
      </c>
      <c r="M431" s="103">
        <f t="shared" si="19"/>
        <v>166.66666666666666</v>
      </c>
      <c r="N431" s="32" t="s">
        <v>94</v>
      </c>
      <c r="P431">
        <f>INDEX('[2]ALL PO for 3 unit'!$R$2:$R$184,MATCH(E431,'[2]ALL PO for 3 unit'!$B$2:$B$184,0))</f>
        <v>0</v>
      </c>
      <c r="Q431" t="str">
        <f>INDEX('[2]ALL PO for 3 unit'!$AC$2:$AC$184,MATCH(E431,'[2]ALL PO for 3 unit'!$B$2:$B$184,0))</f>
        <v>Local</v>
      </c>
    </row>
    <row r="432" spans="1:17" hidden="1" x14ac:dyDescent="0.25">
      <c r="A432" s="201"/>
      <c r="B432" s="185"/>
      <c r="C432" s="83" t="s">
        <v>5</v>
      </c>
      <c r="D432" s="32" t="s">
        <v>11</v>
      </c>
      <c r="E432" s="105">
        <v>14529771</v>
      </c>
      <c r="F432" s="35"/>
      <c r="G432" s="32">
        <v>1</v>
      </c>
      <c r="H432" s="32"/>
      <c r="I432" s="102">
        <f>INDEX('[1]CE 1'!$S$165:$S$335,MATCH(E432,'[1]CE 1'!$N$165:$N$335,0))</f>
        <v>328.44</v>
      </c>
      <c r="J432" s="102">
        <f t="shared" si="17"/>
        <v>328.44</v>
      </c>
      <c r="K432" s="32" t="s">
        <v>353</v>
      </c>
      <c r="L432" s="108">
        <v>61.090909090909093</v>
      </c>
      <c r="M432" s="103">
        <f t="shared" si="19"/>
        <v>61.090909090909093</v>
      </c>
      <c r="N432" s="32" t="s">
        <v>55</v>
      </c>
      <c r="P432">
        <f>INDEX('[2]ALL PO for 3 unit'!$R$2:$R$184,MATCH(E432,'[2]ALL PO for 3 unit'!$B$2:$B$184,0))</f>
        <v>4</v>
      </c>
      <c r="Q432" t="str">
        <f>INDEX('[2]ALL PO for 3 unit'!$AC$2:$AC$184,MATCH(E432,'[2]ALL PO for 3 unit'!$B$2:$B$184,0))</f>
        <v>CE1 EX Stock</v>
      </c>
    </row>
    <row r="433" spans="1:17" hidden="1" x14ac:dyDescent="0.25">
      <c r="A433" s="201"/>
      <c r="B433" s="185"/>
      <c r="C433" s="83" t="s">
        <v>5</v>
      </c>
      <c r="D433" s="32" t="s">
        <v>90</v>
      </c>
      <c r="E433" s="105">
        <v>14529772</v>
      </c>
      <c r="F433" s="35"/>
      <c r="G433" s="32">
        <v>1</v>
      </c>
      <c r="H433" s="32"/>
      <c r="I433" s="102">
        <v>66.91</v>
      </c>
      <c r="J433" s="102">
        <f t="shared" si="17"/>
        <v>66.91</v>
      </c>
      <c r="K433" s="32" t="s">
        <v>353</v>
      </c>
      <c r="L433" s="108">
        <v>230.0894505</v>
      </c>
      <c r="M433" s="103">
        <f t="shared" si="19"/>
        <v>230.0894505</v>
      </c>
      <c r="N433" s="32" t="s">
        <v>280</v>
      </c>
      <c r="O433" t="s">
        <v>356</v>
      </c>
      <c r="P433">
        <f>INDEX('[2]ALL PO for 3 unit'!$R$2:$R$184,MATCH(E433,'[2]ALL PO for 3 unit'!$B$2:$B$184,0))</f>
        <v>0</v>
      </c>
      <c r="Q433" t="str">
        <f>INDEX('[2]ALL PO for 3 unit'!$AC$2:$AC$184,MATCH(E433,'[2]ALL PO for 3 unit'!$B$2:$B$184,0))</f>
        <v>Ex stk in Reman</v>
      </c>
    </row>
    <row r="434" spans="1:17" hidden="1" x14ac:dyDescent="0.25">
      <c r="A434" s="201"/>
      <c r="B434" s="185"/>
      <c r="C434" s="127" t="s">
        <v>250</v>
      </c>
      <c r="D434" s="32" t="s">
        <v>89</v>
      </c>
      <c r="E434" s="105">
        <v>14529773</v>
      </c>
      <c r="F434" s="35"/>
      <c r="G434" s="32">
        <v>1</v>
      </c>
      <c r="H434" s="32"/>
      <c r="I434" s="102">
        <v>105.69</v>
      </c>
      <c r="J434" s="102">
        <f t="shared" si="17"/>
        <v>105.69</v>
      </c>
      <c r="K434" s="32" t="s">
        <v>353</v>
      </c>
      <c r="L434" s="102">
        <v>407.4</v>
      </c>
      <c r="M434" s="103">
        <f t="shared" si="19"/>
        <v>407.4</v>
      </c>
      <c r="N434" s="32" t="s">
        <v>94</v>
      </c>
      <c r="O434" t="s">
        <v>357</v>
      </c>
      <c r="P434">
        <f>INDEX('[2]ALL PO for 3 unit'!$R$2:$R$184,MATCH(E434,'[2]ALL PO for 3 unit'!$B$2:$B$184,0))</f>
        <v>0</v>
      </c>
      <c r="Q434" t="str">
        <f>INDEX('[2]ALL PO for 3 unit'!$AC$2:$AC$184,MATCH(E434,'[2]ALL PO for 3 unit'!$B$2:$B$184,0))</f>
        <v>Local</v>
      </c>
    </row>
    <row r="435" spans="1:17" hidden="1" x14ac:dyDescent="0.25">
      <c r="A435" s="201"/>
      <c r="B435" s="185"/>
      <c r="C435" s="83" t="s">
        <v>5</v>
      </c>
      <c r="D435" s="32" t="s">
        <v>11</v>
      </c>
      <c r="E435" s="105">
        <v>14529762</v>
      </c>
      <c r="F435" s="35"/>
      <c r="G435" s="32">
        <v>3</v>
      </c>
      <c r="H435" s="32"/>
      <c r="I435" s="102">
        <f>INDEX('[1]CE 1'!$S$165:$S$335,MATCH(E435,'[1]CE 1'!$N$165:$N$335,0))</f>
        <v>40.299999999999997</v>
      </c>
      <c r="J435" s="102">
        <f t="shared" si="17"/>
        <v>120.89999999999999</v>
      </c>
      <c r="K435" s="32" t="s">
        <v>353</v>
      </c>
      <c r="L435" s="102">
        <v>50.782032000000001</v>
      </c>
      <c r="M435" s="103">
        <f t="shared" si="19"/>
        <v>152.34609599999999</v>
      </c>
      <c r="N435" s="32" t="s">
        <v>280</v>
      </c>
      <c r="P435">
        <f>INDEX('[2]ALL PO for 3 unit'!$R$2:$R$184,MATCH(E435,'[2]ALL PO for 3 unit'!$B$2:$B$184,0))</f>
        <v>15</v>
      </c>
      <c r="Q435" t="str">
        <f>INDEX('[2]ALL PO for 3 unit'!$AC$2:$AC$184,MATCH(E435,'[2]ALL PO for 3 unit'!$B$2:$B$184,0))</f>
        <v xml:space="preserve"> CE1 EX stk in SG</v>
      </c>
    </row>
    <row r="436" spans="1:17" hidden="1" x14ac:dyDescent="0.25">
      <c r="A436" s="201"/>
      <c r="B436" s="185"/>
      <c r="C436" s="83" t="s">
        <v>243</v>
      </c>
      <c r="D436" s="32" t="s">
        <v>310</v>
      </c>
      <c r="E436" s="105">
        <v>14529769</v>
      </c>
      <c r="F436" s="35"/>
      <c r="G436" s="32">
        <v>1</v>
      </c>
      <c r="H436" s="32"/>
      <c r="I436" s="123">
        <v>259.74</v>
      </c>
      <c r="J436" s="102">
        <f t="shared" si="17"/>
        <v>259.74</v>
      </c>
      <c r="K436" s="32"/>
      <c r="L436" s="102">
        <v>100</v>
      </c>
      <c r="M436" s="103">
        <f t="shared" si="19"/>
        <v>100</v>
      </c>
      <c r="N436" s="32" t="s">
        <v>94</v>
      </c>
      <c r="O436" t="s">
        <v>356</v>
      </c>
      <c r="P436" t="e">
        <f>INDEX('[2]ALL PO for 3 unit'!$R$2:$R$184,MATCH(E436,'[2]ALL PO for 3 unit'!$B$2:$B$184,0))</f>
        <v>#N/A</v>
      </c>
      <c r="Q436" t="e">
        <f>INDEX('[2]ALL PO for 3 unit'!$AC$2:$AC$184,MATCH(E436,'[2]ALL PO for 3 unit'!$B$2:$B$184,0))</f>
        <v>#N/A</v>
      </c>
    </row>
    <row r="437" spans="1:17" hidden="1" x14ac:dyDescent="0.25">
      <c r="A437" s="201"/>
      <c r="B437" s="185"/>
      <c r="C437" s="83" t="s">
        <v>5</v>
      </c>
      <c r="D437" s="32" t="s">
        <v>17</v>
      </c>
      <c r="E437" s="105">
        <v>14529765</v>
      </c>
      <c r="F437" s="35"/>
      <c r="G437" s="32">
        <v>1</v>
      </c>
      <c r="H437" s="32"/>
      <c r="I437" s="102">
        <v>36.6</v>
      </c>
      <c r="J437" s="102">
        <f t="shared" si="17"/>
        <v>36.6</v>
      </c>
      <c r="K437" s="32" t="s">
        <v>353</v>
      </c>
      <c r="L437" s="102">
        <v>63.715679999999999</v>
      </c>
      <c r="M437" s="103">
        <f t="shared" si="19"/>
        <v>63.715679999999999</v>
      </c>
      <c r="N437" s="32" t="s">
        <v>55</v>
      </c>
      <c r="O437" t="s">
        <v>358</v>
      </c>
      <c r="P437">
        <f>INDEX('[2]ALL PO for 3 unit'!$R$2:$R$184,MATCH(E437,'[2]ALL PO for 3 unit'!$B$2:$B$184,0))</f>
        <v>0</v>
      </c>
      <c r="Q437" t="str">
        <f>INDEX('[2]ALL PO for 3 unit'!$AC$2:$AC$184,MATCH(E437,'[2]ALL PO for 3 unit'!$B$2:$B$184,0))</f>
        <v>EX stk in Reman</v>
      </c>
    </row>
    <row r="438" spans="1:17" hidden="1" x14ac:dyDescent="0.25">
      <c r="A438" s="201"/>
      <c r="B438" s="185"/>
      <c r="C438" s="83" t="s">
        <v>5</v>
      </c>
      <c r="D438" s="32" t="s">
        <v>24</v>
      </c>
      <c r="E438" s="105">
        <v>14552320</v>
      </c>
      <c r="F438" s="35"/>
      <c r="G438" s="32">
        <v>1</v>
      </c>
      <c r="H438" s="32"/>
      <c r="I438" s="102">
        <f>INDEX('[1]CE 1'!$S$165:$S$335,MATCH(E438,'[1]CE 1'!$N$165:$N$335,0))</f>
        <v>69.13</v>
      </c>
      <c r="J438" s="102">
        <f t="shared" si="17"/>
        <v>69.13</v>
      </c>
      <c r="K438" s="32" t="s">
        <v>353</v>
      </c>
      <c r="L438" s="102">
        <v>85.787792999999994</v>
      </c>
      <c r="M438" s="103">
        <f t="shared" si="19"/>
        <v>85.787792999999994</v>
      </c>
      <c r="N438" s="32" t="s">
        <v>295</v>
      </c>
      <c r="P438">
        <f>INDEX('[2]ALL PO for 3 unit'!$R$2:$R$184,MATCH(E438,'[2]ALL PO for 3 unit'!$B$2:$B$184,0))</f>
        <v>3</v>
      </c>
      <c r="Q438" t="str">
        <f>INDEX('[2]ALL PO for 3 unit'!$AC$2:$AC$184,MATCH(E438,'[2]ALL PO for 3 unit'!$B$2:$B$184,0))</f>
        <v>Ex stk in SG</v>
      </c>
    </row>
    <row r="439" spans="1:17" hidden="1" x14ac:dyDescent="0.25">
      <c r="A439" s="201"/>
      <c r="B439" s="185"/>
      <c r="C439" s="83" t="s">
        <v>5</v>
      </c>
      <c r="D439" s="32" t="s">
        <v>110</v>
      </c>
      <c r="E439" s="105" t="s">
        <v>18</v>
      </c>
      <c r="F439" s="35"/>
      <c r="G439" s="32">
        <v>1</v>
      </c>
      <c r="H439" s="32"/>
      <c r="I439" s="102">
        <f>INDEX('[1]CE 1'!$S$165:$S$335,MATCH(E439,'[1]CE 1'!$N$165:$N$335,0))</f>
        <v>80.89</v>
      </c>
      <c r="J439" s="102">
        <f t="shared" si="17"/>
        <v>80.89</v>
      </c>
      <c r="K439" s="32" t="s">
        <v>353</v>
      </c>
      <c r="L439" s="102">
        <v>101.92392</v>
      </c>
      <c r="M439" s="103">
        <f t="shared" si="19"/>
        <v>101.92392</v>
      </c>
      <c r="N439" s="32" t="s">
        <v>55</v>
      </c>
      <c r="P439">
        <f>INDEX('[2]ALL PO for 3 unit'!$R$2:$R$184,MATCH(E439,'[2]ALL PO for 3 unit'!$B$2:$B$184,0))</f>
        <v>1</v>
      </c>
      <c r="Q439" t="str">
        <f>INDEX('[2]ALL PO for 3 unit'!$AC$2:$AC$184,MATCH(E439,'[2]ALL PO for 3 unit'!$B$2:$B$184,0))</f>
        <v>CE1 EX Stock</v>
      </c>
    </row>
    <row r="440" spans="1:17" hidden="1" x14ac:dyDescent="0.25">
      <c r="A440" s="201"/>
      <c r="B440" s="185"/>
      <c r="C440" s="83" t="s">
        <v>94</v>
      </c>
      <c r="D440" s="32" t="s">
        <v>343</v>
      </c>
      <c r="E440" s="105" t="s">
        <v>247</v>
      </c>
      <c r="F440" s="35"/>
      <c r="G440" s="32">
        <v>1</v>
      </c>
      <c r="H440" s="32"/>
      <c r="I440" s="102">
        <v>96500</v>
      </c>
      <c r="J440" s="102">
        <f t="shared" si="17"/>
        <v>96500</v>
      </c>
      <c r="K440" s="32" t="s">
        <v>6</v>
      </c>
      <c r="L440" s="102">
        <v>34.728749999999998</v>
      </c>
      <c r="M440" s="103">
        <f t="shared" si="19"/>
        <v>34.728749999999998</v>
      </c>
      <c r="N440" s="32" t="s">
        <v>94</v>
      </c>
      <c r="O440" t="s">
        <v>94</v>
      </c>
      <c r="P440">
        <f>INDEX('[2]ALL PO for 3 unit'!$R$2:$R$184,MATCH(E440,'[2]ALL PO for 3 unit'!$B$2:$B$184,0))</f>
        <v>0</v>
      </c>
      <c r="Q440" t="str">
        <f>INDEX('[2]ALL PO for 3 unit'!$AC$2:$AC$184,MATCH(E440,'[2]ALL PO for 3 unit'!$B$2:$B$184,0))</f>
        <v>Local</v>
      </c>
    </row>
    <row r="441" spans="1:17" hidden="1" x14ac:dyDescent="0.25">
      <c r="A441" s="201" t="s">
        <v>344</v>
      </c>
      <c r="B441" s="185" t="s">
        <v>107</v>
      </c>
      <c r="C441" s="80" t="s">
        <v>5</v>
      </c>
      <c r="D441" s="32" t="s">
        <v>231</v>
      </c>
      <c r="E441" s="105">
        <v>14554877</v>
      </c>
      <c r="F441" s="35"/>
      <c r="G441" s="32">
        <v>1</v>
      </c>
      <c r="H441" s="103">
        <f>L441/105%</f>
        <v>587.74464</v>
      </c>
      <c r="I441" s="102">
        <f>INDEX('[1]CE 1'!$S$165:$S$335,MATCH(E441,'[1]CE 1'!$N$165:$N$335,0))</f>
        <v>489.79</v>
      </c>
      <c r="J441" s="102">
        <f t="shared" si="17"/>
        <v>489.79</v>
      </c>
      <c r="K441" s="32" t="s">
        <v>353</v>
      </c>
      <c r="L441" s="108">
        <v>617.13187200000004</v>
      </c>
      <c r="M441" s="103">
        <f t="shared" ref="M441:M452" si="20">G441*L441</f>
        <v>617.13187200000004</v>
      </c>
      <c r="N441" s="32" t="s">
        <v>295</v>
      </c>
      <c r="P441">
        <f>INDEX('[2]ALL PO for 3 unit'!$R$2:$R$184,MATCH(E441,'[2]ALL PO for 3 unit'!$B$2:$B$184,0))</f>
        <v>3</v>
      </c>
      <c r="Q441" t="str">
        <f>INDEX('[2]ALL PO for 3 unit'!$AC$2:$AC$184,MATCH(E441,'[2]ALL PO for 3 unit'!$B$2:$B$184,0))</f>
        <v xml:space="preserve"> CE1 EX stk in SG</v>
      </c>
    </row>
    <row r="442" spans="1:17" hidden="1" x14ac:dyDescent="0.25">
      <c r="A442" s="201"/>
      <c r="B442" s="185"/>
      <c r="C442" s="80" t="s">
        <v>5</v>
      </c>
      <c r="D442" s="32" t="s">
        <v>17</v>
      </c>
      <c r="E442" s="105">
        <v>14511981</v>
      </c>
      <c r="F442" s="35"/>
      <c r="G442" s="32">
        <v>2</v>
      </c>
      <c r="H442" s="103">
        <f t="shared" ref="H442:H452" si="21">L442/105%</f>
        <v>86.658239999999992</v>
      </c>
      <c r="I442" s="102">
        <f>INDEX('[1]CE 1'!$S$165:$S$335,MATCH(E442,'[1]CE 1'!$N$165:$N$335,0))</f>
        <v>117.23</v>
      </c>
      <c r="J442" s="102">
        <f t="shared" si="17"/>
        <v>234.46</v>
      </c>
      <c r="K442" s="32" t="s">
        <v>353</v>
      </c>
      <c r="L442" s="102">
        <v>90.991152</v>
      </c>
      <c r="M442" s="103">
        <f t="shared" si="20"/>
        <v>181.982304</v>
      </c>
      <c r="N442" s="32" t="s">
        <v>295</v>
      </c>
      <c r="P442">
        <f>INDEX('[2]ALL PO for 3 unit'!$R$2:$R$184,MATCH(E442,'[2]ALL PO for 3 unit'!$B$2:$B$184,0))</f>
        <v>4</v>
      </c>
      <c r="Q442" t="str">
        <f>INDEX('[2]ALL PO for 3 unit'!$AC$2:$AC$184,MATCH(E442,'[2]ALL PO for 3 unit'!$B$2:$B$184,0))</f>
        <v>Ex Stk in SG</v>
      </c>
    </row>
    <row r="443" spans="1:17" hidden="1" x14ac:dyDescent="0.25">
      <c r="A443" s="201"/>
      <c r="B443" s="185"/>
      <c r="C443" s="80" t="s">
        <v>73</v>
      </c>
      <c r="D443" s="32" t="s">
        <v>89</v>
      </c>
      <c r="E443" s="105">
        <v>14563796</v>
      </c>
      <c r="F443" s="35"/>
      <c r="G443" s="32">
        <v>1</v>
      </c>
      <c r="H443" s="103">
        <f t="shared" si="21"/>
        <v>437.99999999999994</v>
      </c>
      <c r="I443" s="102">
        <v>850800</v>
      </c>
      <c r="J443" s="102">
        <f t="shared" si="17"/>
        <v>850800</v>
      </c>
      <c r="K443" s="32" t="s">
        <v>6</v>
      </c>
      <c r="L443" s="102">
        <v>459.9</v>
      </c>
      <c r="M443" s="103">
        <f t="shared" si="20"/>
        <v>459.9</v>
      </c>
      <c r="N443" s="32" t="s">
        <v>94</v>
      </c>
      <c r="O443" t="s">
        <v>94</v>
      </c>
      <c r="P443">
        <f>INDEX('[2]ALL PO for 3 unit'!$R$2:$R$184,MATCH(E443,'[2]ALL PO for 3 unit'!$B$2:$B$184,0))</f>
        <v>0</v>
      </c>
      <c r="Q443" t="str">
        <f>INDEX('[2]ALL PO for 3 unit'!$AC$2:$AC$184,MATCH(E443,'[2]ALL PO for 3 unit'!$B$2:$B$184,0))</f>
        <v>Local</v>
      </c>
    </row>
    <row r="444" spans="1:17" hidden="1" x14ac:dyDescent="0.25">
      <c r="A444" s="201"/>
      <c r="B444" s="185"/>
      <c r="C444" s="80" t="s">
        <v>5</v>
      </c>
      <c r="D444" s="32" t="s">
        <v>12</v>
      </c>
      <c r="E444" s="105">
        <v>14594327</v>
      </c>
      <c r="F444" s="35"/>
      <c r="G444" s="32">
        <v>2</v>
      </c>
      <c r="H444" s="103">
        <f t="shared" si="21"/>
        <v>285.71428571428572</v>
      </c>
      <c r="I444" s="102">
        <v>69.11</v>
      </c>
      <c r="J444" s="102">
        <f t="shared" si="17"/>
        <v>138.22</v>
      </c>
      <c r="K444" s="32" t="s">
        <v>353</v>
      </c>
      <c r="L444" s="102">
        <v>300</v>
      </c>
      <c r="M444" s="103">
        <f t="shared" si="20"/>
        <v>600</v>
      </c>
      <c r="N444" s="32" t="s">
        <v>94</v>
      </c>
      <c r="O444" t="s">
        <v>357</v>
      </c>
      <c r="P444">
        <f>INDEX('[2]ALL PO for 3 unit'!$R$2:$R$184,MATCH(E444,'[2]ALL PO for 3 unit'!$B$2:$B$184,0))</f>
        <v>0</v>
      </c>
      <c r="Q444" t="str">
        <f>INDEX('[2]ALL PO for 3 unit'!$AC$2:$AC$184,MATCH(E444,'[2]ALL PO for 3 unit'!$B$2:$B$184,0))</f>
        <v>Local</v>
      </c>
    </row>
    <row r="445" spans="1:17" hidden="1" x14ac:dyDescent="0.25">
      <c r="A445" s="201"/>
      <c r="B445" s="185"/>
      <c r="C445" s="80" t="s">
        <v>73</v>
      </c>
      <c r="D445" s="32" t="s">
        <v>11</v>
      </c>
      <c r="E445" s="105">
        <v>14536027</v>
      </c>
      <c r="F445" s="35"/>
      <c r="G445" s="32">
        <v>2</v>
      </c>
      <c r="H445" s="103">
        <f t="shared" si="21"/>
        <v>50</v>
      </c>
      <c r="I445" s="102">
        <v>13.41</v>
      </c>
      <c r="J445" s="102">
        <f t="shared" si="17"/>
        <v>26.82</v>
      </c>
      <c r="K445" s="32" t="s">
        <v>353</v>
      </c>
      <c r="L445" s="108">
        <v>52.5</v>
      </c>
      <c r="M445" s="103">
        <f t="shared" si="20"/>
        <v>105</v>
      </c>
      <c r="N445" s="32" t="s">
        <v>94</v>
      </c>
      <c r="O445" t="s">
        <v>357</v>
      </c>
      <c r="P445">
        <f>INDEX('[2]ALL PO for 3 unit'!$R$2:$R$184,MATCH(E445,'[2]ALL PO for 3 unit'!$B$2:$B$184,0))</f>
        <v>0</v>
      </c>
      <c r="Q445" t="str">
        <f>INDEX('[2]ALL PO for 3 unit'!$AC$2:$AC$184,MATCH(E445,'[2]ALL PO for 3 unit'!$B$2:$B$184,0))</f>
        <v>Local</v>
      </c>
    </row>
    <row r="446" spans="1:17" hidden="1" x14ac:dyDescent="0.25">
      <c r="A446" s="201"/>
      <c r="B446" s="185"/>
      <c r="C446" s="80" t="s">
        <v>5</v>
      </c>
      <c r="D446" s="32" t="s">
        <v>312</v>
      </c>
      <c r="E446" s="105">
        <v>14510070</v>
      </c>
      <c r="F446" s="107"/>
      <c r="G446" s="32">
        <v>2</v>
      </c>
      <c r="H446" s="103">
        <f t="shared" si="21"/>
        <v>73.237970000000004</v>
      </c>
      <c r="I446" s="102">
        <f>INDEX('[1]CE 1'!$S$165:$S$335,MATCH(E446,'[1]CE 1'!$N$165:$N$335,0))</f>
        <v>61.97</v>
      </c>
      <c r="J446" s="102">
        <f t="shared" si="17"/>
        <v>123.94</v>
      </c>
      <c r="K446" s="32" t="s">
        <v>353</v>
      </c>
      <c r="L446" s="102">
        <v>76.899868500000011</v>
      </c>
      <c r="M446" s="103">
        <f t="shared" si="20"/>
        <v>153.79973700000002</v>
      </c>
      <c r="N446" s="32" t="s">
        <v>295</v>
      </c>
      <c r="P446">
        <f>INDEX('[2]ALL PO for 3 unit'!$R$2:$R$184,MATCH(E446,'[2]ALL PO for 3 unit'!$B$2:$B$184,0))</f>
        <v>4</v>
      </c>
      <c r="Q446" t="str">
        <f>INDEX('[2]ALL PO for 3 unit'!$AC$2:$AC$184,MATCH(E446,'[2]ALL PO for 3 unit'!$B$2:$B$184,0))</f>
        <v>Ex stk in SG</v>
      </c>
    </row>
    <row r="447" spans="1:17" hidden="1" x14ac:dyDescent="0.25">
      <c r="A447" s="201"/>
      <c r="B447" s="185"/>
      <c r="C447" s="80" t="s">
        <v>5</v>
      </c>
      <c r="D447" s="32" t="s">
        <v>90</v>
      </c>
      <c r="E447" s="105" t="s">
        <v>313</v>
      </c>
      <c r="F447" s="35"/>
      <c r="G447" s="32">
        <v>18</v>
      </c>
      <c r="H447" s="103">
        <f t="shared" si="21"/>
        <v>9.3169699999999995</v>
      </c>
      <c r="I447" s="102">
        <f>INDEX('[1]CE 1'!$S$165:$S$335,MATCH(E447,'[1]CE 1'!$N$165:$N$335,0))</f>
        <v>7.88</v>
      </c>
      <c r="J447" s="102">
        <f t="shared" si="17"/>
        <v>141.84</v>
      </c>
      <c r="K447" s="32" t="s">
        <v>353</v>
      </c>
      <c r="L447" s="102">
        <v>9.7828184999999994</v>
      </c>
      <c r="M447" s="103">
        <f t="shared" si="20"/>
        <v>176.090733</v>
      </c>
      <c r="N447" s="32" t="s">
        <v>295</v>
      </c>
      <c r="P447">
        <f>INDEX('[2]ALL PO for 3 unit'!$R$2:$R$184,MATCH(E447,'[2]ALL PO for 3 unit'!$B$2:$B$184,0))</f>
        <v>36</v>
      </c>
      <c r="Q447" t="str">
        <f>INDEX('[2]ALL PO for 3 unit'!$AC$2:$AC$184,MATCH(E447,'[2]ALL PO for 3 unit'!$B$2:$B$184,0))</f>
        <v>Ex stk in SG</v>
      </c>
    </row>
    <row r="448" spans="1:17" hidden="1" x14ac:dyDescent="0.25">
      <c r="A448" s="201"/>
      <c r="B448" s="185"/>
      <c r="C448" s="80" t="s">
        <v>73</v>
      </c>
      <c r="D448" s="32" t="s">
        <v>89</v>
      </c>
      <c r="E448" s="105">
        <v>14536025</v>
      </c>
      <c r="F448" s="35"/>
      <c r="G448" s="32">
        <v>1</v>
      </c>
      <c r="H448" s="103">
        <f t="shared" si="21"/>
        <v>437.99999999999994</v>
      </c>
      <c r="I448" s="102">
        <v>850800</v>
      </c>
      <c r="J448" s="102">
        <f t="shared" si="17"/>
        <v>850800</v>
      </c>
      <c r="K448" s="32" t="s">
        <v>6</v>
      </c>
      <c r="L448" s="102">
        <v>459.9</v>
      </c>
      <c r="M448" s="103">
        <f t="shared" si="20"/>
        <v>459.9</v>
      </c>
      <c r="N448" s="32" t="s">
        <v>94</v>
      </c>
      <c r="O448" t="s">
        <v>94</v>
      </c>
      <c r="P448">
        <f>INDEX('[2]ALL PO for 3 unit'!$R$2:$R$184,MATCH(E448,'[2]ALL PO for 3 unit'!$B$2:$B$184,0))</f>
        <v>0</v>
      </c>
      <c r="Q448" t="str">
        <f>INDEX('[2]ALL PO for 3 unit'!$AC$2:$AC$184,MATCH(E448,'[2]ALL PO for 3 unit'!$B$2:$B$184,0))</f>
        <v>Local</v>
      </c>
    </row>
    <row r="449" spans="1:17" hidden="1" x14ac:dyDescent="0.25">
      <c r="A449" s="201"/>
      <c r="B449" s="185"/>
      <c r="C449" s="80" t="s">
        <v>5</v>
      </c>
      <c r="D449" s="32" t="s">
        <v>314</v>
      </c>
      <c r="E449" s="105" t="s">
        <v>315</v>
      </c>
      <c r="F449" s="35"/>
      <c r="G449" s="32">
        <v>1</v>
      </c>
      <c r="H449" s="103">
        <f t="shared" si="21"/>
        <v>77.485676190476184</v>
      </c>
      <c r="I449" s="102">
        <f>INDEX('[1]CE 1'!$S$165:$S$335,MATCH(E449,'[1]CE 1'!$N$165:$N$335,0))</f>
        <v>52.97</v>
      </c>
      <c r="J449" s="102">
        <f t="shared" si="17"/>
        <v>52.97</v>
      </c>
      <c r="K449" s="32" t="s">
        <v>353</v>
      </c>
      <c r="L449" s="102">
        <v>81.359960000000001</v>
      </c>
      <c r="M449" s="103">
        <f t="shared" si="20"/>
        <v>81.359960000000001</v>
      </c>
      <c r="N449" s="32" t="s">
        <v>295</v>
      </c>
      <c r="P449">
        <f>INDEX('[2]ALL PO for 3 unit'!$R$2:$R$184,MATCH(E449,'[2]ALL PO for 3 unit'!$B$2:$B$184,0))</f>
        <v>8</v>
      </c>
      <c r="Q449" t="str">
        <f>INDEX('[2]ALL PO for 3 unit'!$AC$2:$AC$184,MATCH(E449,'[2]ALL PO for 3 unit'!$B$2:$B$184,0))</f>
        <v>Ex stk in SG</v>
      </c>
    </row>
    <row r="450" spans="1:17" hidden="1" x14ac:dyDescent="0.25">
      <c r="A450" s="201"/>
      <c r="B450" s="185"/>
      <c r="C450" s="80" t="s">
        <v>5</v>
      </c>
      <c r="D450" s="32" t="s">
        <v>316</v>
      </c>
      <c r="E450" s="105" t="s">
        <v>315</v>
      </c>
      <c r="F450" s="35"/>
      <c r="G450" s="32">
        <v>3</v>
      </c>
      <c r="H450" s="103">
        <f t="shared" si="21"/>
        <v>50.449980952380955</v>
      </c>
      <c r="I450" s="102">
        <f>INDEX('[1]CE 1'!$S$165:$S$335,MATCH(E450,'[1]CE 1'!$N$165:$N$335,0))</f>
        <v>52.97</v>
      </c>
      <c r="J450" s="102">
        <f t="shared" ref="J450:J513" si="22">I450*G450</f>
        <v>158.91</v>
      </c>
      <c r="K450" s="32" t="s">
        <v>353</v>
      </c>
      <c r="L450" s="102">
        <v>52.972480000000004</v>
      </c>
      <c r="M450" s="103">
        <f t="shared" si="20"/>
        <v>158.91744</v>
      </c>
      <c r="N450" s="32" t="s">
        <v>295</v>
      </c>
      <c r="P450">
        <f>INDEX('[2]ALL PO for 3 unit'!$R$2:$R$184,MATCH(E450,'[2]ALL PO for 3 unit'!$B$2:$B$184,0))</f>
        <v>8</v>
      </c>
      <c r="Q450" t="str">
        <f>INDEX('[2]ALL PO for 3 unit'!$AC$2:$AC$184,MATCH(E450,'[2]ALL PO for 3 unit'!$B$2:$B$184,0))</f>
        <v>Ex stk in SG</v>
      </c>
    </row>
    <row r="451" spans="1:17" hidden="1" x14ac:dyDescent="0.25">
      <c r="A451" s="201"/>
      <c r="B451" s="185"/>
      <c r="C451" s="80" t="s">
        <v>5</v>
      </c>
      <c r="D451" s="32" t="s">
        <v>110</v>
      </c>
      <c r="E451" s="105" t="s">
        <v>14</v>
      </c>
      <c r="F451" s="35"/>
      <c r="G451" s="32">
        <v>2</v>
      </c>
      <c r="H451" s="103">
        <f t="shared" si="21"/>
        <v>166.01759999999993</v>
      </c>
      <c r="I451" s="102">
        <f>INDEX('[1]CE 1'!$S$165:$S$335,MATCH(E451,'[1]CE 1'!$N$165:$N$335,0))</f>
        <v>138.35</v>
      </c>
      <c r="J451" s="102">
        <f t="shared" si="22"/>
        <v>276.7</v>
      </c>
      <c r="K451" s="32" t="s">
        <v>353</v>
      </c>
      <c r="L451" s="102">
        <v>174.31847999999994</v>
      </c>
      <c r="M451" s="103">
        <f t="shared" si="20"/>
        <v>348.63695999999987</v>
      </c>
      <c r="N451" s="32" t="s">
        <v>55</v>
      </c>
      <c r="P451">
        <f>INDEX('[2]ALL PO for 3 unit'!$R$2:$R$184,MATCH(E451,'[2]ALL PO for 3 unit'!$B$2:$B$184,0))</f>
        <v>4</v>
      </c>
      <c r="Q451" t="str">
        <f>INDEX('[2]ALL PO for 3 unit'!$AC$2:$AC$184,MATCH(E451,'[2]ALL PO for 3 unit'!$B$2:$B$184,0))</f>
        <v xml:space="preserve"> CE1 EX stk in SG</v>
      </c>
    </row>
    <row r="452" spans="1:17" hidden="1" x14ac:dyDescent="0.25">
      <c r="A452" s="201"/>
      <c r="B452" s="185"/>
      <c r="C452" s="80" t="s">
        <v>5</v>
      </c>
      <c r="D452" s="32" t="s">
        <v>231</v>
      </c>
      <c r="E452" s="105">
        <v>14554876</v>
      </c>
      <c r="F452" s="35"/>
      <c r="G452" s="32">
        <v>2</v>
      </c>
      <c r="H452" s="103">
        <f t="shared" si="21"/>
        <v>90.397439999999989</v>
      </c>
      <c r="I452" s="102">
        <f>INDEX('[1]CE 1'!$S$165:$S$335,MATCH(E452,'[1]CE 1'!$N$165:$N$335,0))</f>
        <v>75.33</v>
      </c>
      <c r="J452" s="102">
        <f t="shared" si="22"/>
        <v>150.66</v>
      </c>
      <c r="K452" s="32" t="s">
        <v>353</v>
      </c>
      <c r="L452" s="102">
        <v>94.917311999999995</v>
      </c>
      <c r="M452" s="103">
        <f t="shared" si="20"/>
        <v>189.83462399999999</v>
      </c>
      <c r="N452" s="32" t="s">
        <v>308</v>
      </c>
      <c r="P452">
        <f>INDEX('[2]ALL PO for 3 unit'!$R$2:$R$184,MATCH(E452,'[2]ALL PO for 3 unit'!$B$2:$B$184,0))</f>
        <v>5</v>
      </c>
      <c r="Q452" t="str">
        <f>INDEX('[2]ALL PO for 3 unit'!$AC$2:$AC$184,MATCH(E452,'[2]ALL PO for 3 unit'!$B$2:$B$184,0))</f>
        <v>CE1 EX Stock &amp; SG Stock</v>
      </c>
    </row>
    <row r="453" spans="1:17" hidden="1" x14ac:dyDescent="0.25">
      <c r="A453" s="201" t="s">
        <v>345</v>
      </c>
      <c r="B453" s="185" t="s">
        <v>119</v>
      </c>
      <c r="C453" s="32" t="s">
        <v>5</v>
      </c>
      <c r="D453" s="32" t="s">
        <v>318</v>
      </c>
      <c r="E453" s="105">
        <v>14564858</v>
      </c>
      <c r="F453" s="32"/>
      <c r="G453" s="32">
        <v>1</v>
      </c>
      <c r="H453" s="32"/>
      <c r="I453" s="137">
        <v>671009.06000000006</v>
      </c>
      <c r="J453" s="102">
        <f t="shared" si="22"/>
        <v>671009.06000000006</v>
      </c>
      <c r="K453" s="32" t="s">
        <v>6</v>
      </c>
      <c r="L453" s="102">
        <v>15.986880000000001</v>
      </c>
      <c r="M453" s="103">
        <f t="shared" ref="M453:M484" si="23">L453*G453</f>
        <v>15.986880000000001</v>
      </c>
      <c r="N453" s="32" t="s">
        <v>116</v>
      </c>
      <c r="O453" t="s">
        <v>359</v>
      </c>
      <c r="P453">
        <f>INDEX('[2]ALL PO for 3 unit'!$R$2:$R$184,MATCH(E453,'[2]ALL PO for 3 unit'!$B$2:$B$184,0))</f>
        <v>0</v>
      </c>
      <c r="Q453" t="str">
        <f>INDEX('[2]ALL PO for 3 unit'!$AC$2:$AC$184,MATCH(E453,'[2]ALL PO for 3 unit'!$B$2:$B$184,0))</f>
        <v>EX stk in Reman</v>
      </c>
    </row>
    <row r="454" spans="1:17" hidden="1" x14ac:dyDescent="0.25">
      <c r="A454" s="201"/>
      <c r="B454" s="185"/>
      <c r="C454" s="32" t="s">
        <v>5</v>
      </c>
      <c r="D454" s="32" t="s">
        <v>318</v>
      </c>
      <c r="E454" s="105">
        <v>14564857</v>
      </c>
      <c r="F454" s="32"/>
      <c r="G454" s="32">
        <v>2</v>
      </c>
      <c r="H454" s="32"/>
      <c r="I454" s="102">
        <f>INDEX('[1]CE 1'!$S$165:$S$335,MATCH(E454,'[1]CE 1'!$N$165:$N$335,0))</f>
        <v>99.22</v>
      </c>
      <c r="J454" s="102">
        <f t="shared" si="22"/>
        <v>198.44</v>
      </c>
      <c r="K454" s="32" t="s">
        <v>353</v>
      </c>
      <c r="L454" s="102">
        <v>125.01397439999998</v>
      </c>
      <c r="M454" s="103">
        <f t="shared" si="23"/>
        <v>250.02794879999996</v>
      </c>
      <c r="N454" s="32" t="s">
        <v>116</v>
      </c>
      <c r="P454">
        <f>INDEX('[2]ALL PO for 3 unit'!$R$2:$R$184,MATCH(E454,'[2]ALL PO for 3 unit'!$B$2:$B$184,0))</f>
        <v>1</v>
      </c>
      <c r="Q454" t="str">
        <f>INDEX('[2]ALL PO for 3 unit'!$AC$2:$AC$184,MATCH(E454,'[2]ALL PO for 3 unit'!$B$2:$B$184,0))</f>
        <v>CE1 EX Stock</v>
      </c>
    </row>
    <row r="455" spans="1:17" hidden="1" x14ac:dyDescent="0.25">
      <c r="A455" s="201" t="s">
        <v>346</v>
      </c>
      <c r="B455" s="185" t="s">
        <v>124</v>
      </c>
      <c r="C455" s="32" t="s">
        <v>5</v>
      </c>
      <c r="D455" s="32" t="s">
        <v>10</v>
      </c>
      <c r="E455" s="104">
        <v>14502645</v>
      </c>
      <c r="F455" s="32">
        <v>14502645</v>
      </c>
      <c r="G455" s="32">
        <v>1</v>
      </c>
      <c r="H455" s="32"/>
      <c r="I455" s="102">
        <f>INDEX('[1]CE 1'!$S$165:$S$335,MATCH(E455,'[1]CE 1'!$N$165:$N$335,0))</f>
        <v>271.24</v>
      </c>
      <c r="J455" s="102">
        <f t="shared" si="22"/>
        <v>271.24</v>
      </c>
      <c r="K455" s="32" t="s">
        <v>353</v>
      </c>
      <c r="L455" s="102">
        <v>341.75735999999989</v>
      </c>
      <c r="M455" s="103">
        <f t="shared" si="23"/>
        <v>341.75735999999989</v>
      </c>
      <c r="N455" s="32" t="s">
        <v>55</v>
      </c>
      <c r="P455">
        <f>INDEX('[2]ALL PO for 3 unit'!$R$2:$R$184,MATCH(E455,'[2]ALL PO for 3 unit'!$B$2:$B$184,0))</f>
        <v>1</v>
      </c>
      <c r="Q455" t="str">
        <f>INDEX('[2]ALL PO for 3 unit'!$AC$2:$AC$184,MATCH(E455,'[2]ALL PO for 3 unit'!$B$2:$B$184,0))</f>
        <v>CE1 EX Stock</v>
      </c>
    </row>
    <row r="456" spans="1:17" hidden="1" x14ac:dyDescent="0.25">
      <c r="A456" s="201"/>
      <c r="B456" s="185"/>
      <c r="C456" s="32" t="s">
        <v>5</v>
      </c>
      <c r="D456" s="32" t="s">
        <v>93</v>
      </c>
      <c r="E456" s="104">
        <v>993326</v>
      </c>
      <c r="F456" s="32">
        <v>949238</v>
      </c>
      <c r="G456" s="32">
        <v>8</v>
      </c>
      <c r="H456" s="32"/>
      <c r="I456" s="102">
        <f>INDEX('[1]CE 1'!$S$165:$S$335,MATCH(E456,'[1]CE 1'!$N$165:$N$335,0))</f>
        <v>5.18</v>
      </c>
      <c r="J456" s="102">
        <f t="shared" si="22"/>
        <v>41.44</v>
      </c>
      <c r="K456" s="32" t="s">
        <v>353</v>
      </c>
      <c r="L456" s="102">
        <v>4.3524390000000004</v>
      </c>
      <c r="M456" s="103">
        <f t="shared" si="23"/>
        <v>34.819512000000003</v>
      </c>
      <c r="N456" s="32" t="s">
        <v>55</v>
      </c>
      <c r="P456">
        <f>INDEX('[2]ALL PO for 3 unit'!$R$2:$R$184,MATCH(E456,'[2]ALL PO for 3 unit'!$B$2:$B$184,0))</f>
        <v>16</v>
      </c>
      <c r="Q456" t="str">
        <f>INDEX('[2]ALL PO for 3 unit'!$AC$2:$AC$184,MATCH(E456,'[2]ALL PO for 3 unit'!$B$2:$B$184,0))</f>
        <v>Ex stk in SG</v>
      </c>
    </row>
    <row r="457" spans="1:17" ht="15.75" hidden="1" x14ac:dyDescent="0.25">
      <c r="A457" s="201" t="s">
        <v>347</v>
      </c>
      <c r="B457" s="186" t="s">
        <v>126</v>
      </c>
      <c r="C457" s="118" t="s">
        <v>348</v>
      </c>
      <c r="D457" s="119" t="s">
        <v>349</v>
      </c>
      <c r="E457" s="112">
        <v>20576909</v>
      </c>
      <c r="F457" s="47"/>
      <c r="G457" s="48">
        <v>1</v>
      </c>
      <c r="H457" s="48"/>
      <c r="I457" s="102">
        <v>4561000</v>
      </c>
      <c r="J457" s="102">
        <f t="shared" si="22"/>
        <v>4561000</v>
      </c>
      <c r="K457" s="32" t="s">
        <v>6</v>
      </c>
      <c r="L457" s="102">
        <v>1790.18</v>
      </c>
      <c r="M457" s="103">
        <f t="shared" si="23"/>
        <v>1790.18</v>
      </c>
      <c r="N457" s="32" t="s">
        <v>94</v>
      </c>
      <c r="O457" t="s">
        <v>94</v>
      </c>
      <c r="P457">
        <f>INDEX('[2]ALL PO for 3 unit'!$R$2:$R$184,MATCH(E457,'[2]ALL PO for 3 unit'!$B$2:$B$184,0))</f>
        <v>1</v>
      </c>
      <c r="Q457" t="str">
        <f>INDEX('[2]ALL PO for 3 unit'!$AC$2:$AC$184,MATCH(E457,'[2]ALL PO for 3 unit'!$B$2:$B$184,0))</f>
        <v>Ex stk in SG</v>
      </c>
    </row>
    <row r="458" spans="1:17" hidden="1" x14ac:dyDescent="0.25">
      <c r="A458" s="201"/>
      <c r="B458" s="186"/>
      <c r="C458" s="118" t="s">
        <v>5</v>
      </c>
      <c r="D458" s="119" t="s">
        <v>127</v>
      </c>
      <c r="E458" s="105">
        <v>17445359</v>
      </c>
      <c r="F458" s="35">
        <v>11715805</v>
      </c>
      <c r="G458" s="35">
        <v>1</v>
      </c>
      <c r="H458" s="35"/>
      <c r="I458" s="102">
        <v>16900294</v>
      </c>
      <c r="J458" s="102">
        <f t="shared" si="22"/>
        <v>16900294</v>
      </c>
      <c r="K458" s="32" t="s">
        <v>6</v>
      </c>
      <c r="L458" s="102">
        <v>7131.78</v>
      </c>
      <c r="M458" s="103">
        <f t="shared" si="23"/>
        <v>7131.78</v>
      </c>
      <c r="N458" s="32" t="s">
        <v>55</v>
      </c>
      <c r="P458">
        <f>INDEX('[2]ALL PO for 3 unit'!$R$2:$R$184,MATCH(E458,'[2]ALL PO for 3 unit'!$B$2:$B$184,0))</f>
        <v>0</v>
      </c>
      <c r="Q458" t="str">
        <f>INDEX('[2]ALL PO for 3 unit'!$AC$2:$AC$184,MATCH(E458,'[2]ALL PO for 3 unit'!$B$2:$B$184,0))</f>
        <v>Remain</v>
      </c>
    </row>
    <row r="459" spans="1:17" hidden="1" x14ac:dyDescent="0.25">
      <c r="A459" s="201"/>
      <c r="B459" s="186"/>
      <c r="C459" s="118" t="s">
        <v>5</v>
      </c>
      <c r="D459" s="119" t="s">
        <v>7</v>
      </c>
      <c r="E459" s="105">
        <v>20905400</v>
      </c>
      <c r="F459" s="35">
        <v>20817648</v>
      </c>
      <c r="G459" s="35">
        <v>24</v>
      </c>
      <c r="H459" s="35"/>
      <c r="I459" s="102">
        <f>INDEX('[1]CE 1'!$S$165:$S$335,MATCH(E459,'[1]CE 1'!$N$165:$N$335,0))</f>
        <v>55.24</v>
      </c>
      <c r="J459" s="102">
        <f t="shared" si="22"/>
        <v>1325.76</v>
      </c>
      <c r="K459" s="32" t="s">
        <v>353</v>
      </c>
      <c r="L459" s="102">
        <v>69.600384000000005</v>
      </c>
      <c r="M459" s="103">
        <f t="shared" si="23"/>
        <v>1670.409216</v>
      </c>
      <c r="N459" s="32" t="s">
        <v>280</v>
      </c>
      <c r="P459">
        <f>INDEX('[2]ALL PO for 3 unit'!$R$2:$R$184,MATCH(E459,'[2]ALL PO for 3 unit'!$B$2:$B$184,0))</f>
        <v>72</v>
      </c>
      <c r="Q459" t="str">
        <f>INDEX('[2]ALL PO for 3 unit'!$AC$2:$AC$184,MATCH(E459,'[2]ALL PO for 3 unit'!$B$2:$B$184,0))</f>
        <v xml:space="preserve"> CE1 EX stk in SG</v>
      </c>
    </row>
    <row r="460" spans="1:17" hidden="1" x14ac:dyDescent="0.25">
      <c r="A460" s="201"/>
      <c r="B460" s="186"/>
      <c r="C460" s="118" t="s">
        <v>5</v>
      </c>
      <c r="D460" s="119" t="s">
        <v>129</v>
      </c>
      <c r="E460" s="105">
        <v>20459329</v>
      </c>
      <c r="F460" s="35"/>
      <c r="G460" s="35">
        <v>12</v>
      </c>
      <c r="H460" s="35"/>
      <c r="I460" s="102">
        <f>INDEX('[1]CE 1'!$S$165:$S$335,MATCH(E460,'[1]CE 1'!$N$165:$N$335,0))</f>
        <v>89.28</v>
      </c>
      <c r="J460" s="102">
        <f t="shared" si="22"/>
        <v>1071.3600000000001</v>
      </c>
      <c r="K460" s="32" t="s">
        <v>353</v>
      </c>
      <c r="L460" s="102">
        <v>112.48675199999998</v>
      </c>
      <c r="M460" s="103">
        <f t="shared" si="23"/>
        <v>1349.8410239999998</v>
      </c>
      <c r="N460" s="32" t="s">
        <v>55</v>
      </c>
      <c r="P460">
        <f>INDEX('[2]ALL PO for 3 unit'!$R$2:$R$184,MATCH(E460,'[2]ALL PO for 3 unit'!$B$2:$B$184,0))</f>
        <v>18</v>
      </c>
      <c r="Q460" t="str">
        <f>INDEX('[2]ALL PO for 3 unit'!$AC$2:$AC$184,MATCH(E460,'[2]ALL PO for 3 unit'!$B$2:$B$184,0))</f>
        <v xml:space="preserve"> CE1 EX stk in SG</v>
      </c>
    </row>
    <row r="461" spans="1:17" hidden="1" x14ac:dyDescent="0.25">
      <c r="A461" s="201"/>
      <c r="B461" s="186"/>
      <c r="C461" s="118" t="s">
        <v>5</v>
      </c>
      <c r="D461" s="119" t="s">
        <v>131</v>
      </c>
      <c r="E461" s="105">
        <v>3169366</v>
      </c>
      <c r="F461" s="35"/>
      <c r="G461" s="35">
        <v>12</v>
      </c>
      <c r="H461" s="35"/>
      <c r="I461" s="102">
        <f>INDEX('[1]CE 1'!$S$165:$S$335,MATCH(E461,'[1]CE 1'!$N$165:$N$335,0))</f>
        <v>94</v>
      </c>
      <c r="J461" s="102">
        <f t="shared" si="22"/>
        <v>1128</v>
      </c>
      <c r="K461" s="32" t="s">
        <v>353</v>
      </c>
      <c r="L461" s="102">
        <v>113.79390749999999</v>
      </c>
      <c r="M461" s="103">
        <f t="shared" si="23"/>
        <v>1365.5268899999999</v>
      </c>
      <c r="N461" s="32" t="s">
        <v>55</v>
      </c>
      <c r="P461">
        <f>INDEX('[2]ALL PO for 3 unit'!$R$2:$R$184,MATCH(E461,'[2]ALL PO for 3 unit'!$B$2:$B$184,0))</f>
        <v>24</v>
      </c>
      <c r="Q461" t="str">
        <f>INDEX('[2]ALL PO for 3 unit'!$AC$2:$AC$184,MATCH(E461,'[2]ALL PO for 3 unit'!$B$2:$B$184,0))</f>
        <v>Ex Stk in SG</v>
      </c>
    </row>
    <row r="462" spans="1:17" hidden="1" x14ac:dyDescent="0.25">
      <c r="A462" s="201"/>
      <c r="B462" s="186"/>
      <c r="C462" s="118" t="s">
        <v>5</v>
      </c>
      <c r="D462" s="119" t="s">
        <v>132</v>
      </c>
      <c r="E462" s="105">
        <v>20459326</v>
      </c>
      <c r="F462" s="35"/>
      <c r="G462" s="35">
        <v>12</v>
      </c>
      <c r="H462" s="35"/>
      <c r="I462" s="102">
        <f>INDEX('[1]CE 1'!$S$165:$S$335,MATCH(E462,'[1]CE 1'!$N$165:$N$335,0))</f>
        <v>60.4</v>
      </c>
      <c r="J462" s="102">
        <f t="shared" si="22"/>
        <v>724.8</v>
      </c>
      <c r="K462" s="32" t="s">
        <v>353</v>
      </c>
      <c r="L462" s="102">
        <v>76.098959999999991</v>
      </c>
      <c r="M462" s="103">
        <f t="shared" si="23"/>
        <v>913.18751999999995</v>
      </c>
      <c r="N462" s="32" t="s">
        <v>280</v>
      </c>
      <c r="P462">
        <f>INDEX('[2]ALL PO for 3 unit'!$R$2:$R$184,MATCH(E462,'[2]ALL PO for 3 unit'!$B$2:$B$184,0))</f>
        <v>36</v>
      </c>
      <c r="Q462" t="str">
        <f>INDEX('[2]ALL PO for 3 unit'!$AC$2:$AC$184,MATCH(E462,'[2]ALL PO for 3 unit'!$B$2:$B$184,0))</f>
        <v>CE1 EX Stock &amp; SG Stock</v>
      </c>
    </row>
    <row r="463" spans="1:17" hidden="1" x14ac:dyDescent="0.25">
      <c r="A463" s="201"/>
      <c r="B463" s="186"/>
      <c r="C463" s="118" t="s">
        <v>5</v>
      </c>
      <c r="D463" s="119" t="s">
        <v>133</v>
      </c>
      <c r="E463" s="105">
        <v>20441945</v>
      </c>
      <c r="F463" s="35"/>
      <c r="G463" s="35">
        <v>12</v>
      </c>
      <c r="H463" s="35"/>
      <c r="I463" s="102">
        <v>63500</v>
      </c>
      <c r="J463" s="102">
        <f t="shared" si="22"/>
        <v>762000</v>
      </c>
      <c r="K463" s="32" t="s">
        <v>6</v>
      </c>
      <c r="L463" s="102">
        <v>30.927917999999998</v>
      </c>
      <c r="M463" s="103">
        <f t="shared" si="23"/>
        <v>371.13501599999995</v>
      </c>
      <c r="N463" s="32" t="s">
        <v>280</v>
      </c>
      <c r="O463" t="s">
        <v>94</v>
      </c>
      <c r="P463">
        <f>INDEX('[2]ALL PO for 3 unit'!$R$2:$R$184,MATCH(E463,'[2]ALL PO for 3 unit'!$B$2:$B$184,0))</f>
        <v>9</v>
      </c>
      <c r="Q463" t="str">
        <f>INDEX('[2]ALL PO for 3 unit'!$AC$2:$AC$184,MATCH(E463,'[2]ALL PO for 3 unit'!$B$2:$B$184,0))</f>
        <v>Ex Stk in SG &amp; local</v>
      </c>
    </row>
    <row r="464" spans="1:17" hidden="1" x14ac:dyDescent="0.25">
      <c r="A464" s="201"/>
      <c r="B464" s="186"/>
      <c r="C464" s="118" t="s">
        <v>5</v>
      </c>
      <c r="D464" s="119" t="s">
        <v>134</v>
      </c>
      <c r="E464" s="105">
        <v>21501189</v>
      </c>
      <c r="F464" s="35"/>
      <c r="G464" s="35">
        <v>24</v>
      </c>
      <c r="H464" s="35"/>
      <c r="I464" s="102">
        <f>INDEX('[1]CE 1'!$S$165:$S$335,MATCH(E464,'[1]CE 1'!$N$165:$N$335,0))</f>
        <v>5.17</v>
      </c>
      <c r="J464" s="102">
        <f t="shared" si="22"/>
        <v>124.08</v>
      </c>
      <c r="K464" s="32" t="s">
        <v>353</v>
      </c>
      <c r="L464" s="102">
        <v>8.6436049218750011</v>
      </c>
      <c r="M464" s="103">
        <f t="shared" si="23"/>
        <v>207.44651812500001</v>
      </c>
      <c r="N464" s="32" t="s">
        <v>55</v>
      </c>
      <c r="P464">
        <f>INDEX('[2]ALL PO for 3 unit'!$R$2:$R$184,MATCH(E464,'[2]ALL PO for 3 unit'!$B$2:$B$184,0))</f>
        <v>24</v>
      </c>
      <c r="Q464" t="str">
        <f>INDEX('[2]ALL PO for 3 unit'!$AC$2:$AC$184,MATCH(E464,'[2]ALL PO for 3 unit'!$B$2:$B$184,0))</f>
        <v xml:space="preserve"> CE1 EX stk in SG</v>
      </c>
    </row>
    <row r="465" spans="1:17" hidden="1" x14ac:dyDescent="0.25">
      <c r="A465" s="201"/>
      <c r="B465" s="186"/>
      <c r="C465" s="118" t="s">
        <v>5</v>
      </c>
      <c r="D465" s="119" t="s">
        <v>136</v>
      </c>
      <c r="E465" s="105">
        <v>973523</v>
      </c>
      <c r="F465" s="35"/>
      <c r="G465" s="35">
        <v>4</v>
      </c>
      <c r="H465" s="35"/>
      <c r="I465" s="102">
        <f>INDEX('[1]CE 1'!$S$165:$S$335,MATCH(E465,'[1]CE 1'!$N$165:$N$335,0))</f>
        <v>1.51</v>
      </c>
      <c r="J465" s="102">
        <f t="shared" si="22"/>
        <v>6.04</v>
      </c>
      <c r="K465" s="32" t="s">
        <v>353</v>
      </c>
      <c r="L465" s="102">
        <v>1.9051199999999997</v>
      </c>
      <c r="M465" s="103">
        <f t="shared" si="23"/>
        <v>7.6204799999999988</v>
      </c>
      <c r="N465" s="32" t="s">
        <v>280</v>
      </c>
      <c r="P465">
        <f>INDEX('[2]ALL PO for 3 unit'!$R$2:$R$184,MATCH(E465,'[2]ALL PO for 3 unit'!$B$2:$B$184,0))</f>
        <v>12</v>
      </c>
      <c r="Q465" t="str">
        <f>INDEX('[2]ALL PO for 3 unit'!$AC$2:$AC$184,MATCH(E465,'[2]ALL PO for 3 unit'!$B$2:$B$184,0))</f>
        <v xml:space="preserve"> CE1 EX stk in SG</v>
      </c>
    </row>
    <row r="466" spans="1:17" hidden="1" x14ac:dyDescent="0.25">
      <c r="A466" s="201"/>
      <c r="B466" s="186"/>
      <c r="C466" s="118" t="s">
        <v>5</v>
      </c>
      <c r="D466" s="119" t="s">
        <v>139</v>
      </c>
      <c r="E466" s="105">
        <v>13972542</v>
      </c>
      <c r="F466" s="35"/>
      <c r="G466" s="35">
        <v>2</v>
      </c>
      <c r="H466" s="35"/>
      <c r="I466" s="102">
        <f>INDEX('[1]CE 1'!$S$165:$S$335,MATCH(E466,'[1]CE 1'!$N$165:$N$335,0))</f>
        <v>1.88</v>
      </c>
      <c r="J466" s="102">
        <f t="shared" si="22"/>
        <v>3.76</v>
      </c>
      <c r="K466" s="32" t="s">
        <v>353</v>
      </c>
      <c r="L466" s="102">
        <v>4.5982719999999997</v>
      </c>
      <c r="M466" s="103">
        <f t="shared" si="23"/>
        <v>9.1965439999999994</v>
      </c>
      <c r="N466" s="32" t="s">
        <v>280</v>
      </c>
      <c r="P466">
        <f>INDEX('[2]ALL PO for 3 unit'!$R$2:$R$184,MATCH(E466,'[2]ALL PO for 3 unit'!$B$2:$B$184,0))</f>
        <v>4</v>
      </c>
      <c r="Q466" t="str">
        <f>INDEX('[2]ALL PO for 3 unit'!$AC$2:$AC$184,MATCH(E466,'[2]ALL PO for 3 unit'!$B$2:$B$184,0))</f>
        <v>Ex Stk in SG &amp; local</v>
      </c>
    </row>
    <row r="467" spans="1:17" hidden="1" x14ac:dyDescent="0.25">
      <c r="A467" s="201"/>
      <c r="B467" s="186"/>
      <c r="C467" s="118" t="s">
        <v>5</v>
      </c>
      <c r="D467" s="119" t="s">
        <v>178</v>
      </c>
      <c r="E467" s="105">
        <v>3165097</v>
      </c>
      <c r="F467" s="35"/>
      <c r="G467" s="35">
        <v>1</v>
      </c>
      <c r="H467" s="35"/>
      <c r="I467" s="102">
        <f>INDEX('[1]CE 1'!$S$165:$S$335,MATCH(E467,'[1]CE 1'!$N$165:$N$335,0))</f>
        <v>5.62</v>
      </c>
      <c r="J467" s="102">
        <f t="shared" si="22"/>
        <v>5.62</v>
      </c>
      <c r="K467" s="32" t="s">
        <v>353</v>
      </c>
      <c r="L467" s="102">
        <v>7.1941087968750015</v>
      </c>
      <c r="M467" s="103">
        <f t="shared" si="23"/>
        <v>7.1941087968750015</v>
      </c>
      <c r="N467" s="32" t="s">
        <v>295</v>
      </c>
      <c r="P467">
        <f>INDEX('[2]ALL PO for 3 unit'!$R$2:$R$184,MATCH(E467,'[2]ALL PO for 3 unit'!$B$2:$B$184,0))</f>
        <v>3</v>
      </c>
      <c r="Q467" t="str">
        <f>INDEX('[2]ALL PO for 3 unit'!$AC$2:$AC$184,MATCH(E467,'[2]ALL PO for 3 unit'!$B$2:$B$184,0))</f>
        <v>Ex stk in SG</v>
      </c>
    </row>
    <row r="468" spans="1:17" hidden="1" x14ac:dyDescent="0.25">
      <c r="A468" s="201"/>
      <c r="B468" s="186"/>
      <c r="C468" s="118" t="s">
        <v>5</v>
      </c>
      <c r="D468" s="119" t="s">
        <v>141</v>
      </c>
      <c r="E468" s="105">
        <v>994561</v>
      </c>
      <c r="F468" s="35"/>
      <c r="G468" s="35">
        <v>4</v>
      </c>
      <c r="H468" s="35"/>
      <c r="I468" s="102">
        <f>INDEX('[1]CE 1'!$S$165:$S$335,MATCH(E468,'[1]CE 1'!$N$165:$N$335,0))</f>
        <v>2.02</v>
      </c>
      <c r="J468" s="102">
        <f t="shared" si="22"/>
        <v>8.08</v>
      </c>
      <c r="K468" s="32" t="s">
        <v>353</v>
      </c>
      <c r="L468" s="102">
        <v>3.7027199999999993</v>
      </c>
      <c r="M468" s="103">
        <f t="shared" si="23"/>
        <v>14.810879999999997</v>
      </c>
      <c r="N468" s="32" t="s">
        <v>280</v>
      </c>
      <c r="P468">
        <f>INDEX('[2]ALL PO for 3 unit'!$R$2:$R$184,MATCH(E468,'[2]ALL PO for 3 unit'!$B$2:$B$184,0))</f>
        <v>8</v>
      </c>
      <c r="Q468" t="str">
        <f>INDEX('[2]ALL PO for 3 unit'!$AC$2:$AC$184,MATCH(E468,'[2]ALL PO for 3 unit'!$B$2:$B$184,0))</f>
        <v>Ex Stk in SG &amp; local</v>
      </c>
    </row>
    <row r="469" spans="1:17" hidden="1" x14ac:dyDescent="0.25">
      <c r="A469" s="201"/>
      <c r="B469" s="186"/>
      <c r="C469" s="118" t="s">
        <v>5</v>
      </c>
      <c r="D469" s="119" t="s">
        <v>143</v>
      </c>
      <c r="E469" s="105">
        <v>20807510</v>
      </c>
      <c r="F469" s="35"/>
      <c r="G469" s="35">
        <v>1</v>
      </c>
      <c r="H469" s="35"/>
      <c r="I469" s="102">
        <f>INDEX('[1]CE 1'!$S$165:$S$335,MATCH(E469,'[1]CE 1'!$N$165:$N$335,0))</f>
        <v>31.5</v>
      </c>
      <c r="J469" s="102">
        <f t="shared" si="22"/>
        <v>31.5</v>
      </c>
      <c r="K469" s="32" t="s">
        <v>353</v>
      </c>
      <c r="L469" s="102">
        <v>39.69</v>
      </c>
      <c r="M469" s="103">
        <f t="shared" si="23"/>
        <v>39.69</v>
      </c>
      <c r="N469" s="32" t="s">
        <v>280</v>
      </c>
      <c r="P469">
        <f>INDEX('[2]ALL PO for 3 unit'!$R$2:$R$184,MATCH(E469,'[2]ALL PO for 3 unit'!$B$2:$B$184,0))</f>
        <v>2</v>
      </c>
      <c r="Q469" t="str">
        <f>INDEX('[2]ALL PO for 3 unit'!$AC$2:$AC$184,MATCH(E469,'[2]ALL PO for 3 unit'!$B$2:$B$184,0))</f>
        <v xml:space="preserve"> CE1 EX stk in SG</v>
      </c>
    </row>
    <row r="470" spans="1:17" hidden="1" x14ac:dyDescent="0.25">
      <c r="A470" s="201"/>
      <c r="B470" s="186"/>
      <c r="C470" s="118" t="s">
        <v>5</v>
      </c>
      <c r="D470" s="119" t="s">
        <v>145</v>
      </c>
      <c r="E470" s="105">
        <v>21123014</v>
      </c>
      <c r="F470" s="35"/>
      <c r="G470" s="35">
        <v>1</v>
      </c>
      <c r="H470" s="35"/>
      <c r="I470" s="102">
        <f>INDEX('[1]CE 1'!$S$165:$S$335,MATCH(E470,'[1]CE 1'!$N$165:$N$335,0))</f>
        <v>106.88</v>
      </c>
      <c r="J470" s="102">
        <f t="shared" si="22"/>
        <v>106.88</v>
      </c>
      <c r="K470" s="32" t="s">
        <v>353</v>
      </c>
      <c r="L470" s="102">
        <v>134.670816</v>
      </c>
      <c r="M470" s="103">
        <f t="shared" si="23"/>
        <v>134.670816</v>
      </c>
      <c r="N470" s="32" t="s">
        <v>280</v>
      </c>
      <c r="P470">
        <f>INDEX('[2]ALL PO for 3 unit'!$R$2:$R$184,MATCH(E470,'[2]ALL PO for 3 unit'!$B$2:$B$184,0))</f>
        <v>3</v>
      </c>
      <c r="Q470" t="str">
        <f>INDEX('[2]ALL PO for 3 unit'!$AC$2:$AC$184,MATCH(E470,'[2]ALL PO for 3 unit'!$B$2:$B$184,0))</f>
        <v xml:space="preserve"> CE1 EX stk in SG</v>
      </c>
    </row>
    <row r="471" spans="1:17" hidden="1" x14ac:dyDescent="0.25">
      <c r="A471" s="201"/>
      <c r="B471" s="186"/>
      <c r="C471" s="118" t="s">
        <v>5</v>
      </c>
      <c r="D471" s="119" t="s">
        <v>148</v>
      </c>
      <c r="E471" s="105">
        <v>3964604</v>
      </c>
      <c r="F471" s="35"/>
      <c r="G471" s="35">
        <v>16</v>
      </c>
      <c r="H471" s="35"/>
      <c r="I471" s="102">
        <f>INDEX('[1]CE 1'!$S$165:$S$335,MATCH(E471,'[1]CE 1'!$N$165:$N$335,0))</f>
        <v>5.29</v>
      </c>
      <c r="J471" s="102">
        <f t="shared" si="22"/>
        <v>84.64</v>
      </c>
      <c r="K471" s="32" t="s">
        <v>353</v>
      </c>
      <c r="L471" s="102">
        <v>6.6679199999999987</v>
      </c>
      <c r="M471" s="103">
        <f t="shared" si="23"/>
        <v>106.68671999999998</v>
      </c>
      <c r="N471" s="32" t="s">
        <v>280</v>
      </c>
      <c r="P471">
        <f>INDEX('[2]ALL PO for 3 unit'!$R$2:$R$184,MATCH(E471,'[2]ALL PO for 3 unit'!$B$2:$B$184,0))</f>
        <v>48</v>
      </c>
      <c r="Q471" t="str">
        <f>INDEX('[2]ALL PO for 3 unit'!$AC$2:$AC$184,MATCH(E471,'[2]ALL PO for 3 unit'!$B$2:$B$184,0))</f>
        <v xml:space="preserve"> CE1 EX stk in SG</v>
      </c>
    </row>
    <row r="472" spans="1:17" hidden="1" x14ac:dyDescent="0.25">
      <c r="A472" s="201"/>
      <c r="B472" s="186"/>
      <c r="C472" s="118" t="s">
        <v>5</v>
      </c>
      <c r="D472" s="119" t="s">
        <v>152</v>
      </c>
      <c r="E472" s="105">
        <v>20503200</v>
      </c>
      <c r="F472" s="35"/>
      <c r="G472" s="35">
        <v>1</v>
      </c>
      <c r="H472" s="35"/>
      <c r="I472" s="102">
        <v>103500</v>
      </c>
      <c r="J472" s="102">
        <f t="shared" si="22"/>
        <v>103500</v>
      </c>
      <c r="K472" s="32" t="s">
        <v>6</v>
      </c>
      <c r="L472" s="102">
        <v>37.128</v>
      </c>
      <c r="M472" s="103">
        <f t="shared" si="23"/>
        <v>37.128</v>
      </c>
      <c r="N472" s="32" t="s">
        <v>280</v>
      </c>
      <c r="O472" t="s">
        <v>94</v>
      </c>
      <c r="P472">
        <f>INDEX('[2]ALL PO for 3 unit'!$R$2:$R$184,MATCH(E472,'[2]ALL PO for 3 unit'!$B$2:$B$184,0))</f>
        <v>0</v>
      </c>
      <c r="Q472" t="str">
        <f>INDEX('[2]ALL PO for 3 unit'!$AC$2:$AC$184,MATCH(E472,'[2]ALL PO for 3 unit'!$B$2:$B$184,0))</f>
        <v>Local</v>
      </c>
    </row>
    <row r="473" spans="1:17" hidden="1" x14ac:dyDescent="0.25">
      <c r="A473" s="201"/>
      <c r="B473" s="186"/>
      <c r="C473" s="118" t="s">
        <v>5</v>
      </c>
      <c r="D473" s="119" t="s">
        <v>152</v>
      </c>
      <c r="E473" s="105">
        <v>276630</v>
      </c>
      <c r="F473" s="35"/>
      <c r="G473" s="35">
        <v>6</v>
      </c>
      <c r="H473" s="35"/>
      <c r="I473" s="102">
        <f>INDEX('[1]CE 1'!$S$165:$S$335,MATCH(E473,'[1]CE 1'!$N$165:$N$335,0))</f>
        <v>52.67</v>
      </c>
      <c r="J473" s="102">
        <f t="shared" si="22"/>
        <v>316.02</v>
      </c>
      <c r="K473" s="32" t="s">
        <v>353</v>
      </c>
      <c r="L473" s="102">
        <v>66.36</v>
      </c>
      <c r="M473" s="103">
        <f t="shared" si="23"/>
        <v>398.15999999999997</v>
      </c>
      <c r="N473" s="32" t="s">
        <v>280</v>
      </c>
      <c r="P473">
        <f>INDEX('[2]ALL PO for 3 unit'!$R$2:$R$184,MATCH(E473,'[2]ALL PO for 3 unit'!$B$2:$B$184,0))</f>
        <v>18</v>
      </c>
      <c r="Q473" t="str">
        <f>INDEX('[2]ALL PO for 3 unit'!$AC$2:$AC$184,MATCH(E473,'[2]ALL PO for 3 unit'!$B$2:$B$184,0))</f>
        <v xml:space="preserve"> CE1 EX stk in SG</v>
      </c>
    </row>
    <row r="474" spans="1:17" hidden="1" x14ac:dyDescent="0.25">
      <c r="A474" s="201"/>
      <c r="B474" s="186"/>
      <c r="C474" s="118" t="s">
        <v>5</v>
      </c>
      <c r="D474" s="119" t="s">
        <v>153</v>
      </c>
      <c r="E474" s="105">
        <v>276134</v>
      </c>
      <c r="F474" s="35"/>
      <c r="G474" s="35">
        <v>6</v>
      </c>
      <c r="H474" s="35"/>
      <c r="I474" s="102">
        <f>INDEX('[1]CE 1'!$S$165:$S$335,MATCH(E474,'[1]CE 1'!$N$165:$N$335,0))</f>
        <v>48.64</v>
      </c>
      <c r="J474" s="102">
        <f t="shared" si="22"/>
        <v>291.84000000000003</v>
      </c>
      <c r="K474" s="32" t="s">
        <v>353</v>
      </c>
      <c r="L474" s="102">
        <v>66.361680000000007</v>
      </c>
      <c r="M474" s="103">
        <f t="shared" si="23"/>
        <v>398.17008000000004</v>
      </c>
      <c r="N474" s="32" t="s">
        <v>280</v>
      </c>
      <c r="P474">
        <f>INDEX('[2]ALL PO for 3 unit'!$R$2:$R$184,MATCH(E474,'[2]ALL PO for 3 unit'!$B$2:$B$184,0))</f>
        <v>12</v>
      </c>
      <c r="Q474" t="str">
        <f>INDEX('[2]ALL PO for 3 unit'!$AC$2:$AC$184,MATCH(E474,'[2]ALL PO for 3 unit'!$B$2:$B$184,0))</f>
        <v xml:space="preserve"> CE1 EX stk in SG</v>
      </c>
    </row>
    <row r="475" spans="1:17" hidden="1" x14ac:dyDescent="0.25">
      <c r="A475" s="201"/>
      <c r="B475" s="186"/>
      <c r="C475" s="118" t="s">
        <v>5</v>
      </c>
      <c r="D475" s="119" t="s">
        <v>154</v>
      </c>
      <c r="E475" s="105">
        <v>20578624</v>
      </c>
      <c r="F475" s="35"/>
      <c r="G475" s="35">
        <v>7</v>
      </c>
      <c r="H475" s="35"/>
      <c r="I475" s="102">
        <f>INDEX('[1]CE 1'!$S$165:$S$335,MATCH(E475,'[1]CE 1'!$N$165:$N$335,0))</f>
        <v>43.14</v>
      </c>
      <c r="J475" s="102">
        <f t="shared" si="22"/>
        <v>301.98</v>
      </c>
      <c r="K475" s="32" t="s">
        <v>353</v>
      </c>
      <c r="L475" s="102">
        <v>53.530932</v>
      </c>
      <c r="M475" s="103">
        <f t="shared" si="23"/>
        <v>374.71652399999999</v>
      </c>
      <c r="N475" s="32" t="s">
        <v>295</v>
      </c>
      <c r="P475">
        <f>INDEX('[2]ALL PO for 3 unit'!$R$2:$R$184,MATCH(E475,'[2]ALL PO for 3 unit'!$B$2:$B$184,0))</f>
        <v>14</v>
      </c>
      <c r="Q475" t="str">
        <f>INDEX('[2]ALL PO for 3 unit'!$AC$2:$AC$184,MATCH(E475,'[2]ALL PO for 3 unit'!$B$2:$B$184,0))</f>
        <v>Ex stk in SG</v>
      </c>
    </row>
    <row r="476" spans="1:17" hidden="1" x14ac:dyDescent="0.25">
      <c r="A476" s="201"/>
      <c r="B476" s="186"/>
      <c r="C476" s="118" t="s">
        <v>5</v>
      </c>
      <c r="D476" s="119" t="s">
        <v>155</v>
      </c>
      <c r="E476" s="105">
        <v>21948261</v>
      </c>
      <c r="F476" s="35" t="s">
        <v>350</v>
      </c>
      <c r="G476" s="35">
        <v>1</v>
      </c>
      <c r="H476" s="35"/>
      <c r="I476" s="102">
        <v>82.74</v>
      </c>
      <c r="J476" s="102">
        <f t="shared" si="22"/>
        <v>82.74</v>
      </c>
      <c r="K476" s="32" t="s">
        <v>353</v>
      </c>
      <c r="L476" s="102">
        <v>104.25239999999997</v>
      </c>
      <c r="M476" s="103">
        <f t="shared" si="23"/>
        <v>104.25239999999997</v>
      </c>
      <c r="N476" s="32" t="s">
        <v>55</v>
      </c>
      <c r="P476">
        <f>INDEX('[2]ALL PO for 3 unit'!$R$2:$R$184,MATCH(E476,'[2]ALL PO for 3 unit'!$B$2:$B$184,0))</f>
        <v>1</v>
      </c>
      <c r="Q476" t="str">
        <f>INDEX('[2]ALL PO for 3 unit'!$AC$2:$AC$184,MATCH(E476,'[2]ALL PO for 3 unit'!$B$2:$B$184,0))</f>
        <v xml:space="preserve"> CE1 EX stk in SG</v>
      </c>
    </row>
    <row r="477" spans="1:17" hidden="1" x14ac:dyDescent="0.25">
      <c r="A477" s="201"/>
      <c r="B477" s="186"/>
      <c r="C477" s="118" t="s">
        <v>5</v>
      </c>
      <c r="D477" s="119" t="s">
        <v>156</v>
      </c>
      <c r="E477" s="105">
        <v>20711957</v>
      </c>
      <c r="F477" s="35"/>
      <c r="G477" s="35">
        <v>1</v>
      </c>
      <c r="H477" s="35"/>
      <c r="I477" s="102">
        <f>INDEX('[1]CE 1'!$S$165:$S$335,MATCH(E477,'[1]CE 1'!$N$165:$N$335,0))</f>
        <v>603.79</v>
      </c>
      <c r="J477" s="102">
        <f t="shared" si="22"/>
        <v>603.79</v>
      </c>
      <c r="K477" s="32" t="s">
        <v>353</v>
      </c>
      <c r="L477" s="102">
        <v>760.77791999999988</v>
      </c>
      <c r="M477" s="103">
        <f t="shared" si="23"/>
        <v>760.77791999999988</v>
      </c>
      <c r="N477" s="32" t="s">
        <v>280</v>
      </c>
      <c r="P477">
        <f>INDEX('[2]ALL PO for 3 unit'!$R$2:$R$184,MATCH(E477,'[2]ALL PO for 3 unit'!$B$2:$B$184,0))</f>
        <v>3</v>
      </c>
      <c r="Q477" t="str">
        <f>INDEX('[2]ALL PO for 3 unit'!$AC$2:$AC$184,MATCH(E477,'[2]ALL PO for 3 unit'!$B$2:$B$184,0))</f>
        <v xml:space="preserve"> CE1 EX stk in SG</v>
      </c>
    </row>
    <row r="478" spans="1:17" hidden="1" x14ac:dyDescent="0.25">
      <c r="A478" s="201"/>
      <c r="B478" s="186"/>
      <c r="C478" s="118" t="s">
        <v>5</v>
      </c>
      <c r="D478" s="119" t="s">
        <v>158</v>
      </c>
      <c r="E478" s="105">
        <v>17460059</v>
      </c>
      <c r="F478" s="35" t="s">
        <v>355</v>
      </c>
      <c r="G478" s="35">
        <v>1</v>
      </c>
      <c r="H478" s="35"/>
      <c r="I478" s="102">
        <f>INDEX('[1]CE 1'!$S$165:$S$335,MATCH(E478,'[1]CE 1'!$N$165:$N$335,0))</f>
        <v>143</v>
      </c>
      <c r="J478" s="102">
        <f t="shared" si="22"/>
        <v>143</v>
      </c>
      <c r="K478" s="32" t="s">
        <v>353</v>
      </c>
      <c r="L478" s="102">
        <v>243.73658399999999</v>
      </c>
      <c r="M478" s="103">
        <f t="shared" si="23"/>
        <v>243.73658399999999</v>
      </c>
      <c r="N478" s="32" t="s">
        <v>295</v>
      </c>
      <c r="P478">
        <f>INDEX('[2]ALL PO for 3 unit'!$R$2:$R$184,MATCH(E478,'[2]ALL PO for 3 unit'!$B$2:$B$184,0))</f>
        <v>0</v>
      </c>
      <c r="Q478" t="str">
        <f>INDEX('[2]ALL PO for 3 unit'!$AC$2:$AC$184,MATCH(E478,'[2]ALL PO for 3 unit'!$B$2:$B$184,0))</f>
        <v>Local</v>
      </c>
    </row>
    <row r="479" spans="1:17" hidden="1" x14ac:dyDescent="0.25">
      <c r="A479" s="201"/>
      <c r="B479" s="186"/>
      <c r="C479" s="118" t="s">
        <v>5</v>
      </c>
      <c r="D479" s="119" t="s">
        <v>121</v>
      </c>
      <c r="E479" s="105">
        <v>982509</v>
      </c>
      <c r="F479" s="35"/>
      <c r="G479" s="35">
        <v>1</v>
      </c>
      <c r="H479" s="35"/>
      <c r="I479" s="102">
        <f>INDEX('[1]CE 1'!$S$165:$S$335,MATCH(E479,'[1]CE 1'!$N$165:$N$335,0))</f>
        <v>10.39</v>
      </c>
      <c r="J479" s="102">
        <f t="shared" si="22"/>
        <v>10.39</v>
      </c>
      <c r="K479" s="32" t="s">
        <v>353</v>
      </c>
      <c r="L479" s="102">
        <v>13.297565531249999</v>
      </c>
      <c r="M479" s="103">
        <f t="shared" si="23"/>
        <v>13.297565531249999</v>
      </c>
      <c r="N479" s="32" t="s">
        <v>280</v>
      </c>
      <c r="P479">
        <f>INDEX('[2]ALL PO for 3 unit'!$R$2:$R$184,MATCH(E479,'[2]ALL PO for 3 unit'!$B$2:$B$184,0))</f>
        <v>3</v>
      </c>
      <c r="Q479" t="str">
        <f>INDEX('[2]ALL PO for 3 unit'!$AC$2:$AC$184,MATCH(E479,'[2]ALL PO for 3 unit'!$B$2:$B$184,0))</f>
        <v>Ex stk in SG</v>
      </c>
    </row>
    <row r="480" spans="1:17" hidden="1" x14ac:dyDescent="0.25">
      <c r="A480" s="201"/>
      <c r="B480" s="186"/>
      <c r="C480" s="118" t="s">
        <v>5</v>
      </c>
      <c r="D480" s="119" t="s">
        <v>145</v>
      </c>
      <c r="E480" s="105">
        <v>20532272</v>
      </c>
      <c r="F480" s="35"/>
      <c r="G480" s="35">
        <v>1</v>
      </c>
      <c r="H480" s="35"/>
      <c r="I480" s="102">
        <f>INDEX('[1]CE 1'!$S$165:$S$335,MATCH(E480,'[1]CE 1'!$N$165:$N$335,0))</f>
        <v>40.799999999999997</v>
      </c>
      <c r="J480" s="102">
        <f t="shared" si="22"/>
        <v>40.799999999999997</v>
      </c>
      <c r="K480" s="32" t="s">
        <v>353</v>
      </c>
      <c r="L480" s="102">
        <v>51.407999999999994</v>
      </c>
      <c r="M480" s="103">
        <f t="shared" si="23"/>
        <v>51.407999999999994</v>
      </c>
      <c r="N480" s="32" t="s">
        <v>280</v>
      </c>
      <c r="P480">
        <f>INDEX('[2]ALL PO for 3 unit'!$R$2:$R$184,MATCH(E480,'[2]ALL PO for 3 unit'!$B$2:$B$184,0))</f>
        <v>0</v>
      </c>
      <c r="Q480" t="str">
        <f>INDEX('[2]ALL PO for 3 unit'!$AC$2:$AC$184,MATCH(E480,'[2]ALL PO for 3 unit'!$B$2:$B$184,0))</f>
        <v>Local</v>
      </c>
    </row>
    <row r="481" spans="1:17" hidden="1" x14ac:dyDescent="0.25">
      <c r="A481" s="201"/>
      <c r="B481" s="186"/>
      <c r="C481" s="118" t="s">
        <v>5</v>
      </c>
      <c r="D481" s="119" t="s">
        <v>150</v>
      </c>
      <c r="E481" s="105">
        <v>990719</v>
      </c>
      <c r="F481" s="35"/>
      <c r="G481" s="35">
        <v>1</v>
      </c>
      <c r="H481" s="35"/>
      <c r="I481" s="102">
        <f>INDEX('[1]CE 1'!$S$165:$S$335,MATCH(E481,'[1]CE 1'!$N$165:$N$335,0))</f>
        <v>9.2100000000000009</v>
      </c>
      <c r="J481" s="102">
        <f t="shared" si="22"/>
        <v>9.2100000000000009</v>
      </c>
      <c r="K481" s="32" t="s">
        <v>353</v>
      </c>
      <c r="L481" s="102">
        <v>11.600063999999998</v>
      </c>
      <c r="M481" s="103">
        <f t="shared" si="23"/>
        <v>11.600063999999998</v>
      </c>
      <c r="N481" s="32" t="s">
        <v>280</v>
      </c>
      <c r="P481">
        <f>INDEX('[2]ALL PO for 3 unit'!$R$2:$R$184,MATCH(E481,'[2]ALL PO for 3 unit'!$B$2:$B$184,0))</f>
        <v>3</v>
      </c>
      <c r="Q481" t="str">
        <f>INDEX('[2]ALL PO for 3 unit'!$AC$2:$AC$184,MATCH(E481,'[2]ALL PO for 3 unit'!$B$2:$B$184,0))</f>
        <v xml:space="preserve"> CE1 EX stk in SG</v>
      </c>
    </row>
    <row r="482" spans="1:17" hidden="1" x14ac:dyDescent="0.25">
      <c r="A482" s="201"/>
      <c r="B482" s="186"/>
      <c r="C482" s="118" t="s">
        <v>5</v>
      </c>
      <c r="D482" s="119" t="s">
        <v>161</v>
      </c>
      <c r="E482" s="105">
        <v>22397140</v>
      </c>
      <c r="F482" s="35">
        <v>8170261</v>
      </c>
      <c r="G482" s="35" t="s">
        <v>162</v>
      </c>
      <c r="H482" s="35"/>
      <c r="I482" s="102">
        <f>INDEX('[1]CE 1'!$S$165:$S$335,MATCH(E482,'[1]CE 1'!$N$165:$N$335,0))</f>
        <v>1269.54</v>
      </c>
      <c r="J482" s="102">
        <f t="shared" si="22"/>
        <v>1269.54</v>
      </c>
      <c r="K482" s="32" t="s">
        <v>353</v>
      </c>
      <c r="L482" s="102">
        <v>1599.6234239999994</v>
      </c>
      <c r="M482" s="103">
        <f t="shared" si="23"/>
        <v>1599.6234239999994</v>
      </c>
      <c r="N482" s="32" t="s">
        <v>280</v>
      </c>
      <c r="P482">
        <f>INDEX('[2]ALL PO for 3 unit'!$R$2:$R$184,MATCH(E482,'[2]ALL PO for 3 unit'!$B$2:$B$184,0))</f>
        <v>3</v>
      </c>
      <c r="Q482" t="str">
        <f>INDEX('[2]ALL PO for 3 unit'!$AC$2:$AC$184,MATCH(E482,'[2]ALL PO for 3 unit'!$B$2:$B$184,0))</f>
        <v xml:space="preserve"> CE1 EX stk in SG</v>
      </c>
    </row>
    <row r="483" spans="1:17" hidden="1" x14ac:dyDescent="0.25">
      <c r="A483" s="201"/>
      <c r="B483" s="186"/>
      <c r="C483" s="118" t="s">
        <v>5</v>
      </c>
      <c r="D483" s="119" t="s">
        <v>158</v>
      </c>
      <c r="E483" s="105">
        <v>21092243</v>
      </c>
      <c r="F483" s="107"/>
      <c r="G483" s="35">
        <v>1</v>
      </c>
      <c r="H483" s="35"/>
      <c r="I483" s="102">
        <f>INDEX('[1]CE 1'!$S$165:$S$335,MATCH(E483,'[1]CE 1'!$N$165:$N$335,0))</f>
        <v>6.9</v>
      </c>
      <c r="J483" s="102">
        <f t="shared" si="22"/>
        <v>6.9</v>
      </c>
      <c r="K483" s="32" t="s">
        <v>353</v>
      </c>
      <c r="L483" s="102">
        <v>8.872035046875002</v>
      </c>
      <c r="M483" s="103">
        <f t="shared" si="23"/>
        <v>8.872035046875002</v>
      </c>
      <c r="N483" s="32" t="s">
        <v>295</v>
      </c>
      <c r="P483">
        <f>INDEX('[2]ALL PO for 3 unit'!$R$2:$R$184,MATCH(E483,'[2]ALL PO for 3 unit'!$B$2:$B$184,0))</f>
        <v>3</v>
      </c>
      <c r="Q483" t="str">
        <f>INDEX('[2]ALL PO for 3 unit'!$AC$2:$AC$184,MATCH(E483,'[2]ALL PO for 3 unit'!$B$2:$B$184,0))</f>
        <v>Ex stk in SG</v>
      </c>
    </row>
    <row r="484" spans="1:17" hidden="1" x14ac:dyDescent="0.25">
      <c r="A484" s="201"/>
      <c r="B484" s="186"/>
      <c r="C484" s="118" t="s">
        <v>5</v>
      </c>
      <c r="D484" s="119" t="s">
        <v>121</v>
      </c>
      <c r="E484" s="105">
        <v>8170534</v>
      </c>
      <c r="F484" s="35"/>
      <c r="G484" s="35" t="s">
        <v>162</v>
      </c>
      <c r="H484" s="35"/>
      <c r="I484" s="102">
        <f>INDEX('[1]CE 1'!$S$165:$S$335,MATCH(E484,'[1]CE 1'!$N$165:$N$335,0))</f>
        <v>64.260000000000005</v>
      </c>
      <c r="J484" s="102">
        <f t="shared" si="22"/>
        <v>64.260000000000005</v>
      </c>
      <c r="K484" s="32" t="s">
        <v>353</v>
      </c>
      <c r="L484" s="102">
        <v>80.967599999999976</v>
      </c>
      <c r="M484" s="103">
        <f t="shared" si="23"/>
        <v>80.967599999999976</v>
      </c>
      <c r="N484" s="32" t="s">
        <v>280</v>
      </c>
      <c r="P484">
        <f>INDEX('[2]ALL PO for 3 unit'!$R$2:$R$184,MATCH(E484,'[2]ALL PO for 3 unit'!$B$2:$B$184,0))</f>
        <v>3</v>
      </c>
      <c r="Q484" t="str">
        <f>INDEX('[2]ALL PO for 3 unit'!$AC$2:$AC$184,MATCH(E484,'[2]ALL PO for 3 unit'!$B$2:$B$184,0))</f>
        <v xml:space="preserve"> CE1 EX stk in SG</v>
      </c>
    </row>
    <row r="485" spans="1:17" hidden="1" x14ac:dyDescent="0.25">
      <c r="A485" s="201"/>
      <c r="B485" s="186"/>
      <c r="C485" s="118" t="s">
        <v>5</v>
      </c>
      <c r="D485" s="119" t="s">
        <v>165</v>
      </c>
      <c r="E485" s="105">
        <v>13948981</v>
      </c>
      <c r="F485" s="107"/>
      <c r="G485" s="35" t="s">
        <v>167</v>
      </c>
      <c r="H485" s="35"/>
      <c r="I485" s="102">
        <f>INDEX('[1]CE 1'!$S$165:$S$335,MATCH(E485,'[1]CE 1'!$N$165:$N$335,0))</f>
        <v>25.08</v>
      </c>
      <c r="J485" s="102">
        <f t="shared" si="22"/>
        <v>75.239999999999995</v>
      </c>
      <c r="K485" s="32" t="s">
        <v>353</v>
      </c>
      <c r="L485" s="102">
        <v>31.603823999999996</v>
      </c>
      <c r="M485" s="103">
        <f t="shared" ref="M485:M516" si="24">L485*G485</f>
        <v>94.811471999999981</v>
      </c>
      <c r="N485" s="32" t="s">
        <v>280</v>
      </c>
      <c r="P485">
        <f>INDEX('[2]ALL PO for 3 unit'!$R$2:$R$184,MATCH(E485,'[2]ALL PO for 3 unit'!$B$2:$B$184,0))</f>
        <v>8</v>
      </c>
      <c r="Q485" t="str">
        <f>INDEX('[2]ALL PO for 3 unit'!$AC$2:$AC$184,MATCH(E485,'[2]ALL PO for 3 unit'!$B$2:$B$184,0))</f>
        <v xml:space="preserve"> CE1 EX stk in SG</v>
      </c>
    </row>
    <row r="486" spans="1:17" hidden="1" x14ac:dyDescent="0.25">
      <c r="A486" s="201"/>
      <c r="B486" s="186"/>
      <c r="C486" s="118" t="s">
        <v>5</v>
      </c>
      <c r="D486" s="119" t="s">
        <v>121</v>
      </c>
      <c r="E486" s="105">
        <v>982508</v>
      </c>
      <c r="F486" s="35"/>
      <c r="G486" s="35" t="s">
        <v>169</v>
      </c>
      <c r="H486" s="35"/>
      <c r="I486" s="102">
        <f>INDEX('[1]CE 1'!$S$165:$S$335,MATCH(E486,'[1]CE 1'!$N$165:$N$335,0))</f>
        <v>7.19</v>
      </c>
      <c r="J486" s="102">
        <f t="shared" si="22"/>
        <v>14.38</v>
      </c>
      <c r="K486" s="32" t="s">
        <v>353</v>
      </c>
      <c r="L486" s="102">
        <v>9.0599039999999995</v>
      </c>
      <c r="M486" s="103">
        <f t="shared" si="24"/>
        <v>18.119807999999999</v>
      </c>
      <c r="N486" s="32" t="s">
        <v>280</v>
      </c>
      <c r="P486">
        <f>INDEX('[2]ALL PO for 3 unit'!$R$2:$R$184,MATCH(E486,'[2]ALL PO for 3 unit'!$B$2:$B$184,0))</f>
        <v>8</v>
      </c>
      <c r="Q486" t="str">
        <f>INDEX('[2]ALL PO for 3 unit'!$AC$2:$AC$184,MATCH(E486,'[2]ALL PO for 3 unit'!$B$2:$B$184,0))</f>
        <v xml:space="preserve"> CE1 EX stk in SG</v>
      </c>
    </row>
    <row r="487" spans="1:17" hidden="1" x14ac:dyDescent="0.25">
      <c r="A487" s="201"/>
      <c r="B487" s="186"/>
      <c r="C487" s="118" t="s">
        <v>5</v>
      </c>
      <c r="D487" s="119" t="s">
        <v>170</v>
      </c>
      <c r="E487" s="105">
        <v>17533661</v>
      </c>
      <c r="F487" s="35"/>
      <c r="G487" s="35" t="s">
        <v>169</v>
      </c>
      <c r="H487" s="35"/>
      <c r="I487" s="102">
        <v>57179.81</v>
      </c>
      <c r="J487" s="102">
        <f t="shared" si="22"/>
        <v>114359.62</v>
      </c>
      <c r="K487" s="32" t="s">
        <v>6</v>
      </c>
      <c r="L487" s="102">
        <v>26.785804500000001</v>
      </c>
      <c r="M487" s="103">
        <f t="shared" si="24"/>
        <v>53.571609000000002</v>
      </c>
      <c r="N487" s="32" t="s">
        <v>55</v>
      </c>
      <c r="O487" t="s">
        <v>359</v>
      </c>
      <c r="P487">
        <f>INDEX('[2]ALL PO for 3 unit'!$R$2:$R$184,MATCH(E487,'[2]ALL PO for 3 unit'!$B$2:$B$184,0))</f>
        <v>0</v>
      </c>
      <c r="Q487" t="str">
        <f>INDEX('[2]ALL PO for 3 unit'!$AC$2:$AC$184,MATCH(E487,'[2]ALL PO for 3 unit'!$B$2:$B$184,0))</f>
        <v>EX stk in Reman</v>
      </c>
    </row>
    <row r="488" spans="1:17" hidden="1" x14ac:dyDescent="0.25">
      <c r="A488" s="201"/>
      <c r="B488" s="186"/>
      <c r="C488" s="118" t="s">
        <v>5</v>
      </c>
      <c r="D488" s="119" t="s">
        <v>170</v>
      </c>
      <c r="E488" s="105">
        <v>21707132</v>
      </c>
      <c r="F488" s="35"/>
      <c r="G488" s="35" t="s">
        <v>162</v>
      </c>
      <c r="H488" s="35"/>
      <c r="I488" s="102">
        <v>58387.74</v>
      </c>
      <c r="J488" s="102">
        <f t="shared" si="22"/>
        <v>58387.74</v>
      </c>
      <c r="K488" s="32" t="s">
        <v>6</v>
      </c>
      <c r="L488" s="102">
        <v>27.497652000000002</v>
      </c>
      <c r="M488" s="103">
        <f t="shared" si="24"/>
        <v>27.497652000000002</v>
      </c>
      <c r="N488" s="32" t="s">
        <v>55</v>
      </c>
      <c r="O488" t="s">
        <v>359</v>
      </c>
      <c r="P488">
        <f>INDEX('[2]ALL PO for 3 unit'!$R$2:$R$184,MATCH(E488,'[2]ALL PO for 3 unit'!$B$2:$B$184,0))</f>
        <v>0</v>
      </c>
      <c r="Q488" t="str">
        <f>INDEX('[2]ALL PO for 3 unit'!$AC$2:$AC$184,MATCH(E488,'[2]ALL PO for 3 unit'!$B$2:$B$184,0))</f>
        <v>EX stk in Reman</v>
      </c>
    </row>
    <row r="489" spans="1:17" hidden="1" x14ac:dyDescent="0.25">
      <c r="A489" s="201"/>
      <c r="B489" s="186"/>
      <c r="C489" s="118" t="s">
        <v>5</v>
      </c>
      <c r="D489" s="119" t="s">
        <v>121</v>
      </c>
      <c r="E489" s="105">
        <v>982508</v>
      </c>
      <c r="F489" s="35"/>
      <c r="G489" s="35" t="s">
        <v>169</v>
      </c>
      <c r="H489" s="35"/>
      <c r="I489" s="102">
        <f>INDEX('[1]CE 1'!$S$165:$S$335,MATCH(E489,'[1]CE 1'!$N$165:$N$335,0))</f>
        <v>7.19</v>
      </c>
      <c r="J489" s="102">
        <f t="shared" si="22"/>
        <v>14.38</v>
      </c>
      <c r="K489" s="32" t="s">
        <v>353</v>
      </c>
      <c r="L489" s="102">
        <v>9.0599039999999995</v>
      </c>
      <c r="M489" s="103">
        <f t="shared" si="24"/>
        <v>18.119807999999999</v>
      </c>
      <c r="N489" s="32" t="s">
        <v>280</v>
      </c>
      <c r="P489">
        <f>INDEX('[2]ALL PO for 3 unit'!$R$2:$R$184,MATCH(E489,'[2]ALL PO for 3 unit'!$B$2:$B$184,0))</f>
        <v>8</v>
      </c>
      <c r="Q489" t="str">
        <f>INDEX('[2]ALL PO for 3 unit'!$AC$2:$AC$184,MATCH(E489,'[2]ALL PO for 3 unit'!$B$2:$B$184,0))</f>
        <v xml:space="preserve"> CE1 EX stk in SG</v>
      </c>
    </row>
    <row r="490" spans="1:17" hidden="1" x14ac:dyDescent="0.25">
      <c r="A490" s="201"/>
      <c r="B490" s="186"/>
      <c r="C490" s="118" t="s">
        <v>5</v>
      </c>
      <c r="D490" s="119" t="s">
        <v>158</v>
      </c>
      <c r="E490" s="105">
        <v>20551483</v>
      </c>
      <c r="F490" s="35"/>
      <c r="G490" s="35" t="s">
        <v>162</v>
      </c>
      <c r="H490" s="35"/>
      <c r="I490" s="102">
        <f>INDEX('[1]CE 1'!$S$165:$S$335,MATCH(E490,'[1]CE 1'!$N$165:$N$335,0))</f>
        <v>24.14</v>
      </c>
      <c r="J490" s="102">
        <f t="shared" si="22"/>
        <v>24.14</v>
      </c>
      <c r="K490" s="32" t="s">
        <v>353</v>
      </c>
      <c r="L490" s="102">
        <v>30.418415999999997</v>
      </c>
      <c r="M490" s="103">
        <f t="shared" si="24"/>
        <v>30.418415999999997</v>
      </c>
      <c r="N490" s="32" t="s">
        <v>55</v>
      </c>
      <c r="P490">
        <f>INDEX('[2]ALL PO for 3 unit'!$R$2:$R$184,MATCH(E490,'[2]ALL PO for 3 unit'!$B$2:$B$184,0))</f>
        <v>3</v>
      </c>
      <c r="Q490" t="str">
        <f>INDEX('[2]ALL PO for 3 unit'!$AC$2:$AC$184,MATCH(E490,'[2]ALL PO for 3 unit'!$B$2:$B$184,0))</f>
        <v>CE1 EX Stock &amp; SG Stock</v>
      </c>
    </row>
    <row r="491" spans="1:17" hidden="1" x14ac:dyDescent="0.25">
      <c r="A491" s="201"/>
      <c r="B491" s="186"/>
      <c r="C491" s="118" t="s">
        <v>5</v>
      </c>
      <c r="D491" s="119" t="s">
        <v>121</v>
      </c>
      <c r="E491" s="105">
        <v>3964833</v>
      </c>
      <c r="F491" s="107"/>
      <c r="G491" s="35" t="s">
        <v>162</v>
      </c>
      <c r="H491" s="35"/>
      <c r="I491" s="102">
        <f>INDEX('[1]CE 1'!$S$165:$S$335,MATCH(E491,'[1]CE 1'!$N$165:$N$335,0))</f>
        <v>42.59</v>
      </c>
      <c r="J491" s="102">
        <f t="shared" si="22"/>
        <v>42.59</v>
      </c>
      <c r="K491" s="32" t="s">
        <v>353</v>
      </c>
      <c r="L491" s="102">
        <v>53.660880000000006</v>
      </c>
      <c r="M491" s="103">
        <f t="shared" si="24"/>
        <v>53.660880000000006</v>
      </c>
      <c r="N491" s="32" t="s">
        <v>280</v>
      </c>
      <c r="P491">
        <f>INDEX('[2]ALL PO for 3 unit'!$R$2:$R$184,MATCH(E491,'[2]ALL PO for 3 unit'!$B$2:$B$184,0))</f>
        <v>3</v>
      </c>
      <c r="Q491" t="str">
        <f>INDEX('[2]ALL PO for 3 unit'!$AC$2:$AC$184,MATCH(E491,'[2]ALL PO for 3 unit'!$B$2:$B$184,0))</f>
        <v xml:space="preserve"> CE1 EX stk in SG</v>
      </c>
    </row>
    <row r="492" spans="1:17" hidden="1" x14ac:dyDescent="0.25">
      <c r="A492" s="201"/>
      <c r="B492" s="186"/>
      <c r="C492" s="118" t="s">
        <v>5</v>
      </c>
      <c r="D492" s="119" t="s">
        <v>171</v>
      </c>
      <c r="E492" s="105">
        <v>11110683</v>
      </c>
      <c r="F492" s="35"/>
      <c r="G492" s="35" t="s">
        <v>162</v>
      </c>
      <c r="H492" s="35"/>
      <c r="I492" s="102">
        <v>50.25</v>
      </c>
      <c r="J492" s="102">
        <f t="shared" si="22"/>
        <v>50.25</v>
      </c>
      <c r="K492" s="32" t="s">
        <v>353</v>
      </c>
      <c r="L492" s="102">
        <v>82.106524499999992</v>
      </c>
      <c r="M492" s="103">
        <f t="shared" si="24"/>
        <v>82.106524499999992</v>
      </c>
      <c r="N492" s="32" t="s">
        <v>280</v>
      </c>
      <c r="O492" t="s">
        <v>356</v>
      </c>
      <c r="P492">
        <f>INDEX('[2]ALL PO for 3 unit'!$R$2:$R$184,MATCH(E492,'[2]ALL PO for 3 unit'!$B$2:$B$184,0))</f>
        <v>0</v>
      </c>
      <c r="Q492" t="str">
        <f>INDEX('[2]ALL PO for 3 unit'!$AC$2:$AC$184,MATCH(E492,'[2]ALL PO for 3 unit'!$B$2:$B$184,0))</f>
        <v>Ex stk in Reman</v>
      </c>
    </row>
    <row r="493" spans="1:17" hidden="1" x14ac:dyDescent="0.25">
      <c r="A493" s="201"/>
      <c r="B493" s="186"/>
      <c r="C493" s="118" t="s">
        <v>5</v>
      </c>
      <c r="D493" s="119" t="s">
        <v>171</v>
      </c>
      <c r="E493" s="105">
        <v>15126069</v>
      </c>
      <c r="F493" s="35"/>
      <c r="G493" s="35" t="s">
        <v>162</v>
      </c>
      <c r="H493" s="35"/>
      <c r="I493" s="102">
        <v>171174.05</v>
      </c>
      <c r="J493" s="102">
        <f t="shared" si="22"/>
        <v>171174.05</v>
      </c>
      <c r="K493" s="32" t="s">
        <v>6</v>
      </c>
      <c r="L493" s="102">
        <v>39.354997500000003</v>
      </c>
      <c r="M493" s="103">
        <f t="shared" si="24"/>
        <v>39.354997500000003</v>
      </c>
      <c r="N493" s="32" t="s">
        <v>55</v>
      </c>
      <c r="O493" t="s">
        <v>359</v>
      </c>
      <c r="P493">
        <f>INDEX('[2]ALL PO for 3 unit'!$R$2:$R$184,MATCH(E493,'[2]ALL PO for 3 unit'!$B$2:$B$184,0))</f>
        <v>0</v>
      </c>
      <c r="Q493" t="str">
        <f>INDEX('[2]ALL PO for 3 unit'!$AC$2:$AC$184,MATCH(E493,'[2]ALL PO for 3 unit'!$B$2:$B$184,0))</f>
        <v>EX stk in Reman</v>
      </c>
    </row>
    <row r="494" spans="1:17" hidden="1" x14ac:dyDescent="0.25">
      <c r="A494" s="201"/>
      <c r="B494" s="186"/>
      <c r="C494" s="118" t="s">
        <v>5</v>
      </c>
      <c r="D494" s="119" t="s">
        <v>121</v>
      </c>
      <c r="E494" s="105">
        <v>13969011</v>
      </c>
      <c r="F494" s="35"/>
      <c r="G494" s="35" t="s">
        <v>172</v>
      </c>
      <c r="H494" s="35"/>
      <c r="I494" s="102">
        <v>0.87</v>
      </c>
      <c r="J494" s="102">
        <f t="shared" si="22"/>
        <v>6.09</v>
      </c>
      <c r="K494" s="32" t="s">
        <v>353</v>
      </c>
      <c r="L494" s="102">
        <v>2.6846820000000005</v>
      </c>
      <c r="M494" s="103">
        <f t="shared" si="24"/>
        <v>18.792774000000001</v>
      </c>
      <c r="N494" s="32" t="s">
        <v>280</v>
      </c>
      <c r="O494" t="s">
        <v>356</v>
      </c>
      <c r="P494">
        <f>INDEX('[2]ALL PO for 3 unit'!$R$2:$R$184,MATCH(E494,'[2]ALL PO for 3 unit'!$B$2:$B$184,0))</f>
        <v>0</v>
      </c>
      <c r="Q494" t="str">
        <f>INDEX('[2]ALL PO for 3 unit'!$AC$2:$AC$184,MATCH(E494,'[2]ALL PO for 3 unit'!$B$2:$B$184,0))</f>
        <v>Ex stk in Reman</v>
      </c>
    </row>
    <row r="495" spans="1:17" x14ac:dyDescent="0.25">
      <c r="A495" s="201"/>
      <c r="B495" s="186"/>
      <c r="C495" s="118" t="s">
        <v>5</v>
      </c>
      <c r="D495" s="119" t="s">
        <v>173</v>
      </c>
      <c r="E495" s="105">
        <v>60113509</v>
      </c>
      <c r="F495" s="35">
        <v>20460231</v>
      </c>
      <c r="G495" s="35" t="s">
        <v>167</v>
      </c>
      <c r="H495" s="35"/>
      <c r="I495" s="102">
        <v>3.56</v>
      </c>
      <c r="J495" s="102">
        <f t="shared" si="22"/>
        <v>10.68</v>
      </c>
      <c r="K495" s="32" t="s">
        <v>353</v>
      </c>
      <c r="L495" s="102">
        <v>4.487616</v>
      </c>
      <c r="M495" s="103">
        <f t="shared" si="24"/>
        <v>13.462848000000001</v>
      </c>
      <c r="N495" s="32" t="s">
        <v>55</v>
      </c>
      <c r="P495">
        <f>INDEX('[2]ALL PO for 3 unit'!$R$2:$R$184,MATCH(E495,'[2]ALL PO for 3 unit'!$B$2:$B$184,0))</f>
        <v>4</v>
      </c>
      <c r="Q495" t="str">
        <f>INDEX('[2]ALL PO for 3 unit'!$AC$2:$AC$184,MATCH(E495,'[2]ALL PO for 3 unit'!$B$2:$B$184,0))</f>
        <v xml:space="preserve"> CE1 EX stk in SG</v>
      </c>
    </row>
    <row r="496" spans="1:17" hidden="1" x14ac:dyDescent="0.25">
      <c r="A496" s="201"/>
      <c r="B496" s="186"/>
      <c r="C496" s="118" t="s">
        <v>5</v>
      </c>
      <c r="D496" s="119" t="s">
        <v>121</v>
      </c>
      <c r="E496" s="105">
        <v>947281</v>
      </c>
      <c r="F496" s="35"/>
      <c r="G496" s="35" t="s">
        <v>167</v>
      </c>
      <c r="H496" s="35"/>
      <c r="I496" s="102">
        <v>0.6</v>
      </c>
      <c r="J496" s="102">
        <f t="shared" si="22"/>
        <v>1.7999999999999998</v>
      </c>
      <c r="K496" s="32" t="s">
        <v>353</v>
      </c>
      <c r="L496" s="102">
        <v>0.75506681250000018</v>
      </c>
      <c r="M496" s="103">
        <f t="shared" si="24"/>
        <v>2.2652004375000008</v>
      </c>
      <c r="N496" s="32" t="s">
        <v>280</v>
      </c>
      <c r="O496" t="s">
        <v>359</v>
      </c>
      <c r="P496" t="e">
        <f>INDEX('[2]ALL PO for 3 unit'!$R$2:$R$184,MATCH(E496,'[2]ALL PO for 3 unit'!$B$2:$B$184,0))</f>
        <v>#N/A</v>
      </c>
      <c r="Q496" t="e">
        <f>INDEX('[2]ALL PO for 3 unit'!$AC$2:$AC$184,MATCH(E496,'[2]ALL PO for 3 unit'!$B$2:$B$184,0))</f>
        <v>#N/A</v>
      </c>
    </row>
    <row r="497" spans="1:17" hidden="1" x14ac:dyDescent="0.25">
      <c r="A497" s="201"/>
      <c r="B497" s="186"/>
      <c r="C497" s="118" t="s">
        <v>5</v>
      </c>
      <c r="D497" s="119" t="s">
        <v>174</v>
      </c>
      <c r="E497" s="105">
        <v>11194257</v>
      </c>
      <c r="F497" s="35"/>
      <c r="G497" s="35" t="s">
        <v>162</v>
      </c>
      <c r="H497" s="35"/>
      <c r="I497" s="102">
        <f>INDEX('[1]CE 1'!$S$165:$S$335,MATCH(E497,'[1]CE 1'!$N$165:$N$335,0))</f>
        <v>22.98</v>
      </c>
      <c r="J497" s="102">
        <f t="shared" si="22"/>
        <v>22.98</v>
      </c>
      <c r="K497" s="32" t="s">
        <v>353</v>
      </c>
      <c r="L497" s="102">
        <v>28.957823999999995</v>
      </c>
      <c r="M497" s="103">
        <f t="shared" si="24"/>
        <v>28.957823999999995</v>
      </c>
      <c r="N497" s="32" t="s">
        <v>55</v>
      </c>
      <c r="P497">
        <f>INDEX('[2]ALL PO for 3 unit'!$R$2:$R$184,MATCH(E497,'[2]ALL PO for 3 unit'!$B$2:$B$184,0))</f>
        <v>3</v>
      </c>
      <c r="Q497" t="str">
        <f>INDEX('[2]ALL PO for 3 unit'!$AC$2:$AC$184,MATCH(E497,'[2]ALL PO for 3 unit'!$B$2:$B$184,0))</f>
        <v>CE1 EX Stock</v>
      </c>
    </row>
    <row r="498" spans="1:17" ht="15.75" hidden="1" x14ac:dyDescent="0.25">
      <c r="A498" s="201"/>
      <c r="B498" s="186"/>
      <c r="C498" s="120" t="s">
        <v>5</v>
      </c>
      <c r="D498" s="51" t="s">
        <v>277</v>
      </c>
      <c r="E498" s="105">
        <v>7011996</v>
      </c>
      <c r="F498" s="35">
        <v>13947622</v>
      </c>
      <c r="G498" s="35" t="s">
        <v>176</v>
      </c>
      <c r="H498" s="35"/>
      <c r="I498" s="102">
        <v>1.88</v>
      </c>
      <c r="J498" s="102">
        <f t="shared" si="22"/>
        <v>11.28</v>
      </c>
      <c r="K498" s="32" t="s">
        <v>353</v>
      </c>
      <c r="L498" s="102">
        <v>2.370816</v>
      </c>
      <c r="M498" s="103">
        <f t="shared" si="24"/>
        <v>14.224896000000001</v>
      </c>
      <c r="N498" s="32" t="s">
        <v>280</v>
      </c>
      <c r="P498">
        <f>INDEX('[2]ALL PO for 3 unit'!$R$2:$R$184,MATCH(E498,'[2]ALL PO for 3 unit'!$B$2:$B$184,0))</f>
        <v>16</v>
      </c>
      <c r="Q498" t="str">
        <f>INDEX('[2]ALL PO for 3 unit'!$AC$2:$AC$184,MATCH(E498,'[2]ALL PO for 3 unit'!$B$2:$B$184,0))</f>
        <v xml:space="preserve"> CE1 EX stk in SG</v>
      </c>
    </row>
    <row r="499" spans="1:17" ht="15.75" hidden="1" x14ac:dyDescent="0.25">
      <c r="A499" s="201"/>
      <c r="B499" s="186"/>
      <c r="C499" s="120" t="s">
        <v>5</v>
      </c>
      <c r="D499" s="51" t="s">
        <v>178</v>
      </c>
      <c r="E499" s="105">
        <v>20852764</v>
      </c>
      <c r="F499" s="35"/>
      <c r="G499" s="35" t="s">
        <v>169</v>
      </c>
      <c r="H499" s="35"/>
      <c r="I499" s="102">
        <v>2.48</v>
      </c>
      <c r="J499" s="102">
        <f t="shared" si="22"/>
        <v>4.96</v>
      </c>
      <c r="K499" s="32" t="s">
        <v>353</v>
      </c>
      <c r="L499" s="102">
        <v>4.8898080000000004</v>
      </c>
      <c r="M499" s="103">
        <f t="shared" si="24"/>
        <v>9.7796160000000008</v>
      </c>
      <c r="N499" s="32" t="s">
        <v>55</v>
      </c>
      <c r="O499" t="s">
        <v>358</v>
      </c>
      <c r="P499">
        <f>INDEX('[2]ALL PO for 3 unit'!$R$2:$R$184,MATCH(E499,'[2]ALL PO for 3 unit'!$B$2:$B$184,0))</f>
        <v>0</v>
      </c>
      <c r="Q499" t="str">
        <f>INDEX('[2]ALL PO for 3 unit'!$AC$2:$AC$184,MATCH(E499,'[2]ALL PO for 3 unit'!$B$2:$B$184,0))</f>
        <v>Ex stk in Reman</v>
      </c>
    </row>
    <row r="500" spans="1:17" ht="15.75" hidden="1" x14ac:dyDescent="0.25">
      <c r="A500" s="201"/>
      <c r="B500" s="186"/>
      <c r="C500" s="120" t="s">
        <v>5</v>
      </c>
      <c r="D500" s="51" t="s">
        <v>121</v>
      </c>
      <c r="E500" s="105">
        <v>976929</v>
      </c>
      <c r="F500" s="35"/>
      <c r="G500" s="35" t="s">
        <v>169</v>
      </c>
      <c r="H500" s="35"/>
      <c r="I500" s="102">
        <f>INDEX('[1]CE 1'!$S$165:$S$335,MATCH(E500,'[1]CE 1'!$N$165:$N$335,0))</f>
        <v>0.78</v>
      </c>
      <c r="J500" s="102">
        <f t="shared" si="22"/>
        <v>1.56</v>
      </c>
      <c r="K500" s="32" t="s">
        <v>353</v>
      </c>
      <c r="L500" s="102">
        <v>1.53972</v>
      </c>
      <c r="M500" s="103">
        <f t="shared" si="24"/>
        <v>3.07944</v>
      </c>
      <c r="N500" s="32" t="s">
        <v>280</v>
      </c>
      <c r="P500">
        <f>INDEX('[2]ALL PO for 3 unit'!$R$2:$R$184,MATCH(E500,'[2]ALL PO for 3 unit'!$B$2:$B$184,0))</f>
        <v>0</v>
      </c>
      <c r="Q500" t="str">
        <f>INDEX('[2]ALL PO for 3 unit'!$AC$2:$AC$184,MATCH(E500,'[2]ALL PO for 3 unit'!$B$2:$B$184,0))</f>
        <v>Foreign</v>
      </c>
    </row>
    <row r="501" spans="1:17" ht="15.75" hidden="1" x14ac:dyDescent="0.25">
      <c r="A501" s="201"/>
      <c r="B501" s="186"/>
      <c r="C501" s="120" t="s">
        <v>5</v>
      </c>
      <c r="D501" s="51" t="s">
        <v>121</v>
      </c>
      <c r="E501" s="105">
        <v>7011996</v>
      </c>
      <c r="F501" s="35">
        <v>13947622</v>
      </c>
      <c r="G501" s="35" t="s">
        <v>169</v>
      </c>
      <c r="H501" s="35"/>
      <c r="I501" s="102">
        <v>1.88</v>
      </c>
      <c r="J501" s="102">
        <f t="shared" si="22"/>
        <v>3.76</v>
      </c>
      <c r="K501" s="32" t="s">
        <v>353</v>
      </c>
      <c r="L501" s="102">
        <v>2.370816</v>
      </c>
      <c r="M501" s="103">
        <f t="shared" si="24"/>
        <v>4.7416320000000001</v>
      </c>
      <c r="N501" s="32" t="s">
        <v>280</v>
      </c>
      <c r="P501">
        <f>INDEX('[2]ALL PO for 3 unit'!$R$2:$R$184,MATCH(E501,'[2]ALL PO for 3 unit'!$B$2:$B$184,0))</f>
        <v>16</v>
      </c>
      <c r="Q501" t="str">
        <f>INDEX('[2]ALL PO for 3 unit'!$AC$2:$AC$184,MATCH(E501,'[2]ALL PO for 3 unit'!$B$2:$B$184,0))</f>
        <v xml:space="preserve"> CE1 EX stk in SG</v>
      </c>
    </row>
    <row r="502" spans="1:17" ht="15.75" hidden="1" x14ac:dyDescent="0.25">
      <c r="A502" s="201"/>
      <c r="B502" s="186"/>
      <c r="C502" s="120" t="s">
        <v>5</v>
      </c>
      <c r="D502" s="51" t="s">
        <v>158</v>
      </c>
      <c r="E502" s="105">
        <v>20852762</v>
      </c>
      <c r="F502" s="35"/>
      <c r="G502" s="35" t="s">
        <v>169</v>
      </c>
      <c r="H502" s="35"/>
      <c r="I502" s="102">
        <f>INDEX('[1]CE 1'!$S$165:$S$335,MATCH(E502,'[1]CE 1'!$N$165:$N$335,0))</f>
        <v>3.26</v>
      </c>
      <c r="J502" s="102">
        <f t="shared" si="22"/>
        <v>6.52</v>
      </c>
      <c r="K502" s="32" t="s">
        <v>353</v>
      </c>
      <c r="L502" s="102">
        <v>4.1065919999999991</v>
      </c>
      <c r="M502" s="103">
        <f t="shared" si="24"/>
        <v>8.2131839999999983</v>
      </c>
      <c r="N502" s="32" t="s">
        <v>280</v>
      </c>
      <c r="P502">
        <f>INDEX('[2]ALL PO for 3 unit'!$R$2:$R$184,MATCH(E502,'[2]ALL PO for 3 unit'!$B$2:$B$184,0))</f>
        <v>4</v>
      </c>
      <c r="Q502" t="str">
        <f>INDEX('[2]ALL PO for 3 unit'!$AC$2:$AC$184,MATCH(E502,'[2]ALL PO for 3 unit'!$B$2:$B$184,0))</f>
        <v xml:space="preserve"> CE1 EX stk in SG</v>
      </c>
    </row>
    <row r="503" spans="1:17" ht="15.75" hidden="1" x14ac:dyDescent="0.25">
      <c r="A503" s="201"/>
      <c r="B503" s="186"/>
      <c r="C503" s="120" t="s">
        <v>5</v>
      </c>
      <c r="D503" s="51" t="s">
        <v>278</v>
      </c>
      <c r="E503" s="105">
        <v>276935</v>
      </c>
      <c r="F503" s="35"/>
      <c r="G503" s="35" t="s">
        <v>176</v>
      </c>
      <c r="H503" s="35"/>
      <c r="I503" s="102">
        <f>INDEX('[1]CE 1'!$S$165:$S$335,MATCH(E503,'[1]CE 1'!$N$165:$N$335,0))</f>
        <v>20.09</v>
      </c>
      <c r="J503" s="102">
        <f t="shared" si="22"/>
        <v>120.53999999999999</v>
      </c>
      <c r="K503" s="32" t="s">
        <v>353</v>
      </c>
      <c r="L503" s="102">
        <v>25.316928000000001</v>
      </c>
      <c r="M503" s="103">
        <f t="shared" si="24"/>
        <v>151.901568</v>
      </c>
      <c r="N503" s="32" t="s">
        <v>280</v>
      </c>
      <c r="P503">
        <f>INDEX('[2]ALL PO for 3 unit'!$R$2:$R$184,MATCH(E503,'[2]ALL PO for 3 unit'!$B$2:$B$184,0))</f>
        <v>12</v>
      </c>
      <c r="Q503" t="str">
        <f>INDEX('[2]ALL PO for 3 unit'!$AC$2:$AC$184,MATCH(E503,'[2]ALL PO for 3 unit'!$B$2:$B$184,0))</f>
        <v xml:space="preserve"> CE1 EX stk in SG</v>
      </c>
    </row>
    <row r="504" spans="1:17" ht="15.75" hidden="1" x14ac:dyDescent="0.25">
      <c r="A504" s="201"/>
      <c r="B504" s="186"/>
      <c r="C504" s="120" t="s">
        <v>5</v>
      </c>
      <c r="D504" s="51" t="s">
        <v>121</v>
      </c>
      <c r="E504" s="105">
        <v>8170959</v>
      </c>
      <c r="F504" s="35"/>
      <c r="G504" s="35" t="s">
        <v>176</v>
      </c>
      <c r="H504" s="35"/>
      <c r="I504" s="102">
        <f>INDEX('[1]CE 1'!$S$165:$S$335,MATCH(E504,'[1]CE 1'!$N$165:$N$335,0))</f>
        <v>13.02</v>
      </c>
      <c r="J504" s="102">
        <f t="shared" si="22"/>
        <v>78.12</v>
      </c>
      <c r="K504" s="32" t="s">
        <v>353</v>
      </c>
      <c r="L504" s="102">
        <v>16.405200000000001</v>
      </c>
      <c r="M504" s="103">
        <f t="shared" si="24"/>
        <v>98.431200000000004</v>
      </c>
      <c r="N504" s="32" t="s">
        <v>55</v>
      </c>
      <c r="P504">
        <f>INDEX('[2]ALL PO for 3 unit'!$R$2:$R$184,MATCH(E504,'[2]ALL PO for 3 unit'!$B$2:$B$184,0))</f>
        <v>18</v>
      </c>
      <c r="Q504" t="str">
        <f>INDEX('[2]ALL PO for 3 unit'!$AC$2:$AC$184,MATCH(E504,'[2]ALL PO for 3 unit'!$B$2:$B$184,0))</f>
        <v>CE1 EX Stock &amp; SG Stock</v>
      </c>
    </row>
    <row r="505" spans="1:17" ht="15.75" hidden="1" x14ac:dyDescent="0.25">
      <c r="A505" s="201"/>
      <c r="B505" s="186"/>
      <c r="C505" s="120" t="s">
        <v>5</v>
      </c>
      <c r="D505" s="51" t="s">
        <v>183</v>
      </c>
      <c r="E505" s="105">
        <v>21345127</v>
      </c>
      <c r="F505" s="35"/>
      <c r="G505" s="35" t="s">
        <v>184</v>
      </c>
      <c r="H505" s="35"/>
      <c r="I505" s="102">
        <f>INDEX('[1]CE 1'!$S$165:$S$335,MATCH(E505,'[1]CE 1'!$N$165:$N$335,0))</f>
        <v>8.94</v>
      </c>
      <c r="J505" s="102">
        <f t="shared" si="22"/>
        <v>35.76</v>
      </c>
      <c r="K505" s="32" t="s">
        <v>353</v>
      </c>
      <c r="L505" s="102">
        <v>10.820082000000001</v>
      </c>
      <c r="M505" s="103">
        <f t="shared" si="24"/>
        <v>43.280328000000004</v>
      </c>
      <c r="N505" s="32" t="s">
        <v>55</v>
      </c>
      <c r="P505">
        <f>INDEX('[2]ALL PO for 3 unit'!$R$2:$R$184,MATCH(E505,'[2]ALL PO for 3 unit'!$B$2:$B$184,0))</f>
        <v>8</v>
      </c>
      <c r="Q505" t="str">
        <f>INDEX('[2]ALL PO for 3 unit'!$AC$2:$AC$184,MATCH(E505,'[2]ALL PO for 3 unit'!$B$2:$B$184,0))</f>
        <v xml:space="preserve"> CE1 EX stk in SG</v>
      </c>
    </row>
    <row r="506" spans="1:17" ht="15.75" hidden="1" x14ac:dyDescent="0.25">
      <c r="A506" s="201"/>
      <c r="B506" s="186"/>
      <c r="C506" s="120" t="s">
        <v>5</v>
      </c>
      <c r="D506" s="51" t="s">
        <v>185</v>
      </c>
      <c r="E506" s="105">
        <v>470467</v>
      </c>
      <c r="F506" s="35"/>
      <c r="G506" s="35" t="s">
        <v>184</v>
      </c>
      <c r="H506" s="35"/>
      <c r="I506" s="102">
        <f>INDEX('[1]CE 1'!$S$165:$S$335,MATCH(E506,'[1]CE 1'!$N$165:$N$335,0))</f>
        <v>8.9499999999999993</v>
      </c>
      <c r="J506" s="102">
        <f t="shared" si="22"/>
        <v>35.799999999999997</v>
      </c>
      <c r="K506" s="32" t="s">
        <v>353</v>
      </c>
      <c r="L506" s="102">
        <v>11.282544</v>
      </c>
      <c r="M506" s="103">
        <f t="shared" si="24"/>
        <v>45.130175999999999</v>
      </c>
      <c r="N506" s="32" t="s">
        <v>280</v>
      </c>
      <c r="P506">
        <f>INDEX('[2]ALL PO for 3 unit'!$R$2:$R$184,MATCH(E506,'[2]ALL PO for 3 unit'!$B$2:$B$184,0))</f>
        <v>12</v>
      </c>
      <c r="Q506" t="str">
        <f>INDEX('[2]ALL PO for 3 unit'!$AC$2:$AC$184,MATCH(E506,'[2]ALL PO for 3 unit'!$B$2:$B$184,0))</f>
        <v xml:space="preserve"> CE1 EX stk in SG</v>
      </c>
    </row>
    <row r="507" spans="1:17" ht="15.75" hidden="1" x14ac:dyDescent="0.25">
      <c r="A507" s="201"/>
      <c r="B507" s="186"/>
      <c r="C507" s="120" t="s">
        <v>5</v>
      </c>
      <c r="D507" s="51" t="s">
        <v>186</v>
      </c>
      <c r="E507" s="105">
        <v>1543499</v>
      </c>
      <c r="F507" s="35"/>
      <c r="G507" s="35" t="s">
        <v>184</v>
      </c>
      <c r="H507" s="35"/>
      <c r="I507" s="102">
        <v>1.66</v>
      </c>
      <c r="J507" s="102">
        <f t="shared" si="22"/>
        <v>6.64</v>
      </c>
      <c r="K507" s="32" t="s">
        <v>353</v>
      </c>
      <c r="L507" s="102">
        <v>2.8880669999999999</v>
      </c>
      <c r="M507" s="103">
        <f t="shared" si="24"/>
        <v>11.552268</v>
      </c>
      <c r="N507" s="32" t="s">
        <v>280</v>
      </c>
      <c r="O507" t="s">
        <v>358</v>
      </c>
      <c r="P507">
        <f>INDEX('[2]ALL PO for 3 unit'!$R$2:$R$184,MATCH(E507,'[2]ALL PO for 3 unit'!$B$2:$B$184,0))</f>
        <v>0</v>
      </c>
      <c r="Q507" t="str">
        <f>INDEX('[2]ALL PO for 3 unit'!$AC$2:$AC$184,MATCH(E507,'[2]ALL PO for 3 unit'!$B$2:$B$184,0))</f>
        <v>Ex stk in Reman</v>
      </c>
    </row>
    <row r="508" spans="1:17" ht="15.75" hidden="1" x14ac:dyDescent="0.25">
      <c r="A508" s="201"/>
      <c r="B508" s="186"/>
      <c r="C508" s="120" t="s">
        <v>5</v>
      </c>
      <c r="D508" s="51" t="s">
        <v>158</v>
      </c>
      <c r="E508" s="105">
        <v>21940615</v>
      </c>
      <c r="F508" s="35"/>
      <c r="G508" s="35" t="s">
        <v>162</v>
      </c>
      <c r="H508" s="35"/>
      <c r="I508" s="102">
        <v>8000</v>
      </c>
      <c r="J508" s="102">
        <f t="shared" si="22"/>
        <v>8000</v>
      </c>
      <c r="K508" s="32" t="s">
        <v>6</v>
      </c>
      <c r="L508" s="102">
        <v>2.8559999999999999</v>
      </c>
      <c r="M508" s="103">
        <f t="shared" si="24"/>
        <v>2.8559999999999999</v>
      </c>
      <c r="N508" s="32" t="s">
        <v>280</v>
      </c>
      <c r="O508" t="s">
        <v>94</v>
      </c>
      <c r="P508">
        <f>INDEX('[2]ALL PO for 3 unit'!$R$2:$R$184,MATCH(E508,'[2]ALL PO for 3 unit'!$B$2:$B$184,0))</f>
        <v>0</v>
      </c>
      <c r="Q508" t="str">
        <f>INDEX('[2]ALL PO for 3 unit'!$AC$2:$AC$184,MATCH(E508,'[2]ALL PO for 3 unit'!$B$2:$B$184,0))</f>
        <v>Local</v>
      </c>
    </row>
    <row r="509" spans="1:17" ht="15.75" hidden="1" x14ac:dyDescent="0.25">
      <c r="A509" s="201"/>
      <c r="B509" s="186"/>
      <c r="C509" s="120" t="s">
        <v>5</v>
      </c>
      <c r="D509" s="51" t="s">
        <v>188</v>
      </c>
      <c r="E509" s="105">
        <v>20784537</v>
      </c>
      <c r="F509" s="35"/>
      <c r="G509" s="35" t="s">
        <v>162</v>
      </c>
      <c r="H509" s="35"/>
      <c r="I509" s="102">
        <f>INDEX('[1]CE 1'!$S$165:$S$335,MATCH(E509,'[1]CE 1'!$N$165:$N$335,0))</f>
        <v>8.74</v>
      </c>
      <c r="J509" s="102">
        <f t="shared" si="22"/>
        <v>8.74</v>
      </c>
      <c r="K509" s="32" t="s">
        <v>353</v>
      </c>
      <c r="L509" s="102">
        <v>11.007359999999998</v>
      </c>
      <c r="M509" s="103">
        <f t="shared" si="24"/>
        <v>11.007359999999998</v>
      </c>
      <c r="N509" s="32" t="s">
        <v>55</v>
      </c>
      <c r="P509">
        <f>INDEX('[2]ALL PO for 3 unit'!$R$2:$R$184,MATCH(E509,'[2]ALL PO for 3 unit'!$B$2:$B$184,0))</f>
        <v>2</v>
      </c>
      <c r="Q509" t="str">
        <f>INDEX('[2]ALL PO for 3 unit'!$AC$2:$AC$184,MATCH(E509,'[2]ALL PO for 3 unit'!$B$2:$B$184,0))</f>
        <v xml:space="preserve"> CE1 EX stk in SG</v>
      </c>
    </row>
    <row r="510" spans="1:17" ht="15.75" hidden="1" x14ac:dyDescent="0.25">
      <c r="A510" s="201"/>
      <c r="B510" s="186"/>
      <c r="C510" s="120" t="s">
        <v>5</v>
      </c>
      <c r="D510" s="51" t="s">
        <v>189</v>
      </c>
      <c r="E510" s="105">
        <v>11712792</v>
      </c>
      <c r="F510" s="35"/>
      <c r="G510" s="35" t="s">
        <v>162</v>
      </c>
      <c r="H510" s="35"/>
      <c r="I510" s="102">
        <f>INDEX('[1]CE 1'!$S$165:$S$335,MATCH(E510,'[1]CE 1'!$N$165:$N$335,0))</f>
        <v>656.71</v>
      </c>
      <c r="J510" s="102">
        <f t="shared" si="22"/>
        <v>656.71</v>
      </c>
      <c r="K510" s="32" t="s">
        <v>353</v>
      </c>
      <c r="L510" s="102">
        <v>827.45711999999992</v>
      </c>
      <c r="M510" s="103">
        <f t="shared" si="24"/>
        <v>827.45711999999992</v>
      </c>
      <c r="N510" s="32" t="s">
        <v>280</v>
      </c>
      <c r="O510" t="s">
        <v>359</v>
      </c>
      <c r="P510">
        <f>INDEX('[2]ALL PO for 3 unit'!$R$2:$R$184,MATCH(E510,'[2]ALL PO for 3 unit'!$B$2:$B$184,0))</f>
        <v>3</v>
      </c>
      <c r="Q510" t="str">
        <f>INDEX('[2]ALL PO for 3 unit'!$AC$2:$AC$184,MATCH(E510,'[2]ALL PO for 3 unit'!$B$2:$B$184,0))</f>
        <v xml:space="preserve"> CE1 EX stk in SG</v>
      </c>
    </row>
    <row r="511" spans="1:17" ht="15.75" hidden="1" x14ac:dyDescent="0.25">
      <c r="A511" s="201"/>
      <c r="B511" s="186"/>
      <c r="C511" s="120" t="s">
        <v>5</v>
      </c>
      <c r="D511" s="51" t="s">
        <v>25</v>
      </c>
      <c r="E511" s="105">
        <v>11712791</v>
      </c>
      <c r="F511" s="35"/>
      <c r="G511" s="35" t="s">
        <v>162</v>
      </c>
      <c r="H511" s="35"/>
      <c r="I511" s="102">
        <f>INDEX('[1]CE 1'!$S$165:$S$335,MATCH(E511,'[1]CE 1'!$N$165:$N$335,0))</f>
        <v>17.09</v>
      </c>
      <c r="J511" s="102">
        <f t="shared" si="22"/>
        <v>17.09</v>
      </c>
      <c r="K511" s="32" t="s">
        <v>353</v>
      </c>
      <c r="L511" s="102">
        <v>21.527856</v>
      </c>
      <c r="M511" s="103">
        <f t="shared" si="24"/>
        <v>21.527856</v>
      </c>
      <c r="N511" s="32" t="s">
        <v>280</v>
      </c>
      <c r="P511">
        <f>INDEX('[2]ALL PO for 3 unit'!$R$2:$R$184,MATCH(E511,'[2]ALL PO for 3 unit'!$B$2:$B$184,0))</f>
        <v>3</v>
      </c>
      <c r="Q511" t="str">
        <f>INDEX('[2]ALL PO for 3 unit'!$AC$2:$AC$184,MATCH(E511,'[2]ALL PO for 3 unit'!$B$2:$B$184,0))</f>
        <v xml:space="preserve"> CE1 EX stk in SG</v>
      </c>
    </row>
    <row r="512" spans="1:17" ht="15.75" hidden="1" x14ac:dyDescent="0.25">
      <c r="A512" s="201"/>
      <c r="B512" s="186"/>
      <c r="C512" s="120" t="s">
        <v>5</v>
      </c>
      <c r="D512" s="51" t="s">
        <v>25</v>
      </c>
      <c r="E512" s="105">
        <v>968725</v>
      </c>
      <c r="F512" s="35"/>
      <c r="G512" s="35" t="s">
        <v>162</v>
      </c>
      <c r="H512" s="35"/>
      <c r="I512" s="102">
        <f>INDEX('[1]CE 1'!$S$165:$S$335,MATCH(E512,'[1]CE 1'!$N$165:$N$335,0))</f>
        <v>4.7699999999999996</v>
      </c>
      <c r="J512" s="102">
        <f t="shared" si="22"/>
        <v>4.7699999999999996</v>
      </c>
      <c r="K512" s="32" t="s">
        <v>353</v>
      </c>
      <c r="L512" s="102">
        <v>6.0117119999999993</v>
      </c>
      <c r="M512" s="103">
        <f t="shared" si="24"/>
        <v>6.0117119999999993</v>
      </c>
      <c r="N512" s="32" t="s">
        <v>55</v>
      </c>
      <c r="P512">
        <f>INDEX('[2]ALL PO for 3 unit'!$R$2:$R$184,MATCH(E512,'[2]ALL PO for 3 unit'!$B$2:$B$184,0))</f>
        <v>3</v>
      </c>
      <c r="Q512" t="str">
        <f>INDEX('[2]ALL PO for 3 unit'!$AC$2:$AC$184,MATCH(E512,'[2]ALL PO for 3 unit'!$B$2:$B$184,0))</f>
        <v>CE1 EX Stock</v>
      </c>
    </row>
    <row r="513" spans="1:17" ht="15.75" hidden="1" x14ac:dyDescent="0.25">
      <c r="A513" s="201"/>
      <c r="B513" s="186"/>
      <c r="C513" s="120" t="s">
        <v>5</v>
      </c>
      <c r="D513" s="51" t="s">
        <v>121</v>
      </c>
      <c r="E513" s="105">
        <v>13969011</v>
      </c>
      <c r="F513" s="35"/>
      <c r="G513" s="35" t="s">
        <v>169</v>
      </c>
      <c r="H513" s="35"/>
      <c r="I513" s="102">
        <v>0.87</v>
      </c>
      <c r="J513" s="102">
        <f t="shared" si="22"/>
        <v>1.74</v>
      </c>
      <c r="K513" s="32" t="s">
        <v>353</v>
      </c>
      <c r="L513" s="102">
        <v>2.6846820000000005</v>
      </c>
      <c r="M513" s="103">
        <f t="shared" si="24"/>
        <v>5.3693640000000009</v>
      </c>
      <c r="N513" s="32" t="s">
        <v>280</v>
      </c>
      <c r="O513" t="s">
        <v>356</v>
      </c>
      <c r="P513">
        <f>INDEX('[2]ALL PO for 3 unit'!$R$2:$R$184,MATCH(E513,'[2]ALL PO for 3 unit'!$B$2:$B$184,0))</f>
        <v>0</v>
      </c>
      <c r="Q513" t="str">
        <f>INDEX('[2]ALL PO for 3 unit'!$AC$2:$AC$184,MATCH(E513,'[2]ALL PO for 3 unit'!$B$2:$B$184,0))</f>
        <v>Ex stk in Reman</v>
      </c>
    </row>
    <row r="514" spans="1:17" ht="15.75" hidden="1" x14ac:dyDescent="0.25">
      <c r="A514" s="201"/>
      <c r="B514" s="186"/>
      <c r="C514" s="120" t="s">
        <v>5</v>
      </c>
      <c r="D514" s="51" t="s">
        <v>190</v>
      </c>
      <c r="E514" s="105">
        <v>20532237</v>
      </c>
      <c r="F514" s="35"/>
      <c r="G514" s="35" t="s">
        <v>162</v>
      </c>
      <c r="H514" s="35"/>
      <c r="I514" s="102">
        <f>INDEX('[1]CE 1'!$S$165:$S$335,MATCH(E514,'[1]CE 1'!$N$165:$N$335,0))</f>
        <v>39.24</v>
      </c>
      <c r="J514" s="102">
        <f t="shared" ref="J514:J577" si="25">I514*G514</f>
        <v>39.24</v>
      </c>
      <c r="K514" s="32" t="s">
        <v>353</v>
      </c>
      <c r="L514" s="102">
        <v>49.448447999999999</v>
      </c>
      <c r="M514" s="103">
        <f t="shared" si="24"/>
        <v>49.448447999999999</v>
      </c>
      <c r="N514" s="32" t="s">
        <v>55</v>
      </c>
      <c r="O514" t="s">
        <v>359</v>
      </c>
      <c r="P514">
        <f>INDEX('[2]ALL PO for 3 unit'!$R$2:$R$184,MATCH(E514,'[2]ALL PO for 3 unit'!$B$2:$B$184,0))</f>
        <v>3</v>
      </c>
      <c r="Q514" t="str">
        <f>INDEX('[2]ALL PO for 3 unit'!$AC$2:$AC$184,MATCH(E514,'[2]ALL PO for 3 unit'!$B$2:$B$184,0))</f>
        <v>CE1 EX Stock</v>
      </c>
    </row>
    <row r="515" spans="1:17" ht="15.75" hidden="1" x14ac:dyDescent="0.25">
      <c r="A515" s="201"/>
      <c r="B515" s="186"/>
      <c r="C515" s="120" t="s">
        <v>5</v>
      </c>
      <c r="D515" s="51" t="s">
        <v>8</v>
      </c>
      <c r="E515" s="105">
        <v>8149182</v>
      </c>
      <c r="F515" s="35"/>
      <c r="G515" s="35" t="s">
        <v>162</v>
      </c>
      <c r="H515" s="35"/>
      <c r="I515" s="102">
        <f>INDEX('[1]CE 1'!$S$165:$S$335,MATCH(E515,'[1]CE 1'!$N$165:$N$335,0))</f>
        <v>97.07</v>
      </c>
      <c r="J515" s="102">
        <f t="shared" si="25"/>
        <v>97.07</v>
      </c>
      <c r="K515" s="32" t="s">
        <v>353</v>
      </c>
      <c r="L515" s="102">
        <v>122.30870399999999</v>
      </c>
      <c r="M515" s="103">
        <f t="shared" si="24"/>
        <v>122.30870399999999</v>
      </c>
      <c r="N515" s="32" t="s">
        <v>280</v>
      </c>
      <c r="P515">
        <f>INDEX('[2]ALL PO for 3 unit'!$R$2:$R$184,MATCH(E515,'[2]ALL PO for 3 unit'!$B$2:$B$184,0))</f>
        <v>2</v>
      </c>
      <c r="Q515" t="str">
        <f>INDEX('[2]ALL PO for 3 unit'!$AC$2:$AC$184,MATCH(E515,'[2]ALL PO for 3 unit'!$B$2:$B$184,0))</f>
        <v xml:space="preserve"> CE1 EX stk in SG</v>
      </c>
    </row>
    <row r="516" spans="1:17" ht="15.75" hidden="1" x14ac:dyDescent="0.25">
      <c r="A516" s="201"/>
      <c r="B516" s="186"/>
      <c r="C516" s="120" t="s">
        <v>5</v>
      </c>
      <c r="D516" s="51" t="s">
        <v>25</v>
      </c>
      <c r="E516" s="105">
        <v>13975675</v>
      </c>
      <c r="F516" s="35"/>
      <c r="G516" s="35" t="s">
        <v>162</v>
      </c>
      <c r="H516" s="35"/>
      <c r="I516" s="102">
        <f>INDEX('[1]CE 1'!$S$165:$S$335,MATCH(E516,'[1]CE 1'!$N$165:$N$335,0))</f>
        <v>15.67</v>
      </c>
      <c r="J516" s="102">
        <f t="shared" si="25"/>
        <v>15.67</v>
      </c>
      <c r="K516" s="32" t="s">
        <v>353</v>
      </c>
      <c r="L516" s="102">
        <v>19.749744</v>
      </c>
      <c r="M516" s="103">
        <f t="shared" si="24"/>
        <v>19.749744</v>
      </c>
      <c r="N516" s="32" t="s">
        <v>280</v>
      </c>
      <c r="P516">
        <f>INDEX('[2]ALL PO for 3 unit'!$R$2:$R$184,MATCH(E516,'[2]ALL PO for 3 unit'!$B$2:$B$184,0))</f>
        <v>3</v>
      </c>
      <c r="Q516" t="str">
        <f>INDEX('[2]ALL PO for 3 unit'!$AC$2:$AC$184,MATCH(E516,'[2]ALL PO for 3 unit'!$B$2:$B$184,0))</f>
        <v xml:space="preserve"> CE1 EX stk in SG</v>
      </c>
    </row>
    <row r="517" spans="1:17" ht="15.75" hidden="1" x14ac:dyDescent="0.25">
      <c r="A517" s="201"/>
      <c r="B517" s="186"/>
      <c r="C517" s="120" t="s">
        <v>5</v>
      </c>
      <c r="D517" s="51" t="s">
        <v>158</v>
      </c>
      <c r="E517" s="105">
        <v>1547254</v>
      </c>
      <c r="F517" s="35"/>
      <c r="G517" s="35" t="s">
        <v>169</v>
      </c>
      <c r="H517" s="35"/>
      <c r="I517" s="102">
        <f>INDEX('[1]CE 1'!$S$165:$S$335,MATCH(E517,'[1]CE 1'!$N$165:$N$335,0))</f>
        <v>10.57</v>
      </c>
      <c r="J517" s="102">
        <f t="shared" si="25"/>
        <v>21.14</v>
      </c>
      <c r="K517" s="32" t="s">
        <v>353</v>
      </c>
      <c r="L517" s="102">
        <v>13.314671999999998</v>
      </c>
      <c r="M517" s="103">
        <f t="shared" ref="M517:M548" si="26">L517*G517</f>
        <v>26.629343999999996</v>
      </c>
      <c r="N517" s="32" t="s">
        <v>55</v>
      </c>
      <c r="P517">
        <f>INDEX('[2]ALL PO for 3 unit'!$R$2:$R$184,MATCH(E517,'[2]ALL PO for 3 unit'!$B$2:$B$184,0))</f>
        <v>10</v>
      </c>
      <c r="Q517" t="str">
        <f>INDEX('[2]ALL PO for 3 unit'!$AC$2:$AC$184,MATCH(E517,'[2]ALL PO for 3 unit'!$B$2:$B$184,0))</f>
        <v>CE1 EX Stock</v>
      </c>
    </row>
    <row r="518" spans="1:17" ht="15.75" hidden="1" x14ac:dyDescent="0.25">
      <c r="A518" s="201"/>
      <c r="B518" s="186"/>
      <c r="C518" s="120" t="s">
        <v>5</v>
      </c>
      <c r="D518" s="51" t="s">
        <v>158</v>
      </c>
      <c r="E518" s="105">
        <v>1547254</v>
      </c>
      <c r="F518" s="35"/>
      <c r="G518" s="35" t="s">
        <v>169</v>
      </c>
      <c r="H518" s="35"/>
      <c r="I518" s="102">
        <f>INDEX('[1]CE 1'!$S$165:$S$335,MATCH(E518,'[1]CE 1'!$N$165:$N$335,0))</f>
        <v>10.57</v>
      </c>
      <c r="J518" s="102">
        <f t="shared" si="25"/>
        <v>21.14</v>
      </c>
      <c r="K518" s="32" t="s">
        <v>353</v>
      </c>
      <c r="L518" s="102">
        <v>13.314671999999998</v>
      </c>
      <c r="M518" s="103">
        <f t="shared" si="26"/>
        <v>26.629343999999996</v>
      </c>
      <c r="N518" s="32" t="s">
        <v>55</v>
      </c>
      <c r="P518">
        <f>INDEX('[2]ALL PO for 3 unit'!$R$2:$R$184,MATCH(E518,'[2]ALL PO for 3 unit'!$B$2:$B$184,0))</f>
        <v>10</v>
      </c>
      <c r="Q518" t="str">
        <f>INDEX('[2]ALL PO for 3 unit'!$AC$2:$AC$184,MATCH(E518,'[2]ALL PO for 3 unit'!$B$2:$B$184,0))</f>
        <v>CE1 EX Stock</v>
      </c>
    </row>
    <row r="519" spans="1:17" ht="15.75" hidden="1" x14ac:dyDescent="0.25">
      <c r="A519" s="201"/>
      <c r="B519" s="186"/>
      <c r="C519" s="120" t="s">
        <v>5</v>
      </c>
      <c r="D519" s="51" t="s">
        <v>279</v>
      </c>
      <c r="E519" s="105">
        <v>20747516</v>
      </c>
      <c r="F519" s="35">
        <v>15160170</v>
      </c>
      <c r="G519" s="35">
        <v>4</v>
      </c>
      <c r="H519" s="35"/>
      <c r="I519" s="102">
        <v>106.01</v>
      </c>
      <c r="J519" s="102">
        <f t="shared" si="25"/>
        <v>424.04</v>
      </c>
      <c r="K519" s="32"/>
      <c r="L519" s="102">
        <v>135.66033731250002</v>
      </c>
      <c r="M519" s="103">
        <f t="shared" si="26"/>
        <v>542.64134925000008</v>
      </c>
      <c r="N519" s="32" t="s">
        <v>295</v>
      </c>
      <c r="P519">
        <f>INDEX('[2]ALL PO for 3 unit'!$R$2:$R$184,MATCH(E519,'[2]ALL PO for 3 unit'!$B$2:$B$184,0))</f>
        <v>12</v>
      </c>
      <c r="Q519" t="str">
        <f>INDEX('[2]ALL PO for 3 unit'!$AC$2:$AC$184,MATCH(E519,'[2]ALL PO for 3 unit'!$B$2:$B$184,0))</f>
        <v>Ex stk in SG</v>
      </c>
    </row>
    <row r="520" spans="1:17" ht="15.75" hidden="1" x14ac:dyDescent="0.25">
      <c r="A520" s="201"/>
      <c r="B520" s="186"/>
      <c r="C520" s="120" t="s">
        <v>5</v>
      </c>
      <c r="D520" s="51" t="s">
        <v>25</v>
      </c>
      <c r="E520" s="105">
        <v>13948981</v>
      </c>
      <c r="F520" s="35"/>
      <c r="G520" s="35" t="s">
        <v>162</v>
      </c>
      <c r="H520" s="35"/>
      <c r="I520" s="102">
        <f>INDEX('[1]CE 1'!$S$165:$S$335,MATCH(E520,'[1]CE 1'!$N$165:$N$335,0))</f>
        <v>25.08</v>
      </c>
      <c r="J520" s="102">
        <f t="shared" si="25"/>
        <v>25.08</v>
      </c>
      <c r="K520" s="32" t="s">
        <v>353</v>
      </c>
      <c r="L520" s="102">
        <v>31.603823999999996</v>
      </c>
      <c r="M520" s="103">
        <f t="shared" si="26"/>
        <v>31.603823999999996</v>
      </c>
      <c r="N520" s="32" t="s">
        <v>280</v>
      </c>
      <c r="P520">
        <f>INDEX('[2]ALL PO for 3 unit'!$R$2:$R$184,MATCH(E520,'[2]ALL PO for 3 unit'!$B$2:$B$184,0))</f>
        <v>8</v>
      </c>
      <c r="Q520" t="str">
        <f>INDEX('[2]ALL PO for 3 unit'!$AC$2:$AC$184,MATCH(E520,'[2]ALL PO for 3 unit'!$B$2:$B$184,0))</f>
        <v xml:space="preserve"> CE1 EX stk in SG</v>
      </c>
    </row>
    <row r="521" spans="1:17" ht="15.75" hidden="1" x14ac:dyDescent="0.25">
      <c r="A521" s="201"/>
      <c r="B521" s="186"/>
      <c r="C521" s="120" t="s">
        <v>5</v>
      </c>
      <c r="D521" s="51" t="s">
        <v>194</v>
      </c>
      <c r="E521" s="105">
        <v>20411860</v>
      </c>
      <c r="F521" s="35"/>
      <c r="G521" s="35" t="s">
        <v>162</v>
      </c>
      <c r="H521" s="35"/>
      <c r="I521" s="102">
        <v>119600.79</v>
      </c>
      <c r="J521" s="102">
        <f t="shared" si="25"/>
        <v>119600.79</v>
      </c>
      <c r="K521" s="32" t="s">
        <v>6</v>
      </c>
      <c r="L521" s="102">
        <v>49.300272</v>
      </c>
      <c r="M521" s="103">
        <f t="shared" si="26"/>
        <v>49.300272</v>
      </c>
      <c r="N521" s="32" t="s">
        <v>55</v>
      </c>
      <c r="O521" t="s">
        <v>359</v>
      </c>
      <c r="P521">
        <f>INDEX('[2]ALL PO for 3 unit'!$R$2:$R$184,MATCH(E521,'[2]ALL PO for 3 unit'!$B$2:$B$184,0))</f>
        <v>0</v>
      </c>
      <c r="Q521" t="str">
        <f>INDEX('[2]ALL PO for 3 unit'!$AC$2:$AC$184,MATCH(E521,'[2]ALL PO for 3 unit'!$B$2:$B$184,0))</f>
        <v>EX stk in Reman</v>
      </c>
    </row>
    <row r="522" spans="1:17" ht="15.75" hidden="1" x14ac:dyDescent="0.25">
      <c r="A522" s="201"/>
      <c r="B522" s="186"/>
      <c r="C522" s="120" t="s">
        <v>5</v>
      </c>
      <c r="D522" s="51" t="s">
        <v>194</v>
      </c>
      <c r="E522" s="105"/>
      <c r="F522" s="35"/>
      <c r="G522" s="35" t="s">
        <v>162</v>
      </c>
      <c r="H522" s="35"/>
      <c r="I522" s="102">
        <v>160000</v>
      </c>
      <c r="J522" s="102">
        <f t="shared" si="25"/>
        <v>160000</v>
      </c>
      <c r="K522" s="32" t="s">
        <v>6</v>
      </c>
      <c r="L522" s="102">
        <v>49.300272</v>
      </c>
      <c r="M522" s="103">
        <f t="shared" si="26"/>
        <v>49.300272</v>
      </c>
      <c r="N522" s="32" t="s">
        <v>55</v>
      </c>
      <c r="O522" t="s">
        <v>94</v>
      </c>
      <c r="P522" t="e">
        <f>INDEX('[2]ALL PO for 3 unit'!$R$2:$R$184,MATCH(E522,'[2]ALL PO for 3 unit'!$B$2:$B$184,0))</f>
        <v>#N/A</v>
      </c>
      <c r="Q522" t="e">
        <f>INDEX('[2]ALL PO for 3 unit'!$AC$2:$AC$184,MATCH(E522,'[2]ALL PO for 3 unit'!$B$2:$B$184,0))</f>
        <v>#N/A</v>
      </c>
    </row>
    <row r="523" spans="1:17" ht="15.75" hidden="1" x14ac:dyDescent="0.25">
      <c r="A523" s="201"/>
      <c r="B523" s="186"/>
      <c r="C523" s="120" t="s">
        <v>5</v>
      </c>
      <c r="D523" s="51" t="s">
        <v>138</v>
      </c>
      <c r="E523" s="105">
        <v>994390</v>
      </c>
      <c r="F523" s="35">
        <v>968553</v>
      </c>
      <c r="G523" s="35" t="s">
        <v>162</v>
      </c>
      <c r="H523" s="35"/>
      <c r="I523" s="102">
        <f>INDEX('[1]CE 1'!$S$165:$S$335,MATCH(E523,'[1]CE 1'!$N$165:$N$335,0))</f>
        <v>3.54</v>
      </c>
      <c r="J523" s="102">
        <f t="shared" si="25"/>
        <v>3.54</v>
      </c>
      <c r="K523" s="32" t="s">
        <v>353</v>
      </c>
      <c r="L523" s="102">
        <v>4.5304008750000007</v>
      </c>
      <c r="M523" s="103">
        <f t="shared" si="26"/>
        <v>4.5304008750000007</v>
      </c>
      <c r="N523" s="32" t="s">
        <v>295</v>
      </c>
      <c r="P523">
        <f>INDEX('[2]ALL PO for 3 unit'!$R$2:$R$184,MATCH(E523,'[2]ALL PO for 3 unit'!$B$2:$B$184,0))</f>
        <v>2</v>
      </c>
      <c r="Q523" t="str">
        <f>INDEX('[2]ALL PO for 3 unit'!$AC$2:$AC$184,MATCH(E523,'[2]ALL PO for 3 unit'!$B$2:$B$184,0))</f>
        <v>CE1 EX Stock</v>
      </c>
    </row>
    <row r="524" spans="1:17" s="145" customFormat="1" ht="15.75" hidden="1" x14ac:dyDescent="0.25">
      <c r="A524" s="201"/>
      <c r="B524" s="186"/>
      <c r="C524" s="141"/>
      <c r="D524" s="142" t="s">
        <v>56</v>
      </c>
      <c r="E524" s="143"/>
      <c r="F524" s="37"/>
      <c r="G524" s="37" t="s">
        <v>184</v>
      </c>
      <c r="H524" s="37"/>
      <c r="I524" s="137"/>
      <c r="J524" s="137">
        <f t="shared" si="25"/>
        <v>0</v>
      </c>
      <c r="K524" s="36"/>
      <c r="L524" s="137"/>
      <c r="M524" s="144">
        <f t="shared" si="26"/>
        <v>0</v>
      </c>
      <c r="N524" s="36"/>
      <c r="P524" s="145" t="e">
        <f>INDEX('[2]ALL PO for 3 unit'!$R$2:$R$184,MATCH(E524,'[2]ALL PO for 3 unit'!$B$2:$B$184,0))</f>
        <v>#N/A</v>
      </c>
      <c r="Q524" s="145" t="e">
        <f>INDEX('[2]ALL PO for 3 unit'!$AC$2:$AC$184,MATCH(E524,'[2]ALL PO for 3 unit'!$B$2:$B$184,0))</f>
        <v>#N/A</v>
      </c>
    </row>
    <row r="525" spans="1:17" ht="15.75" hidden="1" x14ac:dyDescent="0.25">
      <c r="A525" s="201"/>
      <c r="B525" s="186"/>
      <c r="C525" s="120" t="s">
        <v>5</v>
      </c>
      <c r="D525" s="51" t="s">
        <v>284</v>
      </c>
      <c r="E525" s="105">
        <v>17248194</v>
      </c>
      <c r="F525" s="35"/>
      <c r="G525" s="35">
        <v>1</v>
      </c>
      <c r="H525" s="35"/>
      <c r="I525" s="102">
        <f>INDEX('[1]CE 1'!$S$165:$S$335,MATCH(E525,'[1]CE 1'!$N$165:$N$335,0))</f>
        <v>80.41</v>
      </c>
      <c r="J525" s="102">
        <f t="shared" si="25"/>
        <v>80.41</v>
      </c>
      <c r="K525" s="32" t="s">
        <v>353</v>
      </c>
      <c r="L525" s="102">
        <v>99.780681000000016</v>
      </c>
      <c r="M525" s="103">
        <f t="shared" si="26"/>
        <v>99.780681000000016</v>
      </c>
      <c r="N525" s="32" t="s">
        <v>295</v>
      </c>
      <c r="P525">
        <f>INDEX('[2]ALL PO for 3 unit'!$R$2:$R$184,MATCH(E525,'[2]ALL PO for 3 unit'!$B$2:$B$184,0))</f>
        <v>3</v>
      </c>
      <c r="Q525" t="str">
        <f>INDEX('[2]ALL PO for 3 unit'!$AC$2:$AC$184,MATCH(E525,'[2]ALL PO for 3 unit'!$B$2:$B$184,0))</f>
        <v>Ex stk in SG</v>
      </c>
    </row>
    <row r="526" spans="1:17" ht="15.75" hidden="1" x14ac:dyDescent="0.25">
      <c r="A526" s="201"/>
      <c r="B526" s="186"/>
      <c r="C526" s="120" t="s">
        <v>5</v>
      </c>
      <c r="D526" s="51" t="s">
        <v>321</v>
      </c>
      <c r="E526" s="105">
        <v>11423594</v>
      </c>
      <c r="F526" s="35"/>
      <c r="G526" s="35">
        <v>1</v>
      </c>
      <c r="H526" s="35"/>
      <c r="I526" s="102">
        <f>INDEX('[1]CE 1'!$S$165:$S$335,MATCH(E526,'[1]CE 1'!$N$165:$N$335,0))</f>
        <v>117</v>
      </c>
      <c r="J526" s="102">
        <f t="shared" si="25"/>
        <v>117</v>
      </c>
      <c r="K526" s="32" t="s">
        <v>353</v>
      </c>
      <c r="L526" s="102">
        <v>145.23722850000001</v>
      </c>
      <c r="M526" s="103">
        <f t="shared" si="26"/>
        <v>145.23722850000001</v>
      </c>
      <c r="N526" s="32" t="s">
        <v>295</v>
      </c>
      <c r="P526">
        <f>INDEX('[2]ALL PO for 3 unit'!$R$2:$R$184,MATCH(E526,'[2]ALL PO for 3 unit'!$B$2:$B$184,0))</f>
        <v>2</v>
      </c>
      <c r="Q526" t="str">
        <f>INDEX('[2]ALL PO for 3 unit'!$AC$2:$AC$184,MATCH(E526,'[2]ALL PO for 3 unit'!$B$2:$B$184,0))</f>
        <v>Ex stk in SG</v>
      </c>
    </row>
    <row r="527" spans="1:17" ht="15.75" hidden="1" x14ac:dyDescent="0.25">
      <c r="A527" s="201"/>
      <c r="B527" s="186"/>
      <c r="C527" s="120" t="s">
        <v>5</v>
      </c>
      <c r="D527" s="51" t="s">
        <v>322</v>
      </c>
      <c r="E527" s="105">
        <v>13949736</v>
      </c>
      <c r="F527" s="35"/>
      <c r="G527" s="35">
        <v>1</v>
      </c>
      <c r="H527" s="35"/>
      <c r="I527" s="102">
        <f>INDEX('[1]CE 1'!$S$165:$S$335,MATCH(E527,'[1]CE 1'!$N$165:$N$335,0))</f>
        <v>54.43</v>
      </c>
      <c r="J527" s="102">
        <f t="shared" si="25"/>
        <v>54.43</v>
      </c>
      <c r="K527" s="32" t="s">
        <v>353</v>
      </c>
      <c r="L527" s="102">
        <v>67.544158500000009</v>
      </c>
      <c r="M527" s="103">
        <f t="shared" si="26"/>
        <v>67.544158500000009</v>
      </c>
      <c r="N527" s="32" t="s">
        <v>295</v>
      </c>
      <c r="P527">
        <f>INDEX('[2]ALL PO for 3 unit'!$R$2:$R$184,MATCH(E527,'[2]ALL PO for 3 unit'!$B$2:$B$184,0))</f>
        <v>2</v>
      </c>
      <c r="Q527" t="str">
        <f>INDEX('[2]ALL PO for 3 unit'!$AC$2:$AC$184,MATCH(E527,'[2]ALL PO for 3 unit'!$B$2:$B$184,0))</f>
        <v>Ex stk in SG</v>
      </c>
    </row>
    <row r="528" spans="1:17" ht="15.75" hidden="1" x14ac:dyDescent="0.25">
      <c r="A528" s="201"/>
      <c r="B528" s="186"/>
      <c r="C528" s="120" t="s">
        <v>5</v>
      </c>
      <c r="D528" s="51" t="s">
        <v>323</v>
      </c>
      <c r="E528" s="105">
        <v>3827530</v>
      </c>
      <c r="F528" s="35"/>
      <c r="G528" s="35">
        <v>1</v>
      </c>
      <c r="H528" s="35"/>
      <c r="I528" s="102">
        <f>INDEX('[1]CE 1'!$S$165:$S$335,MATCH(E528,'[1]CE 1'!$N$165:$N$335,0))</f>
        <v>17.54</v>
      </c>
      <c r="J528" s="102">
        <f t="shared" si="25"/>
        <v>17.54</v>
      </c>
      <c r="K528" s="32" t="s">
        <v>353</v>
      </c>
      <c r="L528" s="102">
        <v>21.843549000000003</v>
      </c>
      <c r="M528" s="103">
        <f t="shared" si="26"/>
        <v>21.843549000000003</v>
      </c>
      <c r="N528" s="32" t="s">
        <v>308</v>
      </c>
      <c r="P528">
        <f>INDEX('[2]ALL PO for 3 unit'!$R$2:$R$184,MATCH(E528,'[2]ALL PO for 3 unit'!$B$2:$B$184,0))</f>
        <v>2</v>
      </c>
      <c r="Q528" t="str">
        <f>INDEX('[2]ALL PO for 3 unit'!$AC$2:$AC$184,MATCH(E528,'[2]ALL PO for 3 unit'!$B$2:$B$184,0))</f>
        <v>Ex stk in SG</v>
      </c>
    </row>
    <row r="529" spans="1:17" ht="15.75" hidden="1" x14ac:dyDescent="0.25">
      <c r="A529" s="201"/>
      <c r="B529" s="186"/>
      <c r="C529" s="120" t="s">
        <v>5</v>
      </c>
      <c r="D529" s="51" t="s">
        <v>93</v>
      </c>
      <c r="E529" s="105">
        <v>3832906</v>
      </c>
      <c r="F529" s="35"/>
      <c r="G529" s="35">
        <v>1</v>
      </c>
      <c r="H529" s="35"/>
      <c r="I529" s="102">
        <f>INDEX('[1]CE 1'!$S$165:$S$335,MATCH(E529,'[1]CE 1'!$N$165:$N$335,0))</f>
        <v>26.37</v>
      </c>
      <c r="J529" s="102">
        <f t="shared" si="25"/>
        <v>26.37</v>
      </c>
      <c r="K529" s="32" t="s">
        <v>353</v>
      </c>
      <c r="L529" s="102">
        <v>32.724646500000006</v>
      </c>
      <c r="M529" s="103">
        <f t="shared" si="26"/>
        <v>32.724646500000006</v>
      </c>
      <c r="N529" s="32" t="s">
        <v>308</v>
      </c>
      <c r="P529">
        <f>INDEX('[2]ALL PO for 3 unit'!$R$2:$R$184,MATCH(E529,'[2]ALL PO for 3 unit'!$B$2:$B$184,0))</f>
        <v>2</v>
      </c>
      <c r="Q529" t="str">
        <f>INDEX('[2]ALL PO for 3 unit'!$AC$2:$AC$184,MATCH(E529,'[2]ALL PO for 3 unit'!$B$2:$B$184,0))</f>
        <v>Ex stk in SG</v>
      </c>
    </row>
    <row r="530" spans="1:17" ht="15.75" hidden="1" x14ac:dyDescent="0.25">
      <c r="A530" s="201"/>
      <c r="B530" s="186"/>
      <c r="C530" s="120" t="s">
        <v>5</v>
      </c>
      <c r="D530" s="51" t="s">
        <v>25</v>
      </c>
      <c r="E530" s="105">
        <v>13945512</v>
      </c>
      <c r="F530" s="35"/>
      <c r="G530" s="35">
        <v>1</v>
      </c>
      <c r="H530" s="35"/>
      <c r="I530" s="102">
        <f>INDEX('[1]CE 1'!$S$165:$S$335,MATCH(E530,'[1]CE 1'!$N$165:$N$335,0))</f>
        <v>13.47</v>
      </c>
      <c r="J530" s="102">
        <f t="shared" si="25"/>
        <v>13.47</v>
      </c>
      <c r="K530" s="32" t="s">
        <v>353</v>
      </c>
      <c r="L530" s="102">
        <v>16.718247000000002</v>
      </c>
      <c r="M530" s="103">
        <f t="shared" si="26"/>
        <v>16.718247000000002</v>
      </c>
      <c r="N530" s="32" t="s">
        <v>295</v>
      </c>
      <c r="P530">
        <f>INDEX('[2]ALL PO for 3 unit'!$R$2:$R$184,MATCH(E530,'[2]ALL PO for 3 unit'!$B$2:$B$184,0))</f>
        <v>2</v>
      </c>
      <c r="Q530" t="str">
        <f>INDEX('[2]ALL PO for 3 unit'!$AC$2:$AC$184,MATCH(E530,'[2]ALL PO for 3 unit'!$B$2:$B$184,0))</f>
        <v>Ex stk in SG</v>
      </c>
    </row>
    <row r="531" spans="1:17" ht="15.75" hidden="1" x14ac:dyDescent="0.25">
      <c r="A531" s="201"/>
      <c r="B531" s="186"/>
      <c r="C531" s="120" t="s">
        <v>5</v>
      </c>
      <c r="D531" s="51" t="s">
        <v>323</v>
      </c>
      <c r="E531" s="105">
        <v>21347087</v>
      </c>
      <c r="F531" s="35">
        <v>85108423</v>
      </c>
      <c r="G531" s="35">
        <v>1</v>
      </c>
      <c r="H531" s="35"/>
      <c r="I531" s="102">
        <f>INDEX('[1]CE 1'!$S$165:$S$335,MATCH(E531,'[1]CE 1'!$N$165:$N$335,0))</f>
        <v>70.97</v>
      </c>
      <c r="J531" s="102">
        <f t="shared" si="25"/>
        <v>70.97</v>
      </c>
      <c r="K531" s="32" t="s">
        <v>353</v>
      </c>
      <c r="L531" s="102">
        <v>88.065705000000008</v>
      </c>
      <c r="M531" s="103">
        <f t="shared" si="26"/>
        <v>88.065705000000008</v>
      </c>
      <c r="N531" s="32" t="s">
        <v>295</v>
      </c>
      <c r="P531">
        <f>INDEX('[2]ALL PO for 3 unit'!$R$2:$R$184,MATCH(E531,'[2]ALL PO for 3 unit'!$B$2:$B$184,0))</f>
        <v>2</v>
      </c>
      <c r="Q531" t="str">
        <f>INDEX('[2]ALL PO for 3 unit'!$AC$2:$AC$184,MATCH(E531,'[2]ALL PO for 3 unit'!$B$2:$B$184,0))</f>
        <v>Ex stk in SG</v>
      </c>
    </row>
    <row r="532" spans="1:17" ht="15.75" hidden="1" x14ac:dyDescent="0.25">
      <c r="A532" s="201"/>
      <c r="B532" s="186"/>
      <c r="C532" s="120" t="s">
        <v>5</v>
      </c>
      <c r="D532" s="51" t="s">
        <v>323</v>
      </c>
      <c r="E532" s="105">
        <v>3825169</v>
      </c>
      <c r="F532" s="35"/>
      <c r="G532" s="35">
        <v>1</v>
      </c>
      <c r="H532" s="35"/>
      <c r="I532" s="102">
        <f>INDEX('[1]CE 1'!$S$165:$S$335,MATCH(E532,'[1]CE 1'!$N$165:$N$335,0))</f>
        <v>80.62</v>
      </c>
      <c r="J532" s="102">
        <f t="shared" si="25"/>
        <v>80.62</v>
      </c>
      <c r="K532" s="32" t="s">
        <v>353</v>
      </c>
      <c r="L532" s="102">
        <v>100.04508150000001</v>
      </c>
      <c r="M532" s="103">
        <f t="shared" si="26"/>
        <v>100.04508150000001</v>
      </c>
      <c r="N532" s="32" t="s">
        <v>245</v>
      </c>
      <c r="P532">
        <f>INDEX('[2]ALL PO for 3 unit'!$R$2:$R$184,MATCH(E532,'[2]ALL PO for 3 unit'!$B$2:$B$184,0))</f>
        <v>2</v>
      </c>
      <c r="Q532" t="str">
        <f>INDEX('[2]ALL PO for 3 unit'!$AC$2:$AC$184,MATCH(E532,'[2]ALL PO for 3 unit'!$B$2:$B$184,0))</f>
        <v>Ex stk in SG</v>
      </c>
    </row>
    <row r="533" spans="1:17" ht="15.75" hidden="1" x14ac:dyDescent="0.25">
      <c r="A533" s="201"/>
      <c r="B533" s="186"/>
      <c r="C533" s="120" t="s">
        <v>5</v>
      </c>
      <c r="D533" s="51" t="s">
        <v>324</v>
      </c>
      <c r="E533" s="105">
        <v>14528378</v>
      </c>
      <c r="F533" s="35"/>
      <c r="G533" s="35">
        <v>1</v>
      </c>
      <c r="H533" s="35"/>
      <c r="I533" s="102">
        <f>INDEX('[1]CE 1'!$S$165:$S$335,MATCH(E533,'[1]CE 1'!$N$165:$N$335,0))</f>
        <v>896.03</v>
      </c>
      <c r="J533" s="102">
        <f t="shared" si="25"/>
        <v>896.03</v>
      </c>
      <c r="K533" s="32" t="s">
        <v>353</v>
      </c>
      <c r="L533" s="102">
        <v>1128.9952799999999</v>
      </c>
      <c r="M533" s="103">
        <f t="shared" si="26"/>
        <v>1128.9952799999999</v>
      </c>
      <c r="N533" s="32" t="s">
        <v>55</v>
      </c>
      <c r="P533">
        <f>INDEX('[2]ALL PO for 3 unit'!$R$2:$R$184,MATCH(E533,'[2]ALL PO for 3 unit'!$B$2:$B$184,0))</f>
        <v>3</v>
      </c>
      <c r="Q533" t="str">
        <f>INDEX('[2]ALL PO for 3 unit'!$AC$2:$AC$184,MATCH(E533,'[2]ALL PO for 3 unit'!$B$2:$B$184,0))</f>
        <v>CE1 EX Stock</v>
      </c>
    </row>
    <row r="534" spans="1:17" ht="15.75" hidden="1" x14ac:dyDescent="0.25">
      <c r="A534" s="201"/>
      <c r="B534" s="186"/>
      <c r="C534" s="120" t="s">
        <v>5</v>
      </c>
      <c r="D534" s="51" t="s">
        <v>303</v>
      </c>
      <c r="E534" s="105">
        <v>3595265</v>
      </c>
      <c r="F534" s="35"/>
      <c r="G534" s="35">
        <v>2</v>
      </c>
      <c r="H534" s="35"/>
      <c r="I534" s="102">
        <f>INDEX('[1]CE 1'!$S$165:$S$335,MATCH(E534,'[1]CE 1'!$N$165:$N$335,0))</f>
        <v>1.79</v>
      </c>
      <c r="J534" s="102">
        <f t="shared" si="25"/>
        <v>3.58</v>
      </c>
      <c r="K534" s="32" t="s">
        <v>353</v>
      </c>
      <c r="L534" s="102">
        <v>2.2168965000000003</v>
      </c>
      <c r="M534" s="103">
        <f t="shared" si="26"/>
        <v>4.4337930000000005</v>
      </c>
      <c r="N534" s="32" t="s">
        <v>295</v>
      </c>
      <c r="P534">
        <f>INDEX('[2]ALL PO for 3 unit'!$R$2:$R$184,MATCH(E534,'[2]ALL PO for 3 unit'!$B$2:$B$184,0))</f>
        <v>4</v>
      </c>
      <c r="Q534" t="str">
        <f>INDEX('[2]ALL PO for 3 unit'!$AC$2:$AC$184,MATCH(E534,'[2]ALL PO for 3 unit'!$B$2:$B$184,0))</f>
        <v>Ex stk in SG</v>
      </c>
    </row>
    <row r="535" spans="1:17" ht="15.75" hidden="1" x14ac:dyDescent="0.25">
      <c r="A535" s="201" t="s">
        <v>351</v>
      </c>
      <c r="B535" s="186" t="s">
        <v>196</v>
      </c>
      <c r="C535" s="61" t="s">
        <v>326</v>
      </c>
      <c r="D535" s="51" t="s">
        <v>197</v>
      </c>
      <c r="E535" s="105">
        <v>11706002</v>
      </c>
      <c r="F535" s="35"/>
      <c r="G535" s="35">
        <v>2</v>
      </c>
      <c r="H535" s="35"/>
      <c r="I535" s="102">
        <v>27.92</v>
      </c>
      <c r="J535" s="102">
        <f t="shared" si="25"/>
        <v>55.84</v>
      </c>
      <c r="K535" s="32" t="s">
        <v>353</v>
      </c>
      <c r="L535" s="102">
        <v>69.534062812499997</v>
      </c>
      <c r="M535" s="103">
        <f t="shared" si="26"/>
        <v>139.06812562499999</v>
      </c>
      <c r="N535" s="32" t="s">
        <v>280</v>
      </c>
      <c r="O535" t="s">
        <v>356</v>
      </c>
      <c r="P535">
        <f>INDEX('[2]ALL PO for 3 unit'!$R$2:$R$184,MATCH(E535,'[2]ALL PO for 3 unit'!$B$2:$B$184,0))</f>
        <v>0</v>
      </c>
      <c r="Q535" t="str">
        <f>INDEX('[2]ALL PO for 3 unit'!$AC$2:$AC$184,MATCH(E535,'[2]ALL PO for 3 unit'!$B$2:$B$184,0))</f>
        <v>Ex stk in Reman</v>
      </c>
    </row>
    <row r="536" spans="1:17" ht="15.75" hidden="1" x14ac:dyDescent="0.25">
      <c r="A536" s="201"/>
      <c r="B536" s="186"/>
      <c r="C536" s="61" t="s">
        <v>326</v>
      </c>
      <c r="D536" s="51" t="s">
        <v>199</v>
      </c>
      <c r="E536" s="105">
        <v>14516637</v>
      </c>
      <c r="F536" s="35"/>
      <c r="G536" s="35">
        <v>4</v>
      </c>
      <c r="H536" s="35"/>
      <c r="I536" s="102">
        <f>INDEX('[1]CE 1'!$S$165:$S$335,MATCH(E536,'[1]CE 1'!$N$165:$N$335,0))</f>
        <v>45.39</v>
      </c>
      <c r="J536" s="102">
        <f t="shared" si="25"/>
        <v>181.56</v>
      </c>
      <c r="K536" s="32" t="s">
        <v>353</v>
      </c>
      <c r="L536" s="102">
        <v>57.195935999999989</v>
      </c>
      <c r="M536" s="103">
        <f t="shared" si="26"/>
        <v>228.78374399999996</v>
      </c>
      <c r="N536" s="32" t="s">
        <v>55</v>
      </c>
      <c r="P536">
        <f>INDEX('[2]ALL PO for 3 unit'!$R$2:$R$184,MATCH(E536,'[2]ALL PO for 3 unit'!$B$2:$B$184,0))</f>
        <v>8</v>
      </c>
      <c r="Q536" t="str">
        <f>INDEX('[2]ALL PO for 3 unit'!$AC$2:$AC$184,MATCH(E536,'[2]ALL PO for 3 unit'!$B$2:$B$184,0))</f>
        <v>CE1 EX Stock</v>
      </c>
    </row>
    <row r="537" spans="1:17" ht="15.75" hidden="1" x14ac:dyDescent="0.25">
      <c r="A537" s="201"/>
      <c r="B537" s="186"/>
      <c r="C537" s="61" t="s">
        <v>326</v>
      </c>
      <c r="D537" s="51" t="s">
        <v>201</v>
      </c>
      <c r="E537" s="105">
        <v>14619355</v>
      </c>
      <c r="F537" s="35" t="s">
        <v>327</v>
      </c>
      <c r="G537" s="35">
        <v>1</v>
      </c>
      <c r="H537" s="35"/>
      <c r="I537" s="102">
        <f>INDEX('[1]CE 1'!$S$165:$S$335,MATCH(E537,'[1]CE 1'!$N$165:$N$335,0))</f>
        <v>37.26</v>
      </c>
      <c r="J537" s="102">
        <f t="shared" si="25"/>
        <v>37.26</v>
      </c>
      <c r="K537" s="32" t="s">
        <v>353</v>
      </c>
      <c r="L537" s="102">
        <v>46.950623999999991</v>
      </c>
      <c r="M537" s="103">
        <f t="shared" si="26"/>
        <v>46.950623999999991</v>
      </c>
      <c r="N537" s="32" t="s">
        <v>308</v>
      </c>
      <c r="P537">
        <f>INDEX('[2]ALL PO for 3 unit'!$R$2:$R$184,MATCH(E537,'[2]ALL PO for 3 unit'!$B$2:$B$184,0))</f>
        <v>1</v>
      </c>
      <c r="Q537" t="str">
        <f>INDEX('[2]ALL PO for 3 unit'!$AC$2:$AC$184,MATCH(E537,'[2]ALL PO for 3 unit'!$B$2:$B$184,0))</f>
        <v>CE1 EX Stock</v>
      </c>
    </row>
    <row r="538" spans="1:17" ht="15.75" hidden="1" x14ac:dyDescent="0.25">
      <c r="A538" s="201"/>
      <c r="B538" s="186"/>
      <c r="C538" s="61" t="s">
        <v>326</v>
      </c>
      <c r="D538" s="51" t="s">
        <v>12</v>
      </c>
      <c r="E538" s="105" t="s">
        <v>202</v>
      </c>
      <c r="F538" s="35"/>
      <c r="G538" s="35">
        <v>4</v>
      </c>
      <c r="H538" s="35"/>
      <c r="I538" s="102">
        <v>23800</v>
      </c>
      <c r="J538" s="102">
        <f t="shared" si="25"/>
        <v>95200</v>
      </c>
      <c r="K538" s="32" t="s">
        <v>6</v>
      </c>
      <c r="L538" s="102">
        <v>8.5680000000000014</v>
      </c>
      <c r="M538" s="103">
        <f t="shared" si="26"/>
        <v>34.272000000000006</v>
      </c>
      <c r="N538" s="32" t="s">
        <v>280</v>
      </c>
      <c r="O538" t="s">
        <v>94</v>
      </c>
      <c r="P538">
        <f>INDEX('[2]ALL PO for 3 unit'!$R$2:$R$184,MATCH(E538,'[2]ALL PO for 3 unit'!$B$2:$B$184,0))</f>
        <v>0</v>
      </c>
      <c r="Q538" t="str">
        <f>INDEX('[2]ALL PO for 3 unit'!$AC$2:$AC$184,MATCH(E538,'[2]ALL PO for 3 unit'!$B$2:$B$184,0))</f>
        <v>Local</v>
      </c>
    </row>
    <row r="539" spans="1:17" ht="15.75" hidden="1" x14ac:dyDescent="0.25">
      <c r="A539" s="201"/>
      <c r="B539" s="186"/>
      <c r="C539" s="61" t="s">
        <v>326</v>
      </c>
      <c r="D539" s="51" t="s">
        <v>312</v>
      </c>
      <c r="E539" s="105">
        <v>11705994</v>
      </c>
      <c r="F539" s="35"/>
      <c r="G539" s="35">
        <v>4</v>
      </c>
      <c r="H539" s="35"/>
      <c r="I539" s="102">
        <f>INDEX('[1]CE 1'!$S$165:$S$335,MATCH(E539,'[1]CE 1'!$N$165:$N$335,0))</f>
        <v>8.8000000000000007</v>
      </c>
      <c r="J539" s="102">
        <f t="shared" si="25"/>
        <v>35.200000000000003</v>
      </c>
      <c r="K539" s="32" t="s">
        <v>353</v>
      </c>
      <c r="L539" s="102">
        <v>10.962451500000002</v>
      </c>
      <c r="M539" s="103">
        <f t="shared" si="26"/>
        <v>43.849806000000008</v>
      </c>
      <c r="N539" s="32" t="s">
        <v>295</v>
      </c>
      <c r="P539">
        <f>INDEX('[2]ALL PO for 3 unit'!$R$2:$R$184,MATCH(E539,'[2]ALL PO for 3 unit'!$B$2:$B$184,0))</f>
        <v>8</v>
      </c>
      <c r="Q539" t="str">
        <f>INDEX('[2]ALL PO for 3 unit'!$AC$2:$AC$184,MATCH(E539,'[2]ALL PO for 3 unit'!$B$2:$B$184,0))</f>
        <v>Ex stk in SG</v>
      </c>
    </row>
    <row r="540" spans="1:17" ht="15.75" hidden="1" x14ac:dyDescent="0.25">
      <c r="A540" s="201"/>
      <c r="B540" s="186"/>
      <c r="C540" s="61" t="s">
        <v>326</v>
      </c>
      <c r="D540" s="51" t="s">
        <v>329</v>
      </c>
      <c r="E540" s="105">
        <v>11705995</v>
      </c>
      <c r="F540" s="35"/>
      <c r="G540" s="35">
        <v>2</v>
      </c>
      <c r="H540" s="35"/>
      <c r="I540" s="102">
        <f>INDEX('[1]CE 1'!$S$165:$S$335,MATCH(E540,'[1]CE 1'!$N$165:$N$335,0))</f>
        <v>11.72</v>
      </c>
      <c r="J540" s="102">
        <f t="shared" si="25"/>
        <v>23.44</v>
      </c>
      <c r="K540" s="32" t="s">
        <v>353</v>
      </c>
      <c r="L540" s="102">
        <v>14.542027500000003</v>
      </c>
      <c r="M540" s="103">
        <f t="shared" si="26"/>
        <v>29.084055000000006</v>
      </c>
      <c r="N540" s="32" t="s">
        <v>295</v>
      </c>
      <c r="P540">
        <f>INDEX('[2]ALL PO for 3 unit'!$R$2:$R$184,MATCH(E540,'[2]ALL PO for 3 unit'!$B$2:$B$184,0))</f>
        <v>4</v>
      </c>
      <c r="Q540" t="str">
        <f>INDEX('[2]ALL PO for 3 unit'!$AC$2:$AC$184,MATCH(E540,'[2]ALL PO for 3 unit'!$B$2:$B$184,0))</f>
        <v>Ex stk in SG</v>
      </c>
    </row>
    <row r="541" spans="1:17" ht="15.75" hidden="1" x14ac:dyDescent="0.25">
      <c r="A541" s="201"/>
      <c r="B541" s="186"/>
      <c r="C541" s="61" t="s">
        <v>326</v>
      </c>
      <c r="D541" s="51" t="s">
        <v>330</v>
      </c>
      <c r="E541" s="105">
        <v>14516640</v>
      </c>
      <c r="F541" s="35"/>
      <c r="G541" s="35">
        <v>2</v>
      </c>
      <c r="H541" s="35"/>
      <c r="I541" s="102">
        <f>INDEX('[1]CE 1'!$S$165:$S$335,MATCH(E541,'[1]CE 1'!$N$165:$N$335,0))</f>
        <v>101.21</v>
      </c>
      <c r="J541" s="102">
        <f t="shared" si="25"/>
        <v>202.42</v>
      </c>
      <c r="K541" s="32" t="s">
        <v>353</v>
      </c>
      <c r="L541" s="102">
        <v>125.5902375</v>
      </c>
      <c r="M541" s="103">
        <f t="shared" si="26"/>
        <v>251.180475</v>
      </c>
      <c r="N541" s="32" t="s">
        <v>245</v>
      </c>
      <c r="P541">
        <f>INDEX('[2]ALL PO for 3 unit'!$R$2:$R$184,MATCH(E541,'[2]ALL PO for 3 unit'!$B$2:$B$184,0))</f>
        <v>4</v>
      </c>
      <c r="Q541" t="str">
        <f>INDEX('[2]ALL PO for 3 unit'!$AC$2:$AC$184,MATCH(E541,'[2]ALL PO for 3 unit'!$B$2:$B$184,0))</f>
        <v>Ex stk in SG</v>
      </c>
    </row>
    <row r="542" spans="1:17" ht="15.75" hidden="1" x14ac:dyDescent="0.25">
      <c r="A542" s="201"/>
      <c r="B542" s="186"/>
      <c r="C542" s="61" t="s">
        <v>88</v>
      </c>
      <c r="D542" s="51" t="s">
        <v>199</v>
      </c>
      <c r="E542" s="105">
        <v>14588698</v>
      </c>
      <c r="F542" s="35" t="s">
        <v>331</v>
      </c>
      <c r="G542" s="35">
        <v>2</v>
      </c>
      <c r="H542" s="35"/>
      <c r="I542" s="102">
        <v>27.82</v>
      </c>
      <c r="J542" s="102">
        <f t="shared" si="25"/>
        <v>55.64</v>
      </c>
      <c r="K542" s="32" t="s">
        <v>353</v>
      </c>
      <c r="L542" s="102">
        <v>81.496369500000014</v>
      </c>
      <c r="M542" s="103">
        <f t="shared" si="26"/>
        <v>162.99273900000003</v>
      </c>
      <c r="N542" s="32" t="s">
        <v>55</v>
      </c>
      <c r="O542" t="s">
        <v>356</v>
      </c>
      <c r="P542">
        <f>INDEX('[2]ALL PO for 3 unit'!$R$2:$R$184,MATCH(E542,'[2]ALL PO for 3 unit'!$B$2:$B$184,0))</f>
        <v>0</v>
      </c>
      <c r="Q542" t="str">
        <f>INDEX('[2]ALL PO for 3 unit'!$AC$2:$AC$184,MATCH(E542,'[2]ALL PO for 3 unit'!$B$2:$B$184,0))</f>
        <v>Ex stk in Reman</v>
      </c>
    </row>
    <row r="543" spans="1:17" ht="15.75" hidden="1" x14ac:dyDescent="0.25">
      <c r="A543" s="201"/>
      <c r="B543" s="186"/>
      <c r="C543" s="61" t="s">
        <v>326</v>
      </c>
      <c r="D543" s="51" t="s">
        <v>204</v>
      </c>
      <c r="E543" s="105" t="s">
        <v>205</v>
      </c>
      <c r="F543" s="35"/>
      <c r="G543" s="35">
        <v>2</v>
      </c>
      <c r="H543" s="35"/>
      <c r="I543" s="102">
        <f>INDEX('[1]CE 1'!$S$165:$S$335,MATCH(E543,'[1]CE 1'!$N$165:$N$335,0))</f>
        <v>32.14</v>
      </c>
      <c r="J543" s="102">
        <f t="shared" si="25"/>
        <v>64.28</v>
      </c>
      <c r="K543" s="32" t="s">
        <v>353</v>
      </c>
      <c r="L543" s="102">
        <v>23.527790999999997</v>
      </c>
      <c r="M543" s="103">
        <f t="shared" si="26"/>
        <v>47.055581999999994</v>
      </c>
      <c r="N543" s="32" t="s">
        <v>280</v>
      </c>
      <c r="P543">
        <f>INDEX('[2]ALL PO for 3 unit'!$R$2:$R$184,MATCH(E543,'[2]ALL PO for 3 unit'!$B$2:$B$184,0))</f>
        <v>12</v>
      </c>
      <c r="Q543" t="str">
        <f>INDEX('[2]ALL PO for 3 unit'!$AC$2:$AC$184,MATCH(E543,'[2]ALL PO for 3 unit'!$B$2:$B$184,0))</f>
        <v>Ex Stk in SG</v>
      </c>
    </row>
    <row r="544" spans="1:17" ht="15.75" hidden="1" x14ac:dyDescent="0.25">
      <c r="A544" s="201"/>
      <c r="B544" s="186"/>
      <c r="C544" s="61" t="s">
        <v>326</v>
      </c>
      <c r="D544" s="51" t="s">
        <v>204</v>
      </c>
      <c r="E544" s="105" t="s">
        <v>206</v>
      </c>
      <c r="F544" s="35"/>
      <c r="G544" s="35">
        <v>2</v>
      </c>
      <c r="H544" s="35"/>
      <c r="I544" s="102">
        <f>INDEX('[1]CE 1'!$S$165:$S$335,MATCH(E544,'[1]CE 1'!$N$165:$N$335,0))</f>
        <v>32.14</v>
      </c>
      <c r="J544" s="102">
        <f t="shared" si="25"/>
        <v>64.28</v>
      </c>
      <c r="K544" s="32" t="s">
        <v>353</v>
      </c>
      <c r="L544" s="102">
        <v>37.262651999999996</v>
      </c>
      <c r="M544" s="103">
        <f t="shared" si="26"/>
        <v>74.525303999999991</v>
      </c>
      <c r="N544" s="32" t="s">
        <v>280</v>
      </c>
      <c r="P544">
        <f>INDEX('[2]ALL PO for 3 unit'!$R$2:$R$184,MATCH(E544,'[2]ALL PO for 3 unit'!$B$2:$B$184,0))</f>
        <v>4</v>
      </c>
      <c r="Q544" t="str">
        <f>INDEX('[2]ALL PO for 3 unit'!$AC$2:$AC$184,MATCH(E544,'[2]ALL PO for 3 unit'!$B$2:$B$184,0))</f>
        <v>Ex Stk in SG</v>
      </c>
    </row>
    <row r="545" spans="1:17" ht="15.75" hidden="1" x14ac:dyDescent="0.25">
      <c r="A545" s="201"/>
      <c r="B545" s="186"/>
      <c r="C545" s="61" t="s">
        <v>326</v>
      </c>
      <c r="D545" s="51" t="s">
        <v>199</v>
      </c>
      <c r="E545" s="105">
        <v>14588699</v>
      </c>
      <c r="F545" s="35" t="s">
        <v>332</v>
      </c>
      <c r="G545" s="35">
        <v>2</v>
      </c>
      <c r="H545" s="35"/>
      <c r="I545" s="102">
        <v>27.82</v>
      </c>
      <c r="J545" s="102">
        <f t="shared" si="25"/>
        <v>55.64</v>
      </c>
      <c r="K545" s="32" t="s">
        <v>353</v>
      </c>
      <c r="L545" s="102">
        <v>81.496369500000014</v>
      </c>
      <c r="M545" s="103">
        <f t="shared" si="26"/>
        <v>162.99273900000003</v>
      </c>
      <c r="N545" s="32" t="s">
        <v>295</v>
      </c>
      <c r="O545" t="s">
        <v>356</v>
      </c>
      <c r="P545">
        <f>INDEX('[2]ALL PO for 3 unit'!$R$2:$R$184,MATCH(E545,'[2]ALL PO for 3 unit'!$B$2:$B$184,0))</f>
        <v>0</v>
      </c>
      <c r="Q545" t="str">
        <f>INDEX('[2]ALL PO for 3 unit'!$AC$2:$AC$184,MATCH(E545,'[2]ALL PO for 3 unit'!$B$2:$B$184,0))</f>
        <v>Ex stk in Reman</v>
      </c>
    </row>
    <row r="546" spans="1:17" ht="15.75" hidden="1" x14ac:dyDescent="0.25">
      <c r="A546" s="201"/>
      <c r="B546" s="186"/>
      <c r="C546" s="61" t="s">
        <v>326</v>
      </c>
      <c r="D546" s="51" t="s">
        <v>10</v>
      </c>
      <c r="E546" s="105" t="s">
        <v>207</v>
      </c>
      <c r="F546" s="35"/>
      <c r="G546" s="35">
        <v>1</v>
      </c>
      <c r="H546" s="35"/>
      <c r="I546" s="102">
        <v>55.36</v>
      </c>
      <c r="J546" s="102">
        <f t="shared" si="25"/>
        <v>55.36</v>
      </c>
      <c r="K546" s="32" t="s">
        <v>353</v>
      </c>
      <c r="L546" s="102">
        <v>65.428965000000005</v>
      </c>
      <c r="M546" s="103">
        <f t="shared" si="26"/>
        <v>65.428965000000005</v>
      </c>
      <c r="N546" s="32" t="s">
        <v>55</v>
      </c>
      <c r="O546" t="s">
        <v>358</v>
      </c>
      <c r="P546">
        <f>INDEX('[2]ALL PO for 3 unit'!$R$2:$R$184,MATCH(E546,'[2]ALL PO for 3 unit'!$B$2:$B$184,0))</f>
        <v>0</v>
      </c>
      <c r="Q546" t="str">
        <f>INDEX('[2]ALL PO for 3 unit'!$AC$2:$AC$184,MATCH(E546,'[2]ALL PO for 3 unit'!$B$2:$B$184,0))</f>
        <v>Ex stk in Reman</v>
      </c>
    </row>
    <row r="547" spans="1:17" ht="15.75" hidden="1" x14ac:dyDescent="0.25">
      <c r="A547" s="201"/>
      <c r="B547" s="186"/>
      <c r="C547" s="61" t="s">
        <v>88</v>
      </c>
      <c r="D547" s="51" t="s">
        <v>199</v>
      </c>
      <c r="E547" s="105">
        <v>14588698</v>
      </c>
      <c r="F547" s="35" t="s">
        <v>331</v>
      </c>
      <c r="G547" s="35">
        <v>4</v>
      </c>
      <c r="H547" s="35"/>
      <c r="I547" s="102">
        <v>27.82</v>
      </c>
      <c r="J547" s="102">
        <f t="shared" si="25"/>
        <v>111.28</v>
      </c>
      <c r="K547" s="32" t="s">
        <v>353</v>
      </c>
      <c r="L547" s="102">
        <v>81.496369500000014</v>
      </c>
      <c r="M547" s="103">
        <f t="shared" si="26"/>
        <v>325.98547800000006</v>
      </c>
      <c r="N547" s="32" t="s">
        <v>55</v>
      </c>
      <c r="O547" t="s">
        <v>356</v>
      </c>
      <c r="P547">
        <f>INDEX('[2]ALL PO for 3 unit'!$R$2:$R$184,MATCH(E547,'[2]ALL PO for 3 unit'!$B$2:$B$184,0))</f>
        <v>0</v>
      </c>
      <c r="Q547" t="str">
        <f>INDEX('[2]ALL PO for 3 unit'!$AC$2:$AC$184,MATCH(E547,'[2]ALL PO for 3 unit'!$B$2:$B$184,0))</f>
        <v>Ex stk in Reman</v>
      </c>
    </row>
    <row r="548" spans="1:17" ht="15.75" hidden="1" x14ac:dyDescent="0.25">
      <c r="A548" s="201"/>
      <c r="B548" s="186"/>
      <c r="C548" s="61" t="s">
        <v>326</v>
      </c>
      <c r="D548" s="51" t="s">
        <v>204</v>
      </c>
      <c r="E548" s="105" t="s">
        <v>205</v>
      </c>
      <c r="F548" s="35"/>
      <c r="G548" s="35">
        <v>4</v>
      </c>
      <c r="H548" s="35"/>
      <c r="I548" s="102">
        <f>INDEX('[1]CE 1'!$S$165:$S$335,MATCH(E548,'[1]CE 1'!$N$165:$N$335,0))</f>
        <v>32.14</v>
      </c>
      <c r="J548" s="102">
        <f t="shared" si="25"/>
        <v>128.56</v>
      </c>
      <c r="K548" s="32" t="s">
        <v>353</v>
      </c>
      <c r="L548" s="102">
        <v>37.963484999999999</v>
      </c>
      <c r="M548" s="103">
        <f t="shared" si="26"/>
        <v>151.85393999999999</v>
      </c>
      <c r="N548" s="32" t="s">
        <v>280</v>
      </c>
      <c r="P548">
        <f>INDEX('[2]ALL PO for 3 unit'!$R$2:$R$184,MATCH(E548,'[2]ALL PO for 3 unit'!$B$2:$B$184,0))</f>
        <v>12</v>
      </c>
      <c r="Q548" t="str">
        <f>INDEX('[2]ALL PO for 3 unit'!$AC$2:$AC$184,MATCH(E548,'[2]ALL PO for 3 unit'!$B$2:$B$184,0))</f>
        <v>Ex Stk in SG</v>
      </c>
    </row>
    <row r="549" spans="1:17" ht="15.75" hidden="1" x14ac:dyDescent="0.25">
      <c r="A549" s="201"/>
      <c r="B549" s="186"/>
      <c r="C549" s="61" t="s">
        <v>326</v>
      </c>
      <c r="D549" s="51" t="s">
        <v>10</v>
      </c>
      <c r="E549" s="105" t="s">
        <v>207</v>
      </c>
      <c r="F549" s="35"/>
      <c r="G549" s="35">
        <v>1</v>
      </c>
      <c r="H549" s="35"/>
      <c r="I549" s="102">
        <v>55.36</v>
      </c>
      <c r="J549" s="102">
        <f t="shared" si="25"/>
        <v>55.36</v>
      </c>
      <c r="K549" s="32" t="s">
        <v>353</v>
      </c>
      <c r="L549" s="102">
        <v>65.428965000000005</v>
      </c>
      <c r="M549" s="103">
        <f t="shared" ref="M549:M580" si="27">L549*G549</f>
        <v>65.428965000000005</v>
      </c>
      <c r="N549" s="32" t="s">
        <v>55</v>
      </c>
      <c r="O549" t="s">
        <v>358</v>
      </c>
      <c r="P549">
        <f>INDEX('[2]ALL PO for 3 unit'!$R$2:$R$184,MATCH(E549,'[2]ALL PO for 3 unit'!$B$2:$B$184,0))</f>
        <v>0</v>
      </c>
      <c r="Q549" t="str">
        <f>INDEX('[2]ALL PO for 3 unit'!$AC$2:$AC$184,MATCH(E549,'[2]ALL PO for 3 unit'!$B$2:$B$184,0))</f>
        <v>Ex stk in Reman</v>
      </c>
    </row>
    <row r="550" spans="1:17" ht="15.75" hidden="1" x14ac:dyDescent="0.25">
      <c r="A550" s="201"/>
      <c r="B550" s="186"/>
      <c r="C550" s="61" t="s">
        <v>326</v>
      </c>
      <c r="D550" s="51" t="s">
        <v>24</v>
      </c>
      <c r="E550" s="105">
        <v>14629476</v>
      </c>
      <c r="F550" s="35"/>
      <c r="G550" s="35">
        <v>2</v>
      </c>
      <c r="H550" s="35"/>
      <c r="I550" s="102">
        <f>INDEX('[1]CE 1'!$S$165:$S$335,MATCH(E550,'[1]CE 1'!$N$165:$N$335,0))</f>
        <v>399.38</v>
      </c>
      <c r="J550" s="102">
        <f t="shared" si="25"/>
        <v>798.76</v>
      </c>
      <c r="K550" s="32" t="s">
        <v>353</v>
      </c>
      <c r="L550" s="102">
        <v>457.90098900000004</v>
      </c>
      <c r="M550" s="103">
        <f t="shared" si="27"/>
        <v>915.80197800000008</v>
      </c>
      <c r="N550" s="32" t="s">
        <v>280</v>
      </c>
      <c r="P550">
        <f>INDEX('[2]ALL PO for 3 unit'!$R$2:$R$184,MATCH(E550,'[2]ALL PO for 3 unit'!$B$2:$B$184,0))</f>
        <v>4</v>
      </c>
      <c r="Q550" t="str">
        <f>INDEX('[2]ALL PO for 3 unit'!$AC$2:$AC$184,MATCH(E550,'[2]ALL PO for 3 unit'!$B$2:$B$184,0))</f>
        <v>CE1 Ex stk in SG</v>
      </c>
    </row>
    <row r="551" spans="1:17" hidden="1" x14ac:dyDescent="0.25">
      <c r="A551" s="125" t="s">
        <v>352</v>
      </c>
      <c r="B551" s="126" t="s">
        <v>290</v>
      </c>
      <c r="C551" s="79" t="s">
        <v>5</v>
      </c>
      <c r="D551" s="79" t="s">
        <v>291</v>
      </c>
      <c r="E551" s="85">
        <v>14537417</v>
      </c>
      <c r="F551" s="122">
        <v>14533496</v>
      </c>
      <c r="G551" s="79">
        <v>1</v>
      </c>
      <c r="H551" s="79"/>
      <c r="I551" s="102">
        <v>1644000</v>
      </c>
      <c r="J551" s="134">
        <f t="shared" si="25"/>
        <v>1644000</v>
      </c>
      <c r="K551" s="88" t="s">
        <v>6</v>
      </c>
      <c r="L551" s="123">
        <v>1507.4579519999998</v>
      </c>
      <c r="M551" s="124">
        <f t="shared" si="27"/>
        <v>1507.4579519999998</v>
      </c>
      <c r="N551" s="79" t="s">
        <v>295</v>
      </c>
      <c r="O551" t="s">
        <v>94</v>
      </c>
      <c r="P551" t="e">
        <f>INDEX('[2]ALL PO for 3 unit'!$R$2:$R$184,MATCH(E551,'[2]ALL PO for 3 unit'!$B$2:$B$184,0))</f>
        <v>#N/A</v>
      </c>
      <c r="Q551" t="e">
        <f>INDEX('[2]ALL PO for 3 unit'!$AC$2:$AC$184,MATCH(E551,'[2]ALL PO for 3 unit'!$B$2:$B$184,0))</f>
        <v>#N/A</v>
      </c>
    </row>
    <row r="555" spans="1:17" x14ac:dyDescent="0.25">
      <c r="L555" s="78"/>
    </row>
    <row r="556" spans="1:17" x14ac:dyDescent="0.25">
      <c r="L556" s="78"/>
    </row>
    <row r="560" spans="1:17" x14ac:dyDescent="0.25">
      <c r="B560" t="s">
        <v>7</v>
      </c>
      <c r="C560" s="105">
        <v>20905400</v>
      </c>
      <c r="D560" t="s">
        <v>362</v>
      </c>
      <c r="E560" t="s">
        <v>363</v>
      </c>
      <c r="F560">
        <v>750000</v>
      </c>
    </row>
  </sheetData>
  <autoFilter ref="A1:P551">
    <filterColumn colId="4">
      <filters>
        <filter val="60113509"/>
      </filters>
    </filterColumn>
  </autoFilter>
  <mergeCells count="78">
    <mergeCell ref="A455:A456"/>
    <mergeCell ref="B455:B456"/>
    <mergeCell ref="A457:A534"/>
    <mergeCell ref="B457:B534"/>
    <mergeCell ref="A535:A550"/>
    <mergeCell ref="B535:B550"/>
    <mergeCell ref="A426:A440"/>
    <mergeCell ref="B426:B440"/>
    <mergeCell ref="A441:A452"/>
    <mergeCell ref="B441:B452"/>
    <mergeCell ref="A453:A454"/>
    <mergeCell ref="B453:B454"/>
    <mergeCell ref="A384:A397"/>
    <mergeCell ref="B384:B397"/>
    <mergeCell ref="A398:A410"/>
    <mergeCell ref="B398:B410"/>
    <mergeCell ref="A411:A425"/>
    <mergeCell ref="B411:B425"/>
    <mergeCell ref="A378:A379"/>
    <mergeCell ref="B378:B379"/>
    <mergeCell ref="A380:A381"/>
    <mergeCell ref="B380:B381"/>
    <mergeCell ref="A382:A383"/>
    <mergeCell ref="B382:B383"/>
    <mergeCell ref="A281:A358"/>
    <mergeCell ref="B281:B358"/>
    <mergeCell ref="A359:A374"/>
    <mergeCell ref="B359:B374"/>
    <mergeCell ref="A376:A377"/>
    <mergeCell ref="B376:B377"/>
    <mergeCell ref="A265:A276"/>
    <mergeCell ref="B265:B276"/>
    <mergeCell ref="A277:A278"/>
    <mergeCell ref="B277:B278"/>
    <mergeCell ref="A279:A280"/>
    <mergeCell ref="B279:B280"/>
    <mergeCell ref="A224:A236"/>
    <mergeCell ref="B224:B236"/>
    <mergeCell ref="A237:A250"/>
    <mergeCell ref="B237:B250"/>
    <mergeCell ref="A251:A264"/>
    <mergeCell ref="B251:B264"/>
    <mergeCell ref="A206:A207"/>
    <mergeCell ref="B206:B207"/>
    <mergeCell ref="A208:A209"/>
    <mergeCell ref="B208:B209"/>
    <mergeCell ref="A210:A223"/>
    <mergeCell ref="B210:B223"/>
    <mergeCell ref="A198:A200"/>
    <mergeCell ref="B198:B200"/>
    <mergeCell ref="A202:A203"/>
    <mergeCell ref="B202:B203"/>
    <mergeCell ref="A204:A205"/>
    <mergeCell ref="B204:B205"/>
    <mergeCell ref="A90:A105"/>
    <mergeCell ref="B90:B105"/>
    <mergeCell ref="A106:A107"/>
    <mergeCell ref="B106:B107"/>
    <mergeCell ref="A108:A197"/>
    <mergeCell ref="B108:B197"/>
    <mergeCell ref="A38:A53"/>
    <mergeCell ref="B38:B53"/>
    <mergeCell ref="A54:A68"/>
    <mergeCell ref="B54:B68"/>
    <mergeCell ref="A69:A89"/>
    <mergeCell ref="B69:B89"/>
    <mergeCell ref="A16:A18"/>
    <mergeCell ref="B16:B18"/>
    <mergeCell ref="A19:A27"/>
    <mergeCell ref="B19:B27"/>
    <mergeCell ref="A28:A37"/>
    <mergeCell ref="B28:B37"/>
    <mergeCell ref="A2:A4"/>
    <mergeCell ref="B2:B4"/>
    <mergeCell ref="A5:A9"/>
    <mergeCell ref="B5:B9"/>
    <mergeCell ref="A10:A15"/>
    <mergeCell ref="B10:B15"/>
  </mergeCells>
  <pageMargins left="0.7" right="0.7" top="0.31" bottom="0.3" header="0.3" footer="0.3"/>
  <pageSetup paperSize="9" orientation="landscape" horizontalDpi="1200" verticalDpi="12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H14" sqref="H14"/>
    </sheetView>
  </sheetViews>
  <sheetFormatPr defaultRowHeight="15" x14ac:dyDescent="0.25"/>
  <cols>
    <col min="2" max="2" width="11" customWidth="1"/>
    <col min="3" max="3" width="32.7109375" customWidth="1"/>
    <col min="4" max="4" width="23.85546875" customWidth="1"/>
    <col min="5" max="5" width="19.28515625" customWidth="1"/>
    <col min="6" max="6" width="10.5703125" customWidth="1"/>
    <col min="7" max="7" width="12.5703125" customWidth="1"/>
    <col min="8" max="8" width="15.28515625" bestFit="1" customWidth="1"/>
    <col min="9" max="9" width="16.7109375" customWidth="1"/>
    <col min="10" max="10" width="17.28515625" customWidth="1"/>
  </cols>
  <sheetData>
    <row r="1" spans="1:10" ht="39" customHeight="1" x14ac:dyDescent="0.25">
      <c r="A1" s="156" t="s">
        <v>366</v>
      </c>
      <c r="B1" s="156" t="s">
        <v>47</v>
      </c>
      <c r="C1" s="156" t="s">
        <v>367</v>
      </c>
      <c r="D1" s="156" t="s">
        <v>368</v>
      </c>
      <c r="E1" s="156"/>
      <c r="F1" s="156" t="s">
        <v>369</v>
      </c>
      <c r="G1" s="91" t="s">
        <v>227</v>
      </c>
      <c r="H1" s="91" t="s">
        <v>228</v>
      </c>
      <c r="I1" s="156" t="s">
        <v>370</v>
      </c>
      <c r="J1" s="156" t="s">
        <v>371</v>
      </c>
    </row>
    <row r="2" spans="1:10" ht="14.25" customHeight="1" x14ac:dyDescent="0.25">
      <c r="A2" s="157">
        <v>1</v>
      </c>
      <c r="B2" s="156"/>
      <c r="C2" s="118" t="s">
        <v>372</v>
      </c>
      <c r="D2" s="158">
        <v>1878144730</v>
      </c>
      <c r="E2" s="156"/>
      <c r="F2" s="157">
        <v>1</v>
      </c>
      <c r="G2" s="157"/>
      <c r="H2" s="158">
        <f>G2*F2</f>
        <v>0</v>
      </c>
      <c r="I2" s="33">
        <v>3180870.0000000005</v>
      </c>
      <c r="J2" s="159">
        <f>I2*F2</f>
        <v>3180870.0000000005</v>
      </c>
    </row>
    <row r="3" spans="1:10" ht="14.25" customHeight="1" x14ac:dyDescent="0.25">
      <c r="A3" s="157">
        <v>2</v>
      </c>
      <c r="B3" s="156"/>
      <c r="C3" s="118" t="s">
        <v>373</v>
      </c>
      <c r="D3" s="158">
        <v>1878128602</v>
      </c>
      <c r="E3" s="156"/>
      <c r="F3" s="157">
        <v>6</v>
      </c>
      <c r="G3" s="157"/>
      <c r="H3" s="158">
        <f t="shared" ref="H3:H35" si="0">G3*F3</f>
        <v>0</v>
      </c>
      <c r="I3" s="33">
        <v>1884960.0000000002</v>
      </c>
      <c r="J3" s="159">
        <f t="shared" ref="J3:J35" si="1">I3*F3</f>
        <v>11309760.000000002</v>
      </c>
    </row>
    <row r="4" spans="1:10" ht="14.25" customHeight="1" x14ac:dyDescent="0.25">
      <c r="A4" s="32">
        <v>1</v>
      </c>
      <c r="B4" s="32" t="s">
        <v>374</v>
      </c>
      <c r="C4" s="32" t="s">
        <v>375</v>
      </c>
      <c r="D4" s="139" t="s">
        <v>376</v>
      </c>
      <c r="E4" s="139" t="s">
        <v>377</v>
      </c>
      <c r="F4" s="160">
        <v>1</v>
      </c>
      <c r="G4" s="160">
        <v>115.85677749360613</v>
      </c>
      <c r="H4" s="158">
        <f t="shared" si="0"/>
        <v>115.85677749360613</v>
      </c>
      <c r="I4" s="33">
        <v>718641</v>
      </c>
      <c r="J4" s="159">
        <f t="shared" si="1"/>
        <v>718641</v>
      </c>
    </row>
    <row r="5" spans="1:10" x14ac:dyDescent="0.25">
      <c r="A5" s="32">
        <v>2</v>
      </c>
      <c r="B5" s="32" t="s">
        <v>374</v>
      </c>
      <c r="C5" s="32" t="s">
        <v>378</v>
      </c>
      <c r="D5" s="139" t="s">
        <v>379</v>
      </c>
      <c r="E5" s="139" t="s">
        <v>379</v>
      </c>
      <c r="F5" s="32">
        <v>6</v>
      </c>
      <c r="G5" s="32">
        <v>13.785166240409207</v>
      </c>
      <c r="H5" s="158">
        <f t="shared" si="0"/>
        <v>82.710997442455238</v>
      </c>
      <c r="I5" s="33">
        <v>94248</v>
      </c>
      <c r="J5" s="159">
        <f t="shared" si="1"/>
        <v>565488</v>
      </c>
    </row>
    <row r="6" spans="1:10" x14ac:dyDescent="0.25">
      <c r="A6" s="32">
        <v>3</v>
      </c>
      <c r="B6" s="32" t="s">
        <v>374</v>
      </c>
      <c r="C6" s="32" t="s">
        <v>380</v>
      </c>
      <c r="D6" s="139" t="s">
        <v>381</v>
      </c>
      <c r="E6" s="139" t="s">
        <v>382</v>
      </c>
      <c r="F6" s="32">
        <v>6</v>
      </c>
      <c r="G6" s="32">
        <v>18.115942028985508</v>
      </c>
      <c r="H6" s="158">
        <f t="shared" si="0"/>
        <v>108.69565217391305</v>
      </c>
      <c r="I6" s="33">
        <v>108385.20000000003</v>
      </c>
      <c r="J6" s="159">
        <f t="shared" si="1"/>
        <v>650311.20000000019</v>
      </c>
    </row>
    <row r="7" spans="1:10" x14ac:dyDescent="0.25">
      <c r="A7" s="32"/>
      <c r="B7" s="32" t="s">
        <v>374</v>
      </c>
      <c r="C7" s="32" t="s">
        <v>383</v>
      </c>
      <c r="D7" s="139">
        <v>1117110741</v>
      </c>
      <c r="E7" s="139"/>
      <c r="F7" s="32">
        <v>12</v>
      </c>
      <c r="G7" s="32"/>
      <c r="H7" s="158">
        <f t="shared" si="0"/>
        <v>0</v>
      </c>
      <c r="I7" s="33">
        <v>40055.4</v>
      </c>
      <c r="J7" s="159">
        <f t="shared" si="1"/>
        <v>480664.80000000005</v>
      </c>
    </row>
    <row r="8" spans="1:10" x14ac:dyDescent="0.25">
      <c r="A8" s="32">
        <v>4</v>
      </c>
      <c r="B8" s="32" t="s">
        <v>374</v>
      </c>
      <c r="C8" s="32" t="s">
        <v>384</v>
      </c>
      <c r="D8" s="139" t="s">
        <v>385</v>
      </c>
      <c r="E8" s="139" t="s">
        <v>385</v>
      </c>
      <c r="F8" s="32">
        <v>12</v>
      </c>
      <c r="G8" s="32">
        <v>8.695652173913043</v>
      </c>
      <c r="H8" s="158">
        <f t="shared" si="0"/>
        <v>104.34782608695652</v>
      </c>
      <c r="I8" s="33">
        <v>40055.4</v>
      </c>
      <c r="J8" s="159">
        <f t="shared" si="1"/>
        <v>480664.80000000005</v>
      </c>
    </row>
    <row r="9" spans="1:10" x14ac:dyDescent="0.25">
      <c r="A9" s="32">
        <v>5</v>
      </c>
      <c r="B9" s="32" t="s">
        <v>374</v>
      </c>
      <c r="C9" s="32" t="s">
        <v>386</v>
      </c>
      <c r="D9" s="139" t="s">
        <v>387</v>
      </c>
      <c r="E9" s="139" t="s">
        <v>387</v>
      </c>
      <c r="F9" s="32">
        <v>24</v>
      </c>
      <c r="G9" s="32">
        <v>3.8107416879795397</v>
      </c>
      <c r="H9" s="158">
        <f t="shared" si="0"/>
        <v>91.45780051150895</v>
      </c>
      <c r="I9" s="33">
        <v>23562</v>
      </c>
      <c r="J9" s="161">
        <f t="shared" si="1"/>
        <v>565488</v>
      </c>
    </row>
    <row r="10" spans="1:10" x14ac:dyDescent="0.25">
      <c r="A10" s="32">
        <v>6</v>
      </c>
      <c r="B10" s="32" t="s">
        <v>374</v>
      </c>
      <c r="C10" s="32" t="s">
        <v>388</v>
      </c>
      <c r="D10" s="139" t="s">
        <v>389</v>
      </c>
      <c r="E10" s="139" t="s">
        <v>390</v>
      </c>
      <c r="F10" s="32">
        <v>12</v>
      </c>
      <c r="G10" s="32">
        <v>17.391304347826086</v>
      </c>
      <c r="H10" s="158">
        <f t="shared" si="0"/>
        <v>208.69565217391303</v>
      </c>
      <c r="I10" s="33">
        <v>94248</v>
      </c>
      <c r="J10" s="33">
        <f t="shared" si="1"/>
        <v>1130976</v>
      </c>
    </row>
    <row r="11" spans="1:10" x14ac:dyDescent="0.25">
      <c r="A11" s="32">
        <v>7</v>
      </c>
      <c r="B11" s="32" t="s">
        <v>374</v>
      </c>
      <c r="C11" s="32" t="s">
        <v>391</v>
      </c>
      <c r="D11" s="139" t="s">
        <v>392</v>
      </c>
      <c r="E11" s="139" t="s">
        <v>393</v>
      </c>
      <c r="F11" s="32">
        <v>12</v>
      </c>
      <c r="G11" s="32">
        <v>17.391304347826086</v>
      </c>
      <c r="H11" s="158">
        <f t="shared" si="0"/>
        <v>208.69565217391303</v>
      </c>
      <c r="I11" s="33">
        <v>94248</v>
      </c>
      <c r="J11" s="33">
        <f t="shared" si="1"/>
        <v>1130976</v>
      </c>
    </row>
    <row r="12" spans="1:10" x14ac:dyDescent="0.25">
      <c r="A12" s="32">
        <v>8</v>
      </c>
      <c r="B12" s="32" t="s">
        <v>374</v>
      </c>
      <c r="C12" s="32" t="s">
        <v>394</v>
      </c>
      <c r="D12" s="139" t="s">
        <v>395</v>
      </c>
      <c r="E12" s="139" t="s">
        <v>396</v>
      </c>
      <c r="F12" s="32">
        <v>6</v>
      </c>
      <c r="G12" s="32">
        <v>71.542608695652177</v>
      </c>
      <c r="H12" s="158">
        <f t="shared" si="0"/>
        <v>429.25565217391306</v>
      </c>
      <c r="I12" s="33">
        <v>485100</v>
      </c>
      <c r="J12" s="33">
        <f t="shared" si="1"/>
        <v>2910600</v>
      </c>
    </row>
    <row r="13" spans="1:10" x14ac:dyDescent="0.25">
      <c r="A13" s="32">
        <v>9</v>
      </c>
      <c r="B13" s="32" t="s">
        <v>374</v>
      </c>
      <c r="C13" s="32" t="s">
        <v>394</v>
      </c>
      <c r="D13" s="139" t="s">
        <v>397</v>
      </c>
      <c r="E13" s="139" t="s">
        <v>398</v>
      </c>
      <c r="F13" s="32">
        <v>1</v>
      </c>
      <c r="G13" s="32">
        <v>71.542608695652177</v>
      </c>
      <c r="H13" s="158">
        <f t="shared" si="0"/>
        <v>71.542608695652177</v>
      </c>
      <c r="I13" s="33">
        <v>485100</v>
      </c>
      <c r="J13" s="33">
        <f t="shared" si="1"/>
        <v>485100</v>
      </c>
    </row>
    <row r="14" spans="1:10" x14ac:dyDescent="0.25">
      <c r="A14" s="32">
        <v>10</v>
      </c>
      <c r="B14" s="32" t="s">
        <v>374</v>
      </c>
      <c r="C14" s="79" t="s">
        <v>399</v>
      </c>
      <c r="D14" s="139" t="s">
        <v>400</v>
      </c>
      <c r="E14" s="139">
        <v>1878121360</v>
      </c>
      <c r="F14" s="32">
        <v>3</v>
      </c>
      <c r="G14" s="32">
        <v>411.76470588235293</v>
      </c>
      <c r="H14" s="158">
        <f t="shared" si="0"/>
        <v>1235.2941176470588</v>
      </c>
      <c r="I14" s="33">
        <v>3180870.0000000005</v>
      </c>
      <c r="J14" s="33">
        <f t="shared" si="1"/>
        <v>9542610.0000000019</v>
      </c>
    </row>
    <row r="15" spans="1:10" x14ac:dyDescent="0.25">
      <c r="A15" s="32">
        <v>11</v>
      </c>
      <c r="B15" s="32" t="s">
        <v>374</v>
      </c>
      <c r="C15" s="32" t="s">
        <v>401</v>
      </c>
      <c r="D15" s="139" t="s">
        <v>402</v>
      </c>
      <c r="E15" s="139">
        <v>1878120720</v>
      </c>
      <c r="F15" s="32">
        <v>18</v>
      </c>
      <c r="G15" s="32"/>
      <c r="H15" s="158">
        <f t="shared" si="0"/>
        <v>0</v>
      </c>
      <c r="I15" s="33">
        <v>1884960.0000000002</v>
      </c>
      <c r="J15" s="33">
        <f t="shared" si="1"/>
        <v>33929280.000000007</v>
      </c>
    </row>
    <row r="16" spans="1:10" x14ac:dyDescent="0.25">
      <c r="A16" s="32">
        <v>12</v>
      </c>
      <c r="B16" s="32" t="s">
        <v>374</v>
      </c>
      <c r="C16" s="32" t="s">
        <v>375</v>
      </c>
      <c r="D16" s="139" t="s">
        <v>376</v>
      </c>
      <c r="E16" s="139">
        <v>1878121360</v>
      </c>
      <c r="F16" s="32">
        <v>3</v>
      </c>
      <c r="G16" s="32">
        <v>115.85677749360613</v>
      </c>
      <c r="H16" s="158">
        <f t="shared" si="0"/>
        <v>347.57033248081837</v>
      </c>
      <c r="I16" s="33">
        <v>718641</v>
      </c>
      <c r="J16" s="33">
        <f t="shared" si="1"/>
        <v>2155923</v>
      </c>
    </row>
    <row r="17" spans="1:10" x14ac:dyDescent="0.25">
      <c r="A17" s="32">
        <v>13</v>
      </c>
      <c r="B17" s="32" t="s">
        <v>374</v>
      </c>
      <c r="C17" s="32" t="s">
        <v>378</v>
      </c>
      <c r="D17" s="139" t="s">
        <v>379</v>
      </c>
      <c r="E17" s="139">
        <v>1115100930</v>
      </c>
      <c r="F17" s="32">
        <v>18</v>
      </c>
      <c r="G17" s="32">
        <v>13.785166240409207</v>
      </c>
      <c r="H17" s="158">
        <f t="shared" si="0"/>
        <v>248.13299232736574</v>
      </c>
      <c r="I17" s="33">
        <v>94248</v>
      </c>
      <c r="J17" s="33">
        <f t="shared" si="1"/>
        <v>1696464</v>
      </c>
    </row>
    <row r="18" spans="1:10" x14ac:dyDescent="0.25">
      <c r="A18" s="32">
        <v>14</v>
      </c>
      <c r="B18" s="32" t="s">
        <v>374</v>
      </c>
      <c r="C18" s="32" t="s">
        <v>380</v>
      </c>
      <c r="D18" s="139">
        <v>1111290670</v>
      </c>
      <c r="E18" s="139">
        <v>1111290670</v>
      </c>
      <c r="F18" s="32">
        <v>18</v>
      </c>
      <c r="G18" s="32"/>
      <c r="H18" s="158">
        <f t="shared" si="0"/>
        <v>0</v>
      </c>
      <c r="I18" s="33">
        <v>108385.20000000003</v>
      </c>
      <c r="J18" s="33">
        <f t="shared" si="1"/>
        <v>1950933.6000000006</v>
      </c>
    </row>
    <row r="19" spans="1:10" x14ac:dyDescent="0.25">
      <c r="A19" s="32">
        <v>15</v>
      </c>
      <c r="B19" s="32" t="s">
        <v>374</v>
      </c>
      <c r="C19" s="32" t="s">
        <v>384</v>
      </c>
      <c r="D19" s="139">
        <v>1117110771</v>
      </c>
      <c r="E19" s="139">
        <v>1117110770</v>
      </c>
      <c r="F19" s="32">
        <v>36</v>
      </c>
      <c r="G19" s="32"/>
      <c r="H19" s="158">
        <f t="shared" si="0"/>
        <v>0</v>
      </c>
      <c r="I19" s="33">
        <v>40055.4</v>
      </c>
      <c r="J19" s="33">
        <f t="shared" si="1"/>
        <v>1441994.4000000001</v>
      </c>
    </row>
    <row r="20" spans="1:10" x14ac:dyDescent="0.25">
      <c r="A20" s="32">
        <v>16</v>
      </c>
      <c r="B20" s="32" t="s">
        <v>374</v>
      </c>
      <c r="C20" s="32" t="s">
        <v>403</v>
      </c>
      <c r="D20" s="139">
        <v>1117151121</v>
      </c>
      <c r="E20" s="139">
        <v>1117151120</v>
      </c>
      <c r="F20" s="32">
        <v>36</v>
      </c>
      <c r="G20" s="32"/>
      <c r="H20" s="158">
        <f t="shared" si="0"/>
        <v>0</v>
      </c>
      <c r="I20" s="33">
        <v>40055.4</v>
      </c>
      <c r="J20" s="33">
        <f t="shared" si="1"/>
        <v>1441994.4000000001</v>
      </c>
    </row>
    <row r="21" spans="1:10" x14ac:dyDescent="0.25">
      <c r="A21" s="32">
        <v>17</v>
      </c>
      <c r="B21" s="32" t="s">
        <v>374</v>
      </c>
      <c r="C21" s="32" t="s">
        <v>386</v>
      </c>
      <c r="D21" s="139" t="s">
        <v>387</v>
      </c>
      <c r="E21" s="139">
        <v>1117210120</v>
      </c>
      <c r="F21" s="32">
        <v>72</v>
      </c>
      <c r="G21" s="32">
        <v>3.8107416879795397</v>
      </c>
      <c r="H21" s="158">
        <f t="shared" si="0"/>
        <v>274.37340153452686</v>
      </c>
      <c r="I21" s="33">
        <v>23562</v>
      </c>
      <c r="J21" s="33">
        <f t="shared" si="1"/>
        <v>1696464</v>
      </c>
    </row>
    <row r="22" spans="1:10" x14ac:dyDescent="0.25">
      <c r="A22" s="32">
        <v>18</v>
      </c>
      <c r="B22" s="32" t="s">
        <v>374</v>
      </c>
      <c r="C22" s="32" t="s">
        <v>388</v>
      </c>
      <c r="D22" s="139">
        <v>1125511510</v>
      </c>
      <c r="E22" s="139">
        <v>1125511510</v>
      </c>
      <c r="F22" s="32">
        <v>36</v>
      </c>
      <c r="G22" s="32"/>
      <c r="H22" s="158">
        <f t="shared" si="0"/>
        <v>0</v>
      </c>
      <c r="I22" s="33">
        <v>94248</v>
      </c>
      <c r="J22" s="33">
        <f t="shared" si="1"/>
        <v>3392928</v>
      </c>
    </row>
    <row r="23" spans="1:10" x14ac:dyDescent="0.25">
      <c r="A23" s="32">
        <v>19</v>
      </c>
      <c r="B23" s="32" t="s">
        <v>374</v>
      </c>
      <c r="C23" s="32" t="s">
        <v>391</v>
      </c>
      <c r="D23" s="139">
        <v>1125521090</v>
      </c>
      <c r="E23" s="139">
        <v>1125521090</v>
      </c>
      <c r="F23" s="32">
        <v>36</v>
      </c>
      <c r="G23" s="32"/>
      <c r="H23" s="158">
        <f t="shared" si="0"/>
        <v>0</v>
      </c>
      <c r="I23" s="33">
        <v>94248</v>
      </c>
      <c r="J23" s="33">
        <f t="shared" si="1"/>
        <v>3392928</v>
      </c>
    </row>
    <row r="24" spans="1:10" x14ac:dyDescent="0.25">
      <c r="A24" s="32">
        <v>20</v>
      </c>
      <c r="B24" s="32" t="s">
        <v>374</v>
      </c>
      <c r="C24" s="32" t="s">
        <v>399</v>
      </c>
      <c r="D24" s="139" t="s">
        <v>400</v>
      </c>
      <c r="E24" s="139">
        <v>1878121360</v>
      </c>
      <c r="F24" s="32">
        <v>1</v>
      </c>
      <c r="G24" s="32">
        <v>411.76470588235293</v>
      </c>
      <c r="H24" s="158">
        <f t="shared" si="0"/>
        <v>411.76470588235293</v>
      </c>
      <c r="I24" s="33">
        <v>3180870.0000000005</v>
      </c>
      <c r="J24" s="33">
        <f t="shared" si="1"/>
        <v>3180870.0000000005</v>
      </c>
    </row>
    <row r="25" spans="1:10" x14ac:dyDescent="0.25">
      <c r="A25" s="32">
        <v>21</v>
      </c>
      <c r="B25" s="32" t="s">
        <v>374</v>
      </c>
      <c r="C25" s="32" t="s">
        <v>404</v>
      </c>
      <c r="D25" s="139" t="s">
        <v>405</v>
      </c>
      <c r="E25" s="139">
        <v>1878120710</v>
      </c>
      <c r="F25" s="32">
        <v>6</v>
      </c>
      <c r="G25" s="32"/>
      <c r="H25" s="158">
        <f t="shared" si="0"/>
        <v>0</v>
      </c>
      <c r="I25" s="33">
        <v>1884960.0000000002</v>
      </c>
      <c r="J25" s="33">
        <f t="shared" si="1"/>
        <v>11309760.000000002</v>
      </c>
    </row>
    <row r="26" spans="1:10" x14ac:dyDescent="0.25">
      <c r="A26" s="32">
        <v>22</v>
      </c>
      <c r="B26" s="32" t="s">
        <v>374</v>
      </c>
      <c r="C26" s="32" t="s">
        <v>375</v>
      </c>
      <c r="D26" s="139" t="s">
        <v>376</v>
      </c>
      <c r="E26" s="139">
        <v>1878121360</v>
      </c>
      <c r="F26" s="32">
        <v>1</v>
      </c>
      <c r="G26" s="32">
        <v>115.85677749360613</v>
      </c>
      <c r="H26" s="158">
        <f t="shared" si="0"/>
        <v>115.85677749360613</v>
      </c>
      <c r="I26" s="33">
        <v>718641</v>
      </c>
      <c r="J26" s="33">
        <f t="shared" si="1"/>
        <v>718641</v>
      </c>
    </row>
    <row r="27" spans="1:10" x14ac:dyDescent="0.25">
      <c r="A27" s="32">
        <v>23</v>
      </c>
      <c r="B27" s="32" t="s">
        <v>374</v>
      </c>
      <c r="C27" s="32" t="s">
        <v>378</v>
      </c>
      <c r="D27" s="139" t="s">
        <v>379</v>
      </c>
      <c r="E27" s="139">
        <v>1115100930</v>
      </c>
      <c r="F27" s="32">
        <v>6</v>
      </c>
      <c r="G27" s="32">
        <v>13.785166240409207</v>
      </c>
      <c r="H27" s="158">
        <f t="shared" si="0"/>
        <v>82.710997442455238</v>
      </c>
      <c r="I27" s="33">
        <v>94248</v>
      </c>
      <c r="J27" s="33">
        <f t="shared" si="1"/>
        <v>565488</v>
      </c>
    </row>
    <row r="28" spans="1:10" x14ac:dyDescent="0.25">
      <c r="A28" s="32">
        <v>24</v>
      </c>
      <c r="B28" s="32" t="s">
        <v>374</v>
      </c>
      <c r="C28" s="32" t="s">
        <v>380</v>
      </c>
      <c r="D28" s="139">
        <v>1111290670</v>
      </c>
      <c r="E28" s="139">
        <v>1111290670</v>
      </c>
      <c r="F28" s="32">
        <v>6</v>
      </c>
      <c r="G28" s="32"/>
      <c r="H28" s="158">
        <f t="shared" si="0"/>
        <v>0</v>
      </c>
      <c r="I28" s="33">
        <v>108385.20000000003</v>
      </c>
      <c r="J28" s="33">
        <f t="shared" si="1"/>
        <v>650311.20000000019</v>
      </c>
    </row>
    <row r="29" spans="1:10" x14ac:dyDescent="0.25">
      <c r="A29" s="32">
        <v>25</v>
      </c>
      <c r="B29" s="32" t="s">
        <v>374</v>
      </c>
      <c r="C29" s="32" t="s">
        <v>384</v>
      </c>
      <c r="D29" s="139">
        <v>1117110771</v>
      </c>
      <c r="E29" s="139">
        <v>1117110770</v>
      </c>
      <c r="F29" s="32">
        <v>12</v>
      </c>
      <c r="G29" s="32"/>
      <c r="H29" s="158">
        <f t="shared" si="0"/>
        <v>0</v>
      </c>
      <c r="I29" s="33">
        <v>40055.4</v>
      </c>
      <c r="J29" s="33">
        <f t="shared" si="1"/>
        <v>480664.80000000005</v>
      </c>
    </row>
    <row r="30" spans="1:10" x14ac:dyDescent="0.25">
      <c r="A30" s="32">
        <v>26</v>
      </c>
      <c r="B30" s="32" t="s">
        <v>374</v>
      </c>
      <c r="C30" s="32" t="s">
        <v>403</v>
      </c>
      <c r="D30" s="139">
        <v>1117151121</v>
      </c>
      <c r="E30" s="139">
        <v>1117151120</v>
      </c>
      <c r="F30" s="32">
        <v>12</v>
      </c>
      <c r="G30" s="32"/>
      <c r="H30" s="158">
        <f t="shared" si="0"/>
        <v>0</v>
      </c>
      <c r="I30" s="33">
        <v>40055.4</v>
      </c>
      <c r="J30" s="33">
        <f t="shared" si="1"/>
        <v>480664.80000000005</v>
      </c>
    </row>
    <row r="31" spans="1:10" x14ac:dyDescent="0.25">
      <c r="A31" s="32">
        <v>27</v>
      </c>
      <c r="B31" s="32" t="s">
        <v>374</v>
      </c>
      <c r="C31" s="32" t="s">
        <v>386</v>
      </c>
      <c r="D31" s="139" t="s">
        <v>387</v>
      </c>
      <c r="E31" s="139">
        <v>1117210120</v>
      </c>
      <c r="F31" s="32">
        <v>24</v>
      </c>
      <c r="G31" s="32">
        <v>3.8107416879795397</v>
      </c>
      <c r="H31" s="158">
        <f t="shared" si="0"/>
        <v>91.45780051150895</v>
      </c>
      <c r="I31" s="33">
        <v>23562</v>
      </c>
      <c r="J31" s="33">
        <f t="shared" si="1"/>
        <v>565488</v>
      </c>
    </row>
    <row r="32" spans="1:10" x14ac:dyDescent="0.25">
      <c r="A32" s="32">
        <v>28</v>
      </c>
      <c r="B32" s="32" t="s">
        <v>374</v>
      </c>
      <c r="C32" s="32" t="s">
        <v>388</v>
      </c>
      <c r="D32" s="139">
        <v>1125511510</v>
      </c>
      <c r="E32" s="139">
        <v>1125511510</v>
      </c>
      <c r="F32" s="32">
        <v>12</v>
      </c>
      <c r="G32" s="32"/>
      <c r="H32" s="158">
        <f t="shared" si="0"/>
        <v>0</v>
      </c>
      <c r="I32" s="33">
        <v>94248</v>
      </c>
      <c r="J32" s="33">
        <f t="shared" si="1"/>
        <v>1130976</v>
      </c>
    </row>
    <row r="33" spans="1:11" x14ac:dyDescent="0.25">
      <c r="A33" s="32">
        <v>29</v>
      </c>
      <c r="B33" s="32" t="s">
        <v>374</v>
      </c>
      <c r="C33" s="32" t="s">
        <v>391</v>
      </c>
      <c r="D33" s="139">
        <v>1125521090</v>
      </c>
      <c r="E33" s="139">
        <v>1125521090</v>
      </c>
      <c r="F33" s="32">
        <v>12</v>
      </c>
      <c r="G33" s="32"/>
      <c r="H33" s="158">
        <f t="shared" si="0"/>
        <v>0</v>
      </c>
      <c r="I33" s="33">
        <v>94248</v>
      </c>
      <c r="J33" s="33">
        <f t="shared" si="1"/>
        <v>1130976</v>
      </c>
    </row>
    <row r="34" spans="1:11" x14ac:dyDescent="0.25">
      <c r="A34" s="32">
        <v>30</v>
      </c>
      <c r="B34" s="32" t="s">
        <v>374</v>
      </c>
      <c r="C34" s="32" t="s">
        <v>394</v>
      </c>
      <c r="D34" s="139" t="s">
        <v>395</v>
      </c>
      <c r="E34" s="139">
        <v>8976087913</v>
      </c>
      <c r="F34" s="32">
        <v>6</v>
      </c>
      <c r="G34" s="32">
        <v>71.542608695652177</v>
      </c>
      <c r="H34" s="158">
        <f t="shared" si="0"/>
        <v>429.25565217391306</v>
      </c>
      <c r="I34" s="33">
        <v>485100</v>
      </c>
      <c r="J34" s="33">
        <f t="shared" si="1"/>
        <v>2910600</v>
      </c>
    </row>
    <row r="35" spans="1:11" x14ac:dyDescent="0.25">
      <c r="A35" s="32">
        <v>31</v>
      </c>
      <c r="B35" s="32" t="s">
        <v>374</v>
      </c>
      <c r="C35" s="32" t="s">
        <v>394</v>
      </c>
      <c r="D35" s="139" t="s">
        <v>397</v>
      </c>
      <c r="E35" s="139">
        <v>8976087853</v>
      </c>
      <c r="F35" s="32">
        <v>1</v>
      </c>
      <c r="G35" s="32">
        <v>71.542608695652177</v>
      </c>
      <c r="H35" s="158">
        <f t="shared" si="0"/>
        <v>71.542608695652177</v>
      </c>
      <c r="I35" s="33">
        <v>485100</v>
      </c>
      <c r="J35" s="33">
        <f t="shared" si="1"/>
        <v>485100</v>
      </c>
    </row>
    <row r="36" spans="1:11" ht="30.75" customHeight="1" x14ac:dyDescent="0.25">
      <c r="D36" s="203" t="s">
        <v>406</v>
      </c>
      <c r="E36" s="203"/>
      <c r="F36" s="203"/>
      <c r="G36" s="203"/>
      <c r="H36" s="203"/>
      <c r="I36" s="203"/>
      <c r="J36" s="162">
        <f>SUM(J2:J35)</f>
        <v>107860599.00000001</v>
      </c>
      <c r="K36" s="138" t="s">
        <v>6</v>
      </c>
    </row>
    <row r="37" spans="1:11" ht="18.75" customHeight="1" x14ac:dyDescent="0.25">
      <c r="D37" s="185" t="s">
        <v>407</v>
      </c>
      <c r="E37" s="185"/>
      <c r="F37" s="185"/>
      <c r="G37" s="185"/>
      <c r="H37" s="185"/>
      <c r="I37" s="185"/>
      <c r="J37" s="163">
        <v>35414309</v>
      </c>
      <c r="K37" s="138" t="s">
        <v>6</v>
      </c>
    </row>
    <row r="38" spans="1:11" ht="30" customHeight="1" x14ac:dyDescent="0.35">
      <c r="D38" s="204" t="s">
        <v>408</v>
      </c>
      <c r="E38" s="204"/>
      <c r="F38" s="204"/>
      <c r="G38" s="204"/>
      <c r="H38" s="204"/>
      <c r="I38" s="204"/>
      <c r="J38" s="164">
        <f>J36-J37</f>
        <v>72446290.000000015</v>
      </c>
      <c r="K38" s="138" t="s">
        <v>6</v>
      </c>
    </row>
    <row r="39" spans="1:11" x14ac:dyDescent="0.25">
      <c r="J39" s="165">
        <f>J38/3540</f>
        <v>20465.05367231639</v>
      </c>
      <c r="K39" s="140" t="s">
        <v>353</v>
      </c>
    </row>
  </sheetData>
  <autoFilter ref="A1:K39"/>
  <mergeCells count="3">
    <mergeCell ref="D36:I36"/>
    <mergeCell ref="D37:I37"/>
    <mergeCell ref="D38:I3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10"/>
  <sheetViews>
    <sheetView workbookViewId="0">
      <selection activeCell="B17" sqref="B17"/>
    </sheetView>
  </sheetViews>
  <sheetFormatPr defaultRowHeight="15" x14ac:dyDescent="0.25"/>
  <cols>
    <col min="2" max="2" width="65.140625" bestFit="1" customWidth="1"/>
    <col min="3" max="3" width="35.85546875" bestFit="1" customWidth="1"/>
  </cols>
  <sheetData>
    <row r="4" spans="2:8" x14ac:dyDescent="0.25">
      <c r="B4" t="s">
        <v>409</v>
      </c>
    </row>
    <row r="5" spans="2:8" x14ac:dyDescent="0.25">
      <c r="B5" t="s">
        <v>410</v>
      </c>
    </row>
    <row r="10" spans="2:8" x14ac:dyDescent="0.25">
      <c r="B10" t="s">
        <v>411</v>
      </c>
      <c r="C10">
        <v>3.56</v>
      </c>
      <c r="D10">
        <v>3</v>
      </c>
      <c r="F10">
        <v>1</v>
      </c>
      <c r="G10">
        <v>0</v>
      </c>
      <c r="H10" t="s">
        <v>412</v>
      </c>
    </row>
  </sheetData>
  <conditionalFormatting sqref="B4:C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CCO-0012</vt:lpstr>
      <vt:lpstr>12291</vt:lpstr>
      <vt:lpstr>16928</vt:lpstr>
      <vt:lpstr>16930</vt:lpstr>
      <vt:lpstr>16938</vt:lpstr>
      <vt:lpstr>3unit</vt:lpstr>
      <vt:lpstr>Hitachi parts</vt:lpstr>
      <vt:lpstr>Sheet1</vt:lpstr>
      <vt:lpstr>'12291'!Print_Area</vt:lpstr>
      <vt:lpstr>'CCO-0012'!Print_Area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2023-06-08T12:35:50Z</cp:lastPrinted>
  <dcterms:created xsi:type="dcterms:W3CDTF">2023-06-08T07:02:09Z</dcterms:created>
  <dcterms:modified xsi:type="dcterms:W3CDTF">2024-03-02T13:58:28Z</dcterms:modified>
</cp:coreProperties>
</file>